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F:\Earnings\2019\2Q19\"/>
    </mc:Choice>
  </mc:AlternateContent>
  <xr:revisionPtr revIDLastSave="0" documentId="13_ncr:1_{B2B2423A-1C97-4C2A-A1C4-F35265CCC3C2}" xr6:coauthVersionLast="36" xr6:coauthVersionMax="36" xr10:uidLastSave="{00000000-0000-0000-0000-000000000000}"/>
  <bookViews>
    <workbookView xWindow="0" yWindow="915" windowWidth="20730" windowHeight="10845" tabRatio="894" xr2:uid="{00000000-000D-0000-FFFF-FFFF00000000}"/>
  </bookViews>
  <sheets>
    <sheet name="Cover" sheetId="66" r:id="rId1"/>
    <sheet name="Summary " sheetId="201" r:id="rId2"/>
    <sheet name="Credit" sheetId="175" r:id="rId3"/>
    <sheet name="Private Equity" sheetId="174" r:id="rId4"/>
    <sheet name="Real Assets" sheetId="176" r:id="rId5"/>
    <sheet name="Combined Segments" sheetId="202" r:id="rId6"/>
    <sheet name="GAAP Income Statement" sheetId="207" r:id="rId7"/>
    <sheet name="Reconciliation" sheetId="177" r:id="rId8"/>
    <sheet name="Per Share Reconciliation" sheetId="155" r:id="rId9"/>
    <sheet name="Essbase - Mgmt View" sheetId="192" state="hidden" r:id="rId10"/>
    <sheet name="Mgmt ENI YTD" sheetId="193" state="hidden" r:id="rId11"/>
    <sheet name="YTD Variance" sheetId="194" state="hidden" r:id="rId12"/>
    <sheet name="Essbase - Mgmt DE" sheetId="195"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Segments'!$A$1:$Q$32</definedName>
    <definedName name="_xlnm.Print_Area" localSheetId="2">Credit!$A$1:$Q$25</definedName>
    <definedName name="_xlnm.Print_Area" localSheetId="6">'GAAP Income Statement'!$A$1:$Q$42</definedName>
    <definedName name="_xlnm.Print_Area" localSheetId="10">'Mgmt ENI YTD'!$A$1:$BL$43</definedName>
    <definedName name="_xlnm.Print_Area" localSheetId="8">'Per Share Reconciliation'!#REF!</definedName>
    <definedName name="_xlnm.Print_Area" localSheetId="3">'Private Equity'!$A$1:$Q$20</definedName>
    <definedName name="_xlnm.Print_Area" localSheetId="4">'Real Assets'!#REF!</definedName>
    <definedName name="_xlnm.Print_Area" localSheetId="7">Reconciliation!$A$1:$Q$36</definedName>
    <definedName name="_xlnm.Print_Area" localSheetId="1">'Summary '!$A$1:$Q$35</definedName>
    <definedName name="_xlnm.Print_Area" localSheetId="11">'YTD Variance'!$A$1:$BL$43</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calcOnSave="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195" l="1"/>
  <c r="D2" i="195"/>
  <c r="F2" i="195"/>
  <c r="H2" i="195"/>
  <c r="J2" i="195"/>
  <c r="L2" i="195"/>
  <c r="N2" i="195"/>
  <c r="P2" i="195"/>
  <c r="B11" i="195"/>
  <c r="D11" i="195"/>
  <c r="F11" i="195"/>
  <c r="H11" i="195"/>
  <c r="J11" i="195"/>
  <c r="L11" i="195"/>
  <c r="N11" i="195"/>
  <c r="P11" i="195"/>
  <c r="R11" i="195"/>
  <c r="B21" i="195"/>
  <c r="D21" i="195"/>
  <c r="F21" i="195"/>
  <c r="H21" i="195"/>
  <c r="J21" i="195"/>
  <c r="L21" i="195"/>
  <c r="N21" i="195"/>
  <c r="P21" i="195"/>
  <c r="R21" i="195"/>
  <c r="B29" i="195"/>
  <c r="B31" i="195" s="1"/>
  <c r="D29" i="195"/>
  <c r="D31" i="195" s="1"/>
  <c r="F29" i="195"/>
  <c r="F31" i="195" s="1"/>
  <c r="H29" i="195"/>
  <c r="H31" i="195" s="1"/>
  <c r="J29" i="195"/>
  <c r="J31" i="195" s="1"/>
  <c r="L29" i="195"/>
  <c r="L31" i="195" s="1"/>
  <c r="N29" i="195"/>
  <c r="N31" i="195" s="1"/>
  <c r="P29" i="195"/>
  <c r="P31" i="195" s="1"/>
  <c r="R29" i="195"/>
  <c r="R31" i="195"/>
  <c r="B41" i="195"/>
  <c r="B42" i="195" s="1"/>
  <c r="D41" i="195"/>
  <c r="D42" i="195" s="1"/>
  <c r="F41" i="195"/>
  <c r="F42" i="195" s="1"/>
  <c r="H41" i="195"/>
  <c r="H42" i="195" s="1"/>
  <c r="J41" i="195"/>
  <c r="J42" i="195" s="1"/>
  <c r="L41" i="195"/>
  <c r="L42" i="195" s="1"/>
  <c r="N41" i="195"/>
  <c r="N42" i="195" s="1"/>
  <c r="P41" i="195"/>
  <c r="P42" i="195" s="1"/>
  <c r="R42" i="195"/>
  <c r="B46" i="195"/>
  <c r="B47" i="195" s="1"/>
  <c r="D46" i="195"/>
  <c r="D47" i="195" s="1"/>
  <c r="F46" i="195"/>
  <c r="F47" i="195" s="1"/>
  <c r="H46" i="195"/>
  <c r="H47" i="195" s="1"/>
  <c r="J46" i="195"/>
  <c r="J47" i="195" s="1"/>
  <c r="L46" i="195"/>
  <c r="L47" i="195" s="1"/>
  <c r="N46" i="195"/>
  <c r="N47" i="195" s="1"/>
  <c r="P46" i="195"/>
  <c r="P47" i="195" s="1"/>
  <c r="R47" i="195"/>
  <c r="B53" i="195"/>
  <c r="D53" i="195"/>
  <c r="F53" i="195"/>
  <c r="H53" i="195"/>
  <c r="J53" i="195"/>
  <c r="L53" i="195"/>
  <c r="N53" i="195"/>
  <c r="P53" i="195"/>
  <c r="R53" i="195"/>
  <c r="B55" i="195"/>
  <c r="D55" i="195"/>
  <c r="F55" i="195"/>
  <c r="H55" i="195"/>
  <c r="J55" i="195"/>
  <c r="L55" i="195"/>
  <c r="N55" i="195"/>
  <c r="P55" i="195"/>
  <c r="R55" i="195"/>
  <c r="B64" i="195"/>
  <c r="B66" i="195" s="1"/>
  <c r="D64" i="195"/>
  <c r="D66" i="195" s="1"/>
  <c r="F64" i="195"/>
  <c r="F66" i="195" s="1"/>
  <c r="H64" i="195"/>
  <c r="H66" i="195" s="1"/>
  <c r="J64" i="195"/>
  <c r="J66" i="195" s="1"/>
  <c r="L64" i="195"/>
  <c r="L66" i="195" s="1"/>
  <c r="N64" i="195"/>
  <c r="N66" i="195" s="1"/>
  <c r="P64" i="195"/>
  <c r="P66" i="195" s="1"/>
  <c r="R64" i="195"/>
  <c r="R66" i="195"/>
  <c r="B70" i="195"/>
  <c r="B77" i="195" s="1"/>
  <c r="D70" i="195"/>
  <c r="D77" i="195" s="1"/>
  <c r="F70" i="195"/>
  <c r="F77" i="195" s="1"/>
  <c r="H70" i="195"/>
  <c r="H77" i="195" s="1"/>
  <c r="J70" i="195"/>
  <c r="J77" i="195" s="1"/>
  <c r="L70" i="195"/>
  <c r="L77" i="195" s="1"/>
  <c r="N70" i="195"/>
  <c r="N77" i="195" s="1"/>
  <c r="P70" i="195"/>
  <c r="P77" i="195" s="1"/>
  <c r="R70" i="195"/>
  <c r="R77" i="195"/>
  <c r="B80" i="195"/>
  <c r="D80" i="195"/>
  <c r="F80" i="195"/>
  <c r="H80" i="195"/>
  <c r="J80" i="195"/>
  <c r="L80" i="195"/>
  <c r="N80" i="195"/>
  <c r="P80" i="195"/>
  <c r="R80" i="195"/>
  <c r="R82" i="195"/>
  <c r="B93" i="195"/>
  <c r="D93" i="195"/>
  <c r="F93" i="195"/>
  <c r="H93" i="195"/>
  <c r="J93" i="195"/>
  <c r="L93" i="195"/>
  <c r="N93" i="195"/>
  <c r="P93" i="195"/>
  <c r="R93" i="195"/>
  <c r="B5" i="192"/>
  <c r="C5" i="192"/>
  <c r="D5" i="192"/>
  <c r="E5" i="192"/>
  <c r="B18" i="192"/>
  <c r="C18" i="192"/>
  <c r="D18" i="192"/>
  <c r="E18" i="192"/>
  <c r="G18" i="192"/>
  <c r="H18" i="192"/>
  <c r="I18" i="192"/>
  <c r="J18" i="192"/>
  <c r="L18" i="192"/>
  <c r="B32" i="192"/>
  <c r="C32" i="192"/>
  <c r="D32" i="192"/>
  <c r="E32" i="192"/>
  <c r="G32" i="192"/>
  <c r="H32" i="192"/>
  <c r="I32" i="192"/>
  <c r="J32" i="192"/>
  <c r="L32" i="192"/>
  <c r="B46" i="192"/>
  <c r="C46" i="192"/>
  <c r="D46" i="192"/>
  <c r="E46" i="192"/>
  <c r="G46" i="192"/>
  <c r="H46" i="192"/>
  <c r="I46" i="192"/>
  <c r="J46" i="192"/>
  <c r="L46" i="192"/>
  <c r="B50" i="192"/>
  <c r="C50" i="192"/>
  <c r="D50" i="192"/>
  <c r="E50" i="192"/>
  <c r="G50" i="192"/>
  <c r="H50" i="192"/>
  <c r="I50" i="192"/>
  <c r="J50" i="192"/>
  <c r="L50" i="192"/>
  <c r="L51" i="192"/>
  <c r="L61" i="192"/>
  <c r="L65" i="192"/>
  <c r="B51" i="192" l="1"/>
  <c r="B61" i="192" s="1"/>
  <c r="J82" i="195"/>
  <c r="J100" i="195" s="1"/>
  <c r="B82" i="195"/>
  <c r="B100" i="195" s="1"/>
  <c r="H51" i="192"/>
  <c r="H61" i="192" s="1"/>
  <c r="C51" i="192"/>
  <c r="C61" i="192" s="1"/>
  <c r="I65" i="192"/>
  <c r="D51" i="192"/>
  <c r="D61" i="192" s="1"/>
  <c r="J65" i="192"/>
  <c r="E65" i="192"/>
  <c r="J51" i="192"/>
  <c r="J61" i="192" s="1"/>
  <c r="E51" i="192"/>
  <c r="E61" i="192" s="1"/>
  <c r="G51" i="192"/>
  <c r="G61" i="192" s="1"/>
  <c r="B65" i="192"/>
  <c r="H65" i="192"/>
  <c r="C65" i="192"/>
  <c r="F82" i="195"/>
  <c r="F100" i="195" s="1"/>
  <c r="N82" i="195"/>
  <c r="N100" i="195" s="1"/>
  <c r="G65" i="192"/>
  <c r="L82" i="195"/>
  <c r="L100" i="195" s="1"/>
  <c r="D82" i="195"/>
  <c r="D100" i="195" s="1"/>
  <c r="P82" i="195"/>
  <c r="P100" i="195" s="1"/>
  <c r="H82" i="195"/>
  <c r="H100" i="195" s="1"/>
  <c r="D65" i="192"/>
  <c r="I51" i="192"/>
  <c r="I61" i="192" s="1"/>
  <c r="BG42" i="194" l="1"/>
  <c r="BH42" i="194"/>
  <c r="BI42" i="194"/>
  <c r="BJ43" i="194"/>
  <c r="BH43" i="194"/>
  <c r="BF43" i="194"/>
  <c r="BE43" i="194"/>
  <c r="BC43" i="194"/>
  <c r="BA43" i="194"/>
  <c r="AZ43" i="194"/>
  <c r="AX43" i="194"/>
  <c r="AV43" i="194"/>
  <c r="AT43" i="194"/>
  <c r="AS43" i="194"/>
  <c r="AQ43" i="194"/>
  <c r="AO43" i="194"/>
  <c r="AM43" i="194"/>
  <c r="AL43" i="194"/>
  <c r="AJ43" i="194"/>
  <c r="AH43" i="194"/>
  <c r="AG43" i="194"/>
  <c r="AE43" i="194"/>
  <c r="AC43" i="194"/>
  <c r="AA43" i="194"/>
  <c r="Z43" i="194"/>
  <c r="X43" i="194"/>
  <c r="V43" i="194"/>
  <c r="T43" i="194"/>
  <c r="S43" i="194"/>
  <c r="Q43" i="194"/>
  <c r="O43" i="194"/>
  <c r="N43" i="194"/>
  <c r="L43" i="194"/>
  <c r="J43" i="194"/>
  <c r="H43" i="194"/>
  <c r="G43" i="194"/>
  <c r="E43" i="194"/>
  <c r="C43" i="194"/>
  <c r="BJ42" i="194"/>
  <c r="BF42" i="194"/>
  <c r="BE42" i="194"/>
  <c r="BD42" i="194"/>
  <c r="BC42" i="194"/>
  <c r="BB42" i="194"/>
  <c r="BA42" i="194"/>
  <c r="AZ42" i="194"/>
  <c r="AY42" i="194"/>
  <c r="AX42" i="194"/>
  <c r="AW42" i="194"/>
  <c r="AV42" i="194"/>
  <c r="AU42" i="194"/>
  <c r="AT42" i="194"/>
  <c r="AS42" i="194"/>
  <c r="AR42" i="194"/>
  <c r="AQ42" i="194"/>
  <c r="AP42" i="194"/>
  <c r="AO42" i="194"/>
  <c r="AN42" i="194"/>
  <c r="AM42" i="194"/>
  <c r="AL42" i="194"/>
  <c r="AK42" i="194"/>
  <c r="AJ42" i="194"/>
  <c r="AI42" i="194"/>
  <c r="AH42" i="194"/>
  <c r="AG42" i="194"/>
  <c r="AF42" i="194"/>
  <c r="AE42" i="194"/>
  <c r="AD42" i="194"/>
  <c r="AC42" i="194"/>
  <c r="AB42" i="194"/>
  <c r="AA42" i="194"/>
  <c r="Z42" i="194"/>
  <c r="Y42" i="194"/>
  <c r="X42" i="194"/>
  <c r="W42" i="194"/>
  <c r="V42" i="194"/>
  <c r="U42" i="194"/>
  <c r="T42" i="194"/>
  <c r="S42" i="194"/>
  <c r="R42" i="194"/>
  <c r="Q42" i="194"/>
  <c r="P42" i="194"/>
  <c r="O42" i="194"/>
  <c r="N42" i="194"/>
  <c r="M42" i="194"/>
  <c r="L42" i="194"/>
  <c r="K42" i="194"/>
  <c r="J42" i="194"/>
  <c r="I42" i="194"/>
  <c r="H42" i="194"/>
  <c r="G42" i="194"/>
  <c r="F42" i="194"/>
  <c r="E42" i="194"/>
  <c r="D42" i="194"/>
  <c r="C42" i="194"/>
  <c r="B42" i="194"/>
  <c r="BJ41" i="194"/>
  <c r="BH41" i="194"/>
  <c r="BF41" i="194"/>
  <c r="BE41" i="194"/>
  <c r="BC41" i="194"/>
  <c r="BA41" i="194"/>
  <c r="AZ41" i="194"/>
  <c r="AX41" i="194"/>
  <c r="AV41" i="194"/>
  <c r="AT41" i="194"/>
  <c r="AS41" i="194"/>
  <c r="AQ41" i="194"/>
  <c r="AO41" i="194"/>
  <c r="AM41" i="194"/>
  <c r="AL41" i="194"/>
  <c r="AJ41" i="194"/>
  <c r="AH41" i="194"/>
  <c r="AG41" i="194"/>
  <c r="AE41" i="194"/>
  <c r="AC41" i="194"/>
  <c r="AA41" i="194"/>
  <c r="Z41" i="194"/>
  <c r="X41" i="194"/>
  <c r="V41" i="194"/>
  <c r="T41" i="194"/>
  <c r="S41" i="194"/>
  <c r="Q41" i="194"/>
  <c r="O41" i="194"/>
  <c r="N41" i="194"/>
  <c r="L41" i="194"/>
  <c r="J41" i="194"/>
  <c r="H41" i="194"/>
  <c r="G41" i="194"/>
  <c r="E41" i="194"/>
  <c r="C41" i="194"/>
  <c r="BJ40" i="194"/>
  <c r="BH40" i="194"/>
  <c r="BF40" i="194"/>
  <c r="BE40" i="194"/>
  <c r="BC40" i="194"/>
  <c r="BA40" i="194"/>
  <c r="AZ40" i="194"/>
  <c r="AX40" i="194"/>
  <c r="AV40" i="194"/>
  <c r="AT40" i="194"/>
  <c r="AS40" i="194"/>
  <c r="AQ40" i="194"/>
  <c r="AO40" i="194"/>
  <c r="AM40" i="194"/>
  <c r="AL40" i="194"/>
  <c r="AJ40" i="194"/>
  <c r="AH40" i="194"/>
  <c r="AG40" i="194"/>
  <c r="AE40" i="194"/>
  <c r="AC40" i="194"/>
  <c r="AA40" i="194"/>
  <c r="Z40" i="194"/>
  <c r="X40" i="194"/>
  <c r="V40" i="194"/>
  <c r="T40" i="194"/>
  <c r="S40" i="194"/>
  <c r="Q40" i="194"/>
  <c r="O40" i="194"/>
  <c r="N40" i="194"/>
  <c r="L40" i="194"/>
  <c r="J40" i="194"/>
  <c r="H40" i="194"/>
  <c r="G40" i="194"/>
  <c r="E40" i="194"/>
  <c r="C40" i="194"/>
  <c r="BJ39" i="194"/>
  <c r="BH39" i="194"/>
  <c r="BF39" i="194"/>
  <c r="BE39" i="194"/>
  <c r="BC39" i="194"/>
  <c r="BA39" i="194"/>
  <c r="AZ39" i="194"/>
  <c r="AX39" i="194"/>
  <c r="AW39" i="194"/>
  <c r="AV39" i="194"/>
  <c r="AU39" i="194"/>
  <c r="AT39" i="194"/>
  <c r="AS39" i="194"/>
  <c r="AQ39" i="194"/>
  <c r="AP39" i="194"/>
  <c r="AO39" i="194"/>
  <c r="AM39" i="194"/>
  <c r="AL39" i="194"/>
  <c r="AJ39" i="194"/>
  <c r="AH39" i="194"/>
  <c r="AG39" i="194"/>
  <c r="AE39" i="194"/>
  <c r="AD39" i="194"/>
  <c r="AC39" i="194"/>
  <c r="AB39" i="194"/>
  <c r="AA39" i="194"/>
  <c r="Z39" i="194"/>
  <c r="X39" i="194"/>
  <c r="W39" i="194"/>
  <c r="W51" i="194" s="1"/>
  <c r="V39" i="194"/>
  <c r="T39" i="194"/>
  <c r="S39" i="194"/>
  <c r="Q39" i="194"/>
  <c r="O39" i="194"/>
  <c r="N39" i="194"/>
  <c r="L39" i="194"/>
  <c r="K39" i="194"/>
  <c r="J39" i="194"/>
  <c r="I39" i="194"/>
  <c r="H39" i="194"/>
  <c r="G39" i="194"/>
  <c r="E39" i="194"/>
  <c r="D39" i="194"/>
  <c r="D51" i="194" s="1"/>
  <c r="C39" i="194"/>
  <c r="BJ38" i="194"/>
  <c r="BH38" i="194"/>
  <c r="BF38" i="194"/>
  <c r="BE38" i="194"/>
  <c r="BC38" i="194"/>
  <c r="BA38" i="194"/>
  <c r="AZ38" i="194"/>
  <c r="AX38" i="194"/>
  <c r="AV38" i="194"/>
  <c r="AT38" i="194"/>
  <c r="AS38" i="194"/>
  <c r="AQ38" i="194"/>
  <c r="AO38" i="194"/>
  <c r="AM38" i="194"/>
  <c r="AL38" i="194"/>
  <c r="AJ38" i="194"/>
  <c r="AH38" i="194"/>
  <c r="AG38" i="194"/>
  <c r="AE38" i="194"/>
  <c r="AC38" i="194"/>
  <c r="AA38" i="194"/>
  <c r="Z38" i="194"/>
  <c r="X38" i="194"/>
  <c r="V38" i="194"/>
  <c r="T38" i="194"/>
  <c r="S38" i="194"/>
  <c r="Q38" i="194"/>
  <c r="O38" i="194"/>
  <c r="N38" i="194"/>
  <c r="L38" i="194"/>
  <c r="J38" i="194"/>
  <c r="H38" i="194"/>
  <c r="G38" i="194"/>
  <c r="E38" i="194"/>
  <c r="C38" i="194"/>
  <c r="BJ37" i="194"/>
  <c r="BH37" i="194"/>
  <c r="BF37" i="194"/>
  <c r="BE37" i="194"/>
  <c r="BC37" i="194"/>
  <c r="BA37" i="194"/>
  <c r="AZ37" i="194"/>
  <c r="AX37" i="194"/>
  <c r="AW37" i="194"/>
  <c r="AV37" i="194"/>
  <c r="AT37" i="194"/>
  <c r="AS37" i="194"/>
  <c r="AQ37" i="194"/>
  <c r="AP37" i="194"/>
  <c r="AO37" i="194"/>
  <c r="AM37" i="194"/>
  <c r="AL37" i="194"/>
  <c r="AJ37" i="194"/>
  <c r="AH37" i="194"/>
  <c r="AG37" i="194"/>
  <c r="AE37" i="194"/>
  <c r="AD37" i="194"/>
  <c r="AC37" i="194"/>
  <c r="AA37" i="194"/>
  <c r="Z37" i="194"/>
  <c r="X37" i="194"/>
  <c r="W37" i="194"/>
  <c r="V37" i="194"/>
  <c r="T37" i="194"/>
  <c r="S37" i="194"/>
  <c r="Q37" i="194"/>
  <c r="O37" i="194"/>
  <c r="N37" i="194"/>
  <c r="L37" i="194"/>
  <c r="K37" i="194"/>
  <c r="J37" i="194"/>
  <c r="H37" i="194"/>
  <c r="G37" i="194"/>
  <c r="E37" i="194"/>
  <c r="D37" i="194"/>
  <c r="C37" i="194"/>
  <c r="BJ36" i="194"/>
  <c r="BH36" i="194"/>
  <c r="BF36" i="194"/>
  <c r="BE36" i="194"/>
  <c r="BC36" i="194"/>
  <c r="BA36" i="194"/>
  <c r="AZ36" i="194"/>
  <c r="AX36" i="194"/>
  <c r="AW36" i="194"/>
  <c r="AV36" i="194"/>
  <c r="AT36" i="194"/>
  <c r="AS36" i="194"/>
  <c r="AQ36" i="194"/>
  <c r="AP36" i="194"/>
  <c r="AO36" i="194"/>
  <c r="AN36" i="194"/>
  <c r="AM36" i="194"/>
  <c r="AL36" i="194"/>
  <c r="AJ36" i="194"/>
  <c r="AH36" i="194"/>
  <c r="AG36" i="194"/>
  <c r="AE36" i="194"/>
  <c r="AD36" i="194"/>
  <c r="AC36" i="194"/>
  <c r="AA36" i="194"/>
  <c r="Z36" i="194"/>
  <c r="X36" i="194"/>
  <c r="W36" i="194"/>
  <c r="V36" i="194"/>
  <c r="U36" i="194"/>
  <c r="T36" i="194"/>
  <c r="S36" i="194"/>
  <c r="Q36" i="194"/>
  <c r="O36" i="194"/>
  <c r="N36" i="194"/>
  <c r="L36" i="194"/>
  <c r="K36" i="194"/>
  <c r="J36" i="194"/>
  <c r="H36" i="194"/>
  <c r="G36" i="194"/>
  <c r="E36" i="194"/>
  <c r="D36" i="194"/>
  <c r="C36" i="194"/>
  <c r="B36" i="194"/>
  <c r="BJ35" i="194"/>
  <c r="BH35" i="194"/>
  <c r="BF35" i="194"/>
  <c r="BE35" i="194"/>
  <c r="BC35" i="194"/>
  <c r="BA35" i="194"/>
  <c r="AZ35" i="194"/>
  <c r="AX35" i="194"/>
  <c r="AV35" i="194"/>
  <c r="AT35" i="194"/>
  <c r="AS35" i="194"/>
  <c r="AQ35" i="194"/>
  <c r="AP35" i="194"/>
  <c r="AO35" i="194"/>
  <c r="AN35" i="194"/>
  <c r="AM35" i="194"/>
  <c r="AL35" i="194"/>
  <c r="AJ35" i="194"/>
  <c r="AH35" i="194"/>
  <c r="AG35" i="194"/>
  <c r="AE35" i="194"/>
  <c r="AD35" i="194"/>
  <c r="AC35" i="194"/>
  <c r="AA35" i="194"/>
  <c r="Z35" i="194"/>
  <c r="X35" i="194"/>
  <c r="W35" i="194"/>
  <c r="V35" i="194"/>
  <c r="U35" i="194"/>
  <c r="T35" i="194"/>
  <c r="S35" i="194"/>
  <c r="Q35" i="194"/>
  <c r="O35" i="194"/>
  <c r="N35" i="194"/>
  <c r="L35" i="194"/>
  <c r="K35" i="194"/>
  <c r="J35" i="194"/>
  <c r="H35" i="194"/>
  <c r="G35" i="194"/>
  <c r="E35" i="194"/>
  <c r="D35" i="194"/>
  <c r="C35" i="194"/>
  <c r="B35" i="194"/>
  <c r="BJ34" i="194"/>
  <c r="BH34" i="194"/>
  <c r="BF34" i="194"/>
  <c r="BE34" i="194"/>
  <c r="BC34" i="194"/>
  <c r="BA34" i="194"/>
  <c r="AZ34" i="194"/>
  <c r="AX34" i="194"/>
  <c r="AW34" i="194"/>
  <c r="AV34" i="194"/>
  <c r="AT34" i="194"/>
  <c r="AS34" i="194"/>
  <c r="AQ34" i="194"/>
  <c r="AP34" i="194"/>
  <c r="AO34" i="194"/>
  <c r="AN34" i="194"/>
  <c r="AM34" i="194"/>
  <c r="AL34" i="194"/>
  <c r="AJ34" i="194"/>
  <c r="AH34" i="194"/>
  <c r="AG34" i="194"/>
  <c r="AE34" i="194"/>
  <c r="AD34" i="194"/>
  <c r="AC34" i="194"/>
  <c r="AA34" i="194"/>
  <c r="Z34" i="194"/>
  <c r="X34" i="194"/>
  <c r="W34" i="194"/>
  <c r="V34" i="194"/>
  <c r="U34" i="194"/>
  <c r="T34" i="194"/>
  <c r="S34" i="194"/>
  <c r="Q34" i="194"/>
  <c r="O34" i="194"/>
  <c r="N34" i="194"/>
  <c r="L34" i="194"/>
  <c r="K34" i="194"/>
  <c r="J34" i="194"/>
  <c r="H34" i="194"/>
  <c r="G34" i="194"/>
  <c r="E34" i="194"/>
  <c r="D34" i="194"/>
  <c r="C34" i="194"/>
  <c r="B34" i="194"/>
  <c r="BK33" i="194"/>
  <c r="BJ33" i="194"/>
  <c r="BI33" i="194"/>
  <c r="BH33" i="194"/>
  <c r="BG33" i="194"/>
  <c r="BF33" i="194"/>
  <c r="BE33" i="194"/>
  <c r="BD33" i="194"/>
  <c r="BC33" i="194"/>
  <c r="BB33" i="194"/>
  <c r="BA33" i="194"/>
  <c r="AZ33" i="194"/>
  <c r="AY33" i="194"/>
  <c r="AX33" i="194"/>
  <c r="AW33" i="194"/>
  <c r="AV33" i="194"/>
  <c r="AU33" i="194"/>
  <c r="AT33" i="194"/>
  <c r="AS33" i="194"/>
  <c r="AR33" i="194"/>
  <c r="AQ33" i="194"/>
  <c r="AP33" i="194"/>
  <c r="AO33" i="194"/>
  <c r="AN33" i="194"/>
  <c r="AM33" i="194"/>
  <c r="AL33" i="194"/>
  <c r="AK33" i="194"/>
  <c r="AJ33" i="194"/>
  <c r="AI33" i="194"/>
  <c r="AH33" i="194"/>
  <c r="AG33" i="194"/>
  <c r="AF33" i="194"/>
  <c r="AE33" i="194"/>
  <c r="AD33" i="194"/>
  <c r="AC33" i="194"/>
  <c r="AB33" i="194"/>
  <c r="AA33" i="194"/>
  <c r="Z33" i="194"/>
  <c r="Y33" i="194"/>
  <c r="X33" i="194"/>
  <c r="W33" i="194"/>
  <c r="V33" i="194"/>
  <c r="U33" i="194"/>
  <c r="T33" i="194"/>
  <c r="S33" i="194"/>
  <c r="R33" i="194"/>
  <c r="Q33" i="194"/>
  <c r="P33" i="194"/>
  <c r="O33" i="194"/>
  <c r="N33" i="194"/>
  <c r="M33" i="194"/>
  <c r="L33" i="194"/>
  <c r="K33" i="194"/>
  <c r="J33" i="194"/>
  <c r="I33" i="194"/>
  <c r="H33" i="194"/>
  <c r="G33" i="194"/>
  <c r="F33" i="194"/>
  <c r="E33" i="194"/>
  <c r="D33" i="194"/>
  <c r="C33" i="194"/>
  <c r="B33" i="194"/>
  <c r="BK32" i="194"/>
  <c r="BJ32" i="194"/>
  <c r="BI32" i="194"/>
  <c r="BH32" i="194"/>
  <c r="BG32" i="194"/>
  <c r="BF32" i="194"/>
  <c r="BE32" i="194"/>
  <c r="BD32" i="194"/>
  <c r="BC32" i="194"/>
  <c r="BB32" i="194"/>
  <c r="BA32" i="194"/>
  <c r="AZ32" i="194"/>
  <c r="AY32" i="194"/>
  <c r="AX32" i="194"/>
  <c r="AW32" i="194"/>
  <c r="AV32" i="194"/>
  <c r="AU32" i="194"/>
  <c r="AT32" i="194"/>
  <c r="AS32" i="194"/>
  <c r="AR32" i="194"/>
  <c r="AQ32" i="194"/>
  <c r="AP32" i="194"/>
  <c r="AO32" i="194"/>
  <c r="AN32" i="194"/>
  <c r="AM32" i="194"/>
  <c r="AL32" i="194"/>
  <c r="AK32" i="194"/>
  <c r="AJ32" i="194"/>
  <c r="AI32" i="194"/>
  <c r="AH32" i="194"/>
  <c r="AG32" i="194"/>
  <c r="AF32" i="194"/>
  <c r="AE32" i="194"/>
  <c r="AD32" i="194"/>
  <c r="AC32" i="194"/>
  <c r="AB32" i="194"/>
  <c r="AA32" i="194"/>
  <c r="Z32" i="194"/>
  <c r="Y32" i="194"/>
  <c r="X32" i="194"/>
  <c r="W32" i="194"/>
  <c r="V32" i="194"/>
  <c r="U32" i="194"/>
  <c r="T32" i="194"/>
  <c r="S32" i="194"/>
  <c r="R32" i="194"/>
  <c r="Q32" i="194"/>
  <c r="P32" i="194"/>
  <c r="O32" i="194"/>
  <c r="N32" i="194"/>
  <c r="M32" i="194"/>
  <c r="L32" i="194"/>
  <c r="K32" i="194"/>
  <c r="J32" i="194"/>
  <c r="I32" i="194"/>
  <c r="H32" i="194"/>
  <c r="G32" i="194"/>
  <c r="F32" i="194"/>
  <c r="E32" i="194"/>
  <c r="D32" i="194"/>
  <c r="C32" i="194"/>
  <c r="B32" i="194"/>
  <c r="BJ31" i="194"/>
  <c r="BH31" i="194"/>
  <c r="BF31" i="194"/>
  <c r="BE31" i="194"/>
  <c r="BC31" i="194"/>
  <c r="BA31" i="194"/>
  <c r="AZ31" i="194"/>
  <c r="AX31" i="194"/>
  <c r="AV31" i="194"/>
  <c r="AT31" i="194"/>
  <c r="AS31" i="194"/>
  <c r="AQ31" i="194"/>
  <c r="AO31" i="194"/>
  <c r="AM31" i="194"/>
  <c r="AL31" i="194"/>
  <c r="AJ31" i="194"/>
  <c r="AH31" i="194"/>
  <c r="AG31" i="194"/>
  <c r="AE31" i="194"/>
  <c r="AC31" i="194"/>
  <c r="AA31" i="194"/>
  <c r="Z31" i="194"/>
  <c r="X31" i="194"/>
  <c r="V31" i="194"/>
  <c r="T31" i="194"/>
  <c r="S31" i="194"/>
  <c r="Q31" i="194"/>
  <c r="O31" i="194"/>
  <c r="N31" i="194"/>
  <c r="L31" i="194"/>
  <c r="J31" i="194"/>
  <c r="H31" i="194"/>
  <c r="G31" i="194"/>
  <c r="E31" i="194"/>
  <c r="C31" i="194"/>
  <c r="BJ30" i="194"/>
  <c r="BH30" i="194"/>
  <c r="BF30" i="194"/>
  <c r="BE30" i="194"/>
  <c r="BC30" i="194"/>
  <c r="BA30" i="194"/>
  <c r="AZ30" i="194"/>
  <c r="AX30" i="194"/>
  <c r="AV30" i="194"/>
  <c r="AT30" i="194"/>
  <c r="AS30" i="194"/>
  <c r="AQ30" i="194"/>
  <c r="AO30" i="194"/>
  <c r="AM30" i="194"/>
  <c r="AL30" i="194"/>
  <c r="AJ30" i="194"/>
  <c r="AH30" i="194"/>
  <c r="AG30" i="194"/>
  <c r="AE30" i="194"/>
  <c r="AC30" i="194"/>
  <c r="AA30" i="194"/>
  <c r="Z30" i="194"/>
  <c r="X30" i="194"/>
  <c r="V30" i="194"/>
  <c r="T30" i="194"/>
  <c r="S30" i="194"/>
  <c r="Q30" i="194"/>
  <c r="O30" i="194"/>
  <c r="N30" i="194"/>
  <c r="L30" i="194"/>
  <c r="J30" i="194"/>
  <c r="H30" i="194"/>
  <c r="G30" i="194"/>
  <c r="E30" i="194"/>
  <c r="C30" i="194"/>
  <c r="BJ29" i="194"/>
  <c r="BH29" i="194"/>
  <c r="BF29" i="194"/>
  <c r="BE29" i="194"/>
  <c r="BC29" i="194"/>
  <c r="BA29" i="194"/>
  <c r="AZ29" i="194"/>
  <c r="AX29" i="194"/>
  <c r="AW29" i="194"/>
  <c r="AV29" i="194"/>
  <c r="AU29" i="194"/>
  <c r="AT29" i="194"/>
  <c r="AS29" i="194"/>
  <c r="AQ29" i="194"/>
  <c r="AP29" i="194"/>
  <c r="AO29" i="194"/>
  <c r="AM29" i="194"/>
  <c r="AL29" i="194"/>
  <c r="AJ29" i="194"/>
  <c r="AH29" i="194"/>
  <c r="AG29" i="194"/>
  <c r="AE29" i="194"/>
  <c r="AD29" i="194"/>
  <c r="AC29" i="194"/>
  <c r="AB29" i="194"/>
  <c r="AA29" i="194"/>
  <c r="Z29" i="194"/>
  <c r="X29" i="194"/>
  <c r="W29" i="194"/>
  <c r="V29" i="194"/>
  <c r="T29" i="194"/>
  <c r="S29" i="194"/>
  <c r="Q29" i="194"/>
  <c r="O29" i="194"/>
  <c r="N29" i="194"/>
  <c r="L29" i="194"/>
  <c r="K29" i="194"/>
  <c r="J29" i="194"/>
  <c r="I29" i="194"/>
  <c r="H29" i="194"/>
  <c r="G29" i="194"/>
  <c r="E29" i="194"/>
  <c r="D29" i="194"/>
  <c r="C29" i="194"/>
  <c r="BJ28" i="194"/>
  <c r="BH28" i="194"/>
  <c r="BF28" i="194"/>
  <c r="BE28" i="194"/>
  <c r="BC28" i="194"/>
  <c r="BA28" i="194"/>
  <c r="AZ28" i="194"/>
  <c r="AX28" i="194"/>
  <c r="AW28" i="194"/>
  <c r="AV28" i="194"/>
  <c r="AU28" i="194"/>
  <c r="AT28" i="194"/>
  <c r="AS28" i="194"/>
  <c r="AQ28" i="194"/>
  <c r="AP28" i="194"/>
  <c r="AO28" i="194"/>
  <c r="AM28" i="194"/>
  <c r="AL28" i="194"/>
  <c r="AJ28" i="194"/>
  <c r="AH28" i="194"/>
  <c r="AG28" i="194"/>
  <c r="AE28" i="194"/>
  <c r="AD28" i="194"/>
  <c r="AC28" i="194"/>
  <c r="AB28" i="194"/>
  <c r="AA28" i="194"/>
  <c r="Z28" i="194"/>
  <c r="X28" i="194"/>
  <c r="W28" i="194"/>
  <c r="V28" i="194"/>
  <c r="T28" i="194"/>
  <c r="S28" i="194"/>
  <c r="Q28" i="194"/>
  <c r="O28" i="194"/>
  <c r="N28" i="194"/>
  <c r="L28" i="194"/>
  <c r="K28" i="194"/>
  <c r="J28" i="194"/>
  <c r="I28" i="194"/>
  <c r="H28" i="194"/>
  <c r="G28" i="194"/>
  <c r="E28" i="194"/>
  <c r="D28" i="194"/>
  <c r="C28" i="194"/>
  <c r="BK27" i="194"/>
  <c r="BJ27" i="194"/>
  <c r="BI27" i="194"/>
  <c r="BH27" i="194"/>
  <c r="BG27" i="194"/>
  <c r="BF27" i="194"/>
  <c r="BE27" i="194"/>
  <c r="BD27" i="194"/>
  <c r="BC27" i="194"/>
  <c r="BB27" i="194"/>
  <c r="BA27" i="194"/>
  <c r="AZ27" i="194"/>
  <c r="AY27" i="194"/>
  <c r="AX27" i="194"/>
  <c r="AW27" i="194"/>
  <c r="AV27" i="194"/>
  <c r="AU27" i="194"/>
  <c r="AT27" i="194"/>
  <c r="AS27" i="194"/>
  <c r="AR27" i="194"/>
  <c r="AQ27" i="194"/>
  <c r="AP27" i="194"/>
  <c r="AO27" i="194"/>
  <c r="AN27" i="194"/>
  <c r="AM27" i="194"/>
  <c r="AL27" i="194"/>
  <c r="AK27" i="194"/>
  <c r="AJ27" i="194"/>
  <c r="AI27" i="194"/>
  <c r="AH27" i="194"/>
  <c r="AG27" i="194"/>
  <c r="AF27" i="194"/>
  <c r="AE27" i="194"/>
  <c r="AD27" i="194"/>
  <c r="AC27" i="194"/>
  <c r="AB27" i="194"/>
  <c r="AA27" i="194"/>
  <c r="Z27" i="194"/>
  <c r="Y27" i="194"/>
  <c r="X27" i="194"/>
  <c r="W27" i="194"/>
  <c r="V27" i="194"/>
  <c r="U27" i="194"/>
  <c r="T27" i="194"/>
  <c r="S27" i="194"/>
  <c r="R27" i="194"/>
  <c r="Q27" i="194"/>
  <c r="P27" i="194"/>
  <c r="O27" i="194"/>
  <c r="N27" i="194"/>
  <c r="M27" i="194"/>
  <c r="L27" i="194"/>
  <c r="K27" i="194"/>
  <c r="J27" i="194"/>
  <c r="I27" i="194"/>
  <c r="H27" i="194"/>
  <c r="G27" i="194"/>
  <c r="F27" i="194"/>
  <c r="E27" i="194"/>
  <c r="D27" i="194"/>
  <c r="C27" i="194"/>
  <c r="B27" i="194"/>
  <c r="BJ26" i="194"/>
  <c r="BH26" i="194"/>
  <c r="BF26" i="194"/>
  <c r="BE26" i="194"/>
  <c r="BC26" i="194"/>
  <c r="BA26" i="194"/>
  <c r="AZ26" i="194"/>
  <c r="AX26" i="194"/>
  <c r="AV26" i="194"/>
  <c r="AT26" i="194"/>
  <c r="AS26" i="194"/>
  <c r="AQ26" i="194"/>
  <c r="AO26" i="194"/>
  <c r="AM26" i="194"/>
  <c r="AL26" i="194"/>
  <c r="AJ26" i="194"/>
  <c r="AH26" i="194"/>
  <c r="AG26" i="194"/>
  <c r="AE26" i="194"/>
  <c r="AC26" i="194"/>
  <c r="AA26" i="194"/>
  <c r="Z26" i="194"/>
  <c r="X26" i="194"/>
  <c r="V26" i="194"/>
  <c r="T26" i="194"/>
  <c r="S26" i="194"/>
  <c r="Q26" i="194"/>
  <c r="O26" i="194"/>
  <c r="N26" i="194"/>
  <c r="L26" i="194"/>
  <c r="J26" i="194"/>
  <c r="H26" i="194"/>
  <c r="G26" i="194"/>
  <c r="E26" i="194"/>
  <c r="C26" i="194"/>
  <c r="BJ25" i="194"/>
  <c r="BH25" i="194"/>
  <c r="BF25" i="194"/>
  <c r="BE25" i="194"/>
  <c r="BC25" i="194"/>
  <c r="BA25" i="194"/>
  <c r="AZ25" i="194"/>
  <c r="AX25" i="194"/>
  <c r="AV25" i="194"/>
  <c r="AT25" i="194"/>
  <c r="AS25" i="194"/>
  <c r="AQ25" i="194"/>
  <c r="AO25" i="194"/>
  <c r="AM25" i="194"/>
  <c r="AL25" i="194"/>
  <c r="AJ25" i="194"/>
  <c r="AH25" i="194"/>
  <c r="AG25" i="194"/>
  <c r="AE25" i="194"/>
  <c r="AC25" i="194"/>
  <c r="AA25" i="194"/>
  <c r="Z25" i="194"/>
  <c r="X25" i="194"/>
  <c r="V25" i="194"/>
  <c r="T25" i="194"/>
  <c r="S25" i="194"/>
  <c r="Q25" i="194"/>
  <c r="O25" i="194"/>
  <c r="N25" i="194"/>
  <c r="L25" i="194"/>
  <c r="J25" i="194"/>
  <c r="H25" i="194"/>
  <c r="G25" i="194"/>
  <c r="E25" i="194"/>
  <c r="C25" i="194"/>
  <c r="BJ24" i="194"/>
  <c r="BH24" i="194"/>
  <c r="BF24" i="194"/>
  <c r="BE24" i="194"/>
  <c r="BC24" i="194"/>
  <c r="BA24" i="194"/>
  <c r="AZ24" i="194"/>
  <c r="AX24" i="194"/>
  <c r="AW24" i="194"/>
  <c r="AV24" i="194"/>
  <c r="AT24" i="194"/>
  <c r="AS24" i="194"/>
  <c r="AQ24" i="194"/>
  <c r="AP24" i="194"/>
  <c r="AO24" i="194"/>
  <c r="AN24" i="194"/>
  <c r="AM24" i="194"/>
  <c r="AL24" i="194"/>
  <c r="AJ24" i="194"/>
  <c r="AH24" i="194"/>
  <c r="AG24" i="194"/>
  <c r="AE24" i="194"/>
  <c r="AD24" i="194"/>
  <c r="AC24" i="194"/>
  <c r="AA24" i="194"/>
  <c r="Z24" i="194"/>
  <c r="X24" i="194"/>
  <c r="W24" i="194"/>
  <c r="V24" i="194"/>
  <c r="U24" i="194"/>
  <c r="T24" i="194"/>
  <c r="S24" i="194"/>
  <c r="Q24" i="194"/>
  <c r="O24" i="194"/>
  <c r="N24" i="194"/>
  <c r="L24" i="194"/>
  <c r="K24" i="194"/>
  <c r="J24" i="194"/>
  <c r="I24" i="194"/>
  <c r="H24" i="194"/>
  <c r="G24" i="194"/>
  <c r="E24" i="194"/>
  <c r="D24" i="194"/>
  <c r="C24" i="194"/>
  <c r="B24" i="194"/>
  <c r="BJ23" i="194"/>
  <c r="BH23" i="194"/>
  <c r="BF23" i="194"/>
  <c r="BE23" i="194"/>
  <c r="BC23" i="194"/>
  <c r="BA23" i="194"/>
  <c r="AZ23" i="194"/>
  <c r="AX23" i="194"/>
  <c r="AW23" i="194"/>
  <c r="AV23" i="194"/>
  <c r="AT23" i="194"/>
  <c r="AS23" i="194"/>
  <c r="AQ23" i="194"/>
  <c r="AP23" i="194"/>
  <c r="AO23" i="194"/>
  <c r="AN23" i="194"/>
  <c r="AM23" i="194"/>
  <c r="AL23" i="194"/>
  <c r="AJ23" i="194"/>
  <c r="AH23" i="194"/>
  <c r="AG23" i="194"/>
  <c r="AE23" i="194"/>
  <c r="AD23" i="194"/>
  <c r="AC23" i="194"/>
  <c r="AA23" i="194"/>
  <c r="Z23" i="194"/>
  <c r="X23" i="194"/>
  <c r="W23" i="194"/>
  <c r="V23" i="194"/>
  <c r="U23" i="194"/>
  <c r="T23" i="194"/>
  <c r="S23" i="194"/>
  <c r="Q23" i="194"/>
  <c r="O23" i="194"/>
  <c r="N23" i="194"/>
  <c r="L23" i="194"/>
  <c r="K23" i="194"/>
  <c r="J23" i="194"/>
  <c r="H23" i="194"/>
  <c r="G23" i="194"/>
  <c r="E23" i="194"/>
  <c r="D23" i="194"/>
  <c r="C23" i="194"/>
  <c r="B23" i="194"/>
  <c r="BJ22" i="194"/>
  <c r="BH22" i="194"/>
  <c r="BF22" i="194"/>
  <c r="BE22" i="194"/>
  <c r="BC22" i="194"/>
  <c r="BA22" i="194"/>
  <c r="AZ22" i="194"/>
  <c r="AX22" i="194"/>
  <c r="AW22" i="194"/>
  <c r="AV22" i="194"/>
  <c r="AT22" i="194"/>
  <c r="AS22" i="194"/>
  <c r="AQ22" i="194"/>
  <c r="AP22" i="194"/>
  <c r="AO22" i="194"/>
  <c r="AN22" i="194"/>
  <c r="AM22" i="194"/>
  <c r="AL22" i="194"/>
  <c r="AJ22" i="194"/>
  <c r="AH22" i="194"/>
  <c r="AG22" i="194"/>
  <c r="AE22" i="194"/>
  <c r="AD22" i="194"/>
  <c r="AC22" i="194"/>
  <c r="AA22" i="194"/>
  <c r="Z22" i="194"/>
  <c r="X22" i="194"/>
  <c r="W22" i="194"/>
  <c r="V22" i="194"/>
  <c r="U22" i="194"/>
  <c r="T22" i="194"/>
  <c r="S22" i="194"/>
  <c r="Q22" i="194"/>
  <c r="O22" i="194"/>
  <c r="N22" i="194"/>
  <c r="L22" i="194"/>
  <c r="K22" i="194"/>
  <c r="J22" i="194"/>
  <c r="H22" i="194"/>
  <c r="G22" i="194"/>
  <c r="E22" i="194"/>
  <c r="D22" i="194"/>
  <c r="C22" i="194"/>
  <c r="B22" i="194"/>
  <c r="BK21" i="194"/>
  <c r="BJ21" i="194"/>
  <c r="BI21" i="194"/>
  <c r="BH21" i="194"/>
  <c r="BG21" i="194"/>
  <c r="BF21" i="194"/>
  <c r="BE21" i="194"/>
  <c r="BD21" i="194"/>
  <c r="BC21" i="194"/>
  <c r="BB21" i="194"/>
  <c r="BA21" i="194"/>
  <c r="AZ21" i="194"/>
  <c r="AY21" i="194"/>
  <c r="AX21" i="194"/>
  <c r="AW21" i="194"/>
  <c r="AV21" i="194"/>
  <c r="AU21" i="194"/>
  <c r="AT21" i="194"/>
  <c r="AS21" i="194"/>
  <c r="AR21" i="194"/>
  <c r="AQ21" i="194"/>
  <c r="AP21" i="194"/>
  <c r="AO21" i="194"/>
  <c r="AN21" i="194"/>
  <c r="AM21" i="194"/>
  <c r="AL21" i="194"/>
  <c r="AK21" i="194"/>
  <c r="AJ21" i="194"/>
  <c r="AI21" i="194"/>
  <c r="AH21" i="194"/>
  <c r="AG21" i="194"/>
  <c r="AF21" i="194"/>
  <c r="AE21" i="194"/>
  <c r="AD21" i="194"/>
  <c r="AC21" i="194"/>
  <c r="AB21" i="194"/>
  <c r="AA21" i="194"/>
  <c r="Z21" i="194"/>
  <c r="Y21" i="194"/>
  <c r="X21" i="194"/>
  <c r="W21" i="194"/>
  <c r="V21" i="194"/>
  <c r="U21" i="194"/>
  <c r="T21" i="194"/>
  <c r="S21" i="194"/>
  <c r="R21" i="194"/>
  <c r="Q21" i="194"/>
  <c r="P21" i="194"/>
  <c r="O21" i="194"/>
  <c r="N21" i="194"/>
  <c r="M21" i="194"/>
  <c r="L21" i="194"/>
  <c r="K21" i="194"/>
  <c r="J21" i="194"/>
  <c r="I21" i="194"/>
  <c r="H21" i="194"/>
  <c r="G21" i="194"/>
  <c r="F21" i="194"/>
  <c r="E21" i="194"/>
  <c r="D21" i="194"/>
  <c r="C21" i="194"/>
  <c r="B21" i="194"/>
  <c r="BJ20" i="194"/>
  <c r="BH20" i="194"/>
  <c r="BF20" i="194"/>
  <c r="BE20" i="194"/>
  <c r="BC20" i="194"/>
  <c r="BA20" i="194"/>
  <c r="AZ20" i="194"/>
  <c r="AX20" i="194"/>
  <c r="AW20" i="194"/>
  <c r="AV20" i="194"/>
  <c r="AU20" i="194"/>
  <c r="AT20" i="194"/>
  <c r="AS20" i="194"/>
  <c r="AQ20" i="194"/>
  <c r="AP20" i="194"/>
  <c r="AP55" i="194" s="1"/>
  <c r="AO20" i="194"/>
  <c r="AM20" i="194"/>
  <c r="AL20" i="194"/>
  <c r="AJ20" i="194"/>
  <c r="AH20" i="194"/>
  <c r="AG20" i="194"/>
  <c r="AE20" i="194"/>
  <c r="AD20" i="194"/>
  <c r="AC20" i="194"/>
  <c r="AB20" i="194"/>
  <c r="AA20" i="194"/>
  <c r="Z20" i="194"/>
  <c r="X20" i="194"/>
  <c r="W20" i="194"/>
  <c r="W55" i="194" s="1"/>
  <c r="V20" i="194"/>
  <c r="T20" i="194"/>
  <c r="S20" i="194"/>
  <c r="Q20" i="194"/>
  <c r="O20" i="194"/>
  <c r="N20" i="194"/>
  <c r="L20" i="194"/>
  <c r="K20" i="194"/>
  <c r="J20" i="194"/>
  <c r="I20" i="194"/>
  <c r="H20" i="194"/>
  <c r="G20" i="194"/>
  <c r="E20" i="194"/>
  <c r="D20" i="194"/>
  <c r="D55" i="194" s="1"/>
  <c r="C20" i="194"/>
  <c r="BJ19" i="194"/>
  <c r="BH19" i="194"/>
  <c r="BF19" i="194"/>
  <c r="BE19" i="194"/>
  <c r="BC19" i="194"/>
  <c r="BA19" i="194"/>
  <c r="AZ19" i="194"/>
  <c r="AX19" i="194"/>
  <c r="AW19" i="194"/>
  <c r="AV19" i="194"/>
  <c r="AU19" i="194"/>
  <c r="AT19" i="194"/>
  <c r="AS19" i="194"/>
  <c r="AQ19" i="194"/>
  <c r="AP19" i="194"/>
  <c r="AP48" i="194" s="1"/>
  <c r="AO19" i="194"/>
  <c r="AM19" i="194"/>
  <c r="AL19" i="194"/>
  <c r="AJ19" i="194"/>
  <c r="AH19" i="194"/>
  <c r="AG19" i="194"/>
  <c r="AE19" i="194"/>
  <c r="AD19" i="194"/>
  <c r="AC19" i="194"/>
  <c r="AB19" i="194"/>
  <c r="AA19" i="194"/>
  <c r="Z19" i="194"/>
  <c r="X19" i="194"/>
  <c r="W19" i="194"/>
  <c r="W48" i="194" s="1"/>
  <c r="V19" i="194"/>
  <c r="T19" i="194"/>
  <c r="S19" i="194"/>
  <c r="Q19" i="194"/>
  <c r="O19" i="194"/>
  <c r="N19" i="194"/>
  <c r="L19" i="194"/>
  <c r="K19" i="194"/>
  <c r="J19" i="194"/>
  <c r="I19" i="194"/>
  <c r="H19" i="194"/>
  <c r="G19" i="194"/>
  <c r="E19" i="194"/>
  <c r="D19" i="194"/>
  <c r="D48" i="194" s="1"/>
  <c r="C19" i="194"/>
  <c r="BK18" i="194"/>
  <c r="BJ18" i="194"/>
  <c r="BI18" i="194"/>
  <c r="BH18" i="194"/>
  <c r="BG18" i="194"/>
  <c r="BF18" i="194"/>
  <c r="BE18" i="194"/>
  <c r="BD18" i="194"/>
  <c r="BC18" i="194"/>
  <c r="BB18" i="194"/>
  <c r="BA18" i="194"/>
  <c r="AZ18" i="194"/>
  <c r="AY18" i="194"/>
  <c r="AX18" i="194"/>
  <c r="AW18" i="194"/>
  <c r="AV18" i="194"/>
  <c r="AU18" i="194"/>
  <c r="AT18" i="194"/>
  <c r="AS18" i="194"/>
  <c r="AR18" i="194"/>
  <c r="AQ18" i="194"/>
  <c r="AP18" i="194"/>
  <c r="AO18" i="194"/>
  <c r="AN18" i="194"/>
  <c r="AM18" i="194"/>
  <c r="AL18" i="194"/>
  <c r="AK18" i="194"/>
  <c r="AJ18" i="194"/>
  <c r="AI18" i="194"/>
  <c r="AH18" i="194"/>
  <c r="AG18" i="194"/>
  <c r="AF18" i="194"/>
  <c r="AE18" i="194"/>
  <c r="AD18" i="194"/>
  <c r="AC18" i="194"/>
  <c r="AB18" i="194"/>
  <c r="AA18" i="194"/>
  <c r="Z18" i="194"/>
  <c r="Y18" i="194"/>
  <c r="X18" i="194"/>
  <c r="W18" i="194"/>
  <c r="V18" i="194"/>
  <c r="U18" i="194"/>
  <c r="T18" i="194"/>
  <c r="S18" i="194"/>
  <c r="R18" i="194"/>
  <c r="Q18" i="194"/>
  <c r="P18" i="194"/>
  <c r="O18" i="194"/>
  <c r="N18" i="194"/>
  <c r="M18" i="194"/>
  <c r="L18" i="194"/>
  <c r="K18" i="194"/>
  <c r="J18" i="194"/>
  <c r="I18" i="194"/>
  <c r="H18" i="194"/>
  <c r="G18" i="194"/>
  <c r="F18" i="194"/>
  <c r="E18" i="194"/>
  <c r="D18" i="194"/>
  <c r="C18" i="194"/>
  <c r="B18" i="194"/>
  <c r="BK17" i="194"/>
  <c r="BJ17" i="194"/>
  <c r="BI17" i="194"/>
  <c r="BH17" i="194"/>
  <c r="BG17" i="194"/>
  <c r="BF17" i="194"/>
  <c r="BE17" i="194"/>
  <c r="BD17" i="194"/>
  <c r="BC17" i="194"/>
  <c r="BB17" i="194"/>
  <c r="BA17" i="194"/>
  <c r="AZ17" i="194"/>
  <c r="AY17" i="194"/>
  <c r="AX17" i="194"/>
  <c r="AW17" i="194"/>
  <c r="AV17" i="194"/>
  <c r="AU17" i="194"/>
  <c r="AT17" i="194"/>
  <c r="AS17" i="194"/>
  <c r="AR17" i="194"/>
  <c r="AQ17" i="194"/>
  <c r="AP17" i="194"/>
  <c r="AO17" i="194"/>
  <c r="AN17" i="194"/>
  <c r="AM17" i="194"/>
  <c r="AL17" i="194"/>
  <c r="AK17" i="194"/>
  <c r="AJ17" i="194"/>
  <c r="AI17" i="194"/>
  <c r="AH17" i="194"/>
  <c r="AG17" i="194"/>
  <c r="AF17" i="194"/>
  <c r="AE17" i="194"/>
  <c r="AD17" i="194"/>
  <c r="AC17" i="194"/>
  <c r="AB17" i="194"/>
  <c r="AA17" i="194"/>
  <c r="Z17" i="194"/>
  <c r="Y17" i="194"/>
  <c r="X17" i="194"/>
  <c r="W17" i="194"/>
  <c r="V17" i="194"/>
  <c r="U17" i="194"/>
  <c r="T17" i="194"/>
  <c r="S17" i="194"/>
  <c r="R17" i="194"/>
  <c r="Q17" i="194"/>
  <c r="P17" i="194"/>
  <c r="O17" i="194"/>
  <c r="N17" i="194"/>
  <c r="M17" i="194"/>
  <c r="L17" i="194"/>
  <c r="K17" i="194"/>
  <c r="J17" i="194"/>
  <c r="I17" i="194"/>
  <c r="H17" i="194"/>
  <c r="G17" i="194"/>
  <c r="F17" i="194"/>
  <c r="E17" i="194"/>
  <c r="D17" i="194"/>
  <c r="C17" i="194"/>
  <c r="B17" i="194"/>
  <c r="BK16" i="194"/>
  <c r="BJ16" i="194"/>
  <c r="BI16" i="194"/>
  <c r="BH16" i="194"/>
  <c r="BG16" i="194"/>
  <c r="BF16" i="194"/>
  <c r="BE16" i="194"/>
  <c r="BD16" i="194"/>
  <c r="BC16" i="194"/>
  <c r="BB16" i="194"/>
  <c r="BA16" i="194"/>
  <c r="AZ16" i="194"/>
  <c r="AY16" i="194"/>
  <c r="AX16" i="194"/>
  <c r="AW16" i="194"/>
  <c r="AV16" i="194"/>
  <c r="AU16" i="194"/>
  <c r="AT16" i="194"/>
  <c r="AS16" i="194"/>
  <c r="AR16" i="194"/>
  <c r="AQ16" i="194"/>
  <c r="AP16" i="194"/>
  <c r="AO16" i="194"/>
  <c r="AN16" i="194"/>
  <c r="AM16" i="194"/>
  <c r="AL16" i="194"/>
  <c r="AK16" i="194"/>
  <c r="AJ16" i="194"/>
  <c r="AI16" i="194"/>
  <c r="AH16" i="194"/>
  <c r="AG16" i="194"/>
  <c r="AF16" i="194"/>
  <c r="AE16" i="194"/>
  <c r="AD16" i="194"/>
  <c r="AC16" i="194"/>
  <c r="AB16" i="194"/>
  <c r="AA16" i="194"/>
  <c r="Z16" i="194"/>
  <c r="Y16" i="194"/>
  <c r="X16" i="194"/>
  <c r="W16" i="194"/>
  <c r="V16" i="194"/>
  <c r="U16" i="194"/>
  <c r="T16" i="194"/>
  <c r="S16" i="194"/>
  <c r="R16" i="194"/>
  <c r="Q16" i="194"/>
  <c r="P16" i="194"/>
  <c r="O16" i="194"/>
  <c r="N16" i="194"/>
  <c r="M16" i="194"/>
  <c r="L16" i="194"/>
  <c r="K16" i="194"/>
  <c r="J16" i="194"/>
  <c r="I16" i="194"/>
  <c r="H16" i="194"/>
  <c r="G16" i="194"/>
  <c r="F16" i="194"/>
  <c r="E16" i="194"/>
  <c r="D16" i="194"/>
  <c r="C16" i="194"/>
  <c r="B16" i="194"/>
  <c r="BJ15" i="194"/>
  <c r="BH15" i="194"/>
  <c r="BF15" i="194"/>
  <c r="BE15" i="194"/>
  <c r="BC15" i="194"/>
  <c r="BA15" i="194"/>
  <c r="AZ15" i="194"/>
  <c r="AX15" i="194"/>
  <c r="AV15" i="194"/>
  <c r="AT15" i="194"/>
  <c r="AS15" i="194"/>
  <c r="AQ15" i="194"/>
  <c r="AO15" i="194"/>
  <c r="AM15" i="194"/>
  <c r="AL15" i="194"/>
  <c r="AJ15" i="194"/>
  <c r="AH15" i="194"/>
  <c r="AG15" i="194"/>
  <c r="AE15" i="194"/>
  <c r="AC15" i="194"/>
  <c r="AA15" i="194"/>
  <c r="Z15" i="194"/>
  <c r="X15" i="194"/>
  <c r="V15" i="194"/>
  <c r="T15" i="194"/>
  <c r="S15" i="194"/>
  <c r="Q15" i="194"/>
  <c r="O15" i="194"/>
  <c r="N15" i="194"/>
  <c r="L15" i="194"/>
  <c r="J15" i="194"/>
  <c r="H15" i="194"/>
  <c r="G15" i="194"/>
  <c r="E15" i="194"/>
  <c r="C15" i="194"/>
  <c r="BJ14" i="194"/>
  <c r="BH14" i="194"/>
  <c r="BF14" i="194"/>
  <c r="BE14" i="194"/>
  <c r="BC14" i="194"/>
  <c r="BA14" i="194"/>
  <c r="AZ14" i="194"/>
  <c r="AX14" i="194"/>
  <c r="AV14" i="194"/>
  <c r="AT14" i="194"/>
  <c r="AS14" i="194"/>
  <c r="AQ14" i="194"/>
  <c r="AO14" i="194"/>
  <c r="AM14" i="194"/>
  <c r="AL14" i="194"/>
  <c r="AJ14" i="194"/>
  <c r="AH14" i="194"/>
  <c r="AG14" i="194"/>
  <c r="AE14" i="194"/>
  <c r="AC14" i="194"/>
  <c r="AA14" i="194"/>
  <c r="Z14" i="194"/>
  <c r="X14" i="194"/>
  <c r="V14" i="194"/>
  <c r="T14" i="194"/>
  <c r="S14" i="194"/>
  <c r="Q14" i="194"/>
  <c r="O14" i="194"/>
  <c r="N14" i="194"/>
  <c r="L14" i="194"/>
  <c r="J14" i="194"/>
  <c r="H14" i="194"/>
  <c r="G14" i="194"/>
  <c r="E14" i="194"/>
  <c r="C14" i="194"/>
  <c r="BJ13" i="194"/>
  <c r="BH13" i="194"/>
  <c r="BF13" i="194"/>
  <c r="BE13" i="194"/>
  <c r="BC13" i="194"/>
  <c r="BA13" i="194"/>
  <c r="AZ13" i="194"/>
  <c r="AX13" i="194"/>
  <c r="AV13" i="194"/>
  <c r="AT13" i="194"/>
  <c r="AS13" i="194"/>
  <c r="AQ13" i="194"/>
  <c r="AO13" i="194"/>
  <c r="AM13" i="194"/>
  <c r="AL13" i="194"/>
  <c r="AJ13" i="194"/>
  <c r="AH13" i="194"/>
  <c r="AG13" i="194"/>
  <c r="AE13" i="194"/>
  <c r="AC13" i="194"/>
  <c r="AA13" i="194"/>
  <c r="Z13" i="194"/>
  <c r="X13" i="194"/>
  <c r="V13" i="194"/>
  <c r="T13" i="194"/>
  <c r="S13" i="194"/>
  <c r="Q13" i="194"/>
  <c r="O13" i="194"/>
  <c r="N13" i="194"/>
  <c r="L13" i="194"/>
  <c r="J13" i="194"/>
  <c r="H13" i="194"/>
  <c r="G13" i="194"/>
  <c r="E13" i="194"/>
  <c r="C13" i="194"/>
  <c r="BJ12" i="194"/>
  <c r="BH12" i="194"/>
  <c r="BF12" i="194"/>
  <c r="BE12" i="194"/>
  <c r="BC12" i="194"/>
  <c r="BA12" i="194"/>
  <c r="AZ12" i="194"/>
  <c r="AX12" i="194"/>
  <c r="AW12" i="194"/>
  <c r="AV12" i="194"/>
  <c r="AU12" i="194"/>
  <c r="AT12" i="194"/>
  <c r="AS12" i="194"/>
  <c r="AQ12" i="194"/>
  <c r="AP12" i="194"/>
  <c r="AP47" i="194" s="1"/>
  <c r="AO12" i="194"/>
  <c r="AM12" i="194"/>
  <c r="AL12" i="194"/>
  <c r="AJ12" i="194"/>
  <c r="AH12" i="194"/>
  <c r="AG12" i="194"/>
  <c r="AE12" i="194"/>
  <c r="AD12" i="194"/>
  <c r="AC12" i="194"/>
  <c r="AB12" i="194"/>
  <c r="AA12" i="194"/>
  <c r="Z12" i="194"/>
  <c r="X12" i="194"/>
  <c r="W12" i="194"/>
  <c r="W47" i="194" s="1"/>
  <c r="V12" i="194"/>
  <c r="T12" i="194"/>
  <c r="S12" i="194"/>
  <c r="Q12" i="194"/>
  <c r="O12" i="194"/>
  <c r="N12" i="194"/>
  <c r="L12" i="194"/>
  <c r="K12" i="194"/>
  <c r="J12" i="194"/>
  <c r="I12" i="194"/>
  <c r="H12" i="194"/>
  <c r="G12" i="194"/>
  <c r="E12" i="194"/>
  <c r="D12" i="194"/>
  <c r="D47" i="194" s="1"/>
  <c r="C12" i="194"/>
  <c r="BJ11" i="194"/>
  <c r="BH11" i="194"/>
  <c r="BF11" i="194"/>
  <c r="BE11" i="194"/>
  <c r="BC11" i="194"/>
  <c r="BA11" i="194"/>
  <c r="AZ11" i="194"/>
  <c r="AX11" i="194"/>
  <c r="AW11" i="194"/>
  <c r="AV11" i="194"/>
  <c r="AT11" i="194"/>
  <c r="AS11" i="194"/>
  <c r="AQ11" i="194"/>
  <c r="AP11" i="194"/>
  <c r="AO11" i="194"/>
  <c r="AN11" i="194"/>
  <c r="AM11" i="194"/>
  <c r="AL11" i="194"/>
  <c r="AJ11" i="194"/>
  <c r="AH11" i="194"/>
  <c r="AG11" i="194"/>
  <c r="AE11" i="194"/>
  <c r="AD11" i="194"/>
  <c r="AC11" i="194"/>
  <c r="AA11" i="194"/>
  <c r="Z11" i="194"/>
  <c r="X11" i="194"/>
  <c r="W11" i="194"/>
  <c r="V11" i="194"/>
  <c r="U11" i="194"/>
  <c r="T11" i="194"/>
  <c r="S11" i="194"/>
  <c r="Q11" i="194"/>
  <c r="O11" i="194"/>
  <c r="N11" i="194"/>
  <c r="L11" i="194"/>
  <c r="K11" i="194"/>
  <c r="J11" i="194"/>
  <c r="H11" i="194"/>
  <c r="G11" i="194"/>
  <c r="E11" i="194"/>
  <c r="D11" i="194"/>
  <c r="C11" i="194"/>
  <c r="B11" i="194"/>
  <c r="BJ10" i="194"/>
  <c r="BH10" i="194"/>
  <c r="BF10" i="194"/>
  <c r="BE10" i="194"/>
  <c r="BC10" i="194"/>
  <c r="BA10" i="194"/>
  <c r="AZ10" i="194"/>
  <c r="AX10" i="194"/>
  <c r="AW10" i="194"/>
  <c r="AV10" i="194"/>
  <c r="AT10" i="194"/>
  <c r="AS10" i="194"/>
  <c r="AQ10" i="194"/>
  <c r="AP10" i="194"/>
  <c r="AO10" i="194"/>
  <c r="AN10" i="194"/>
  <c r="AM10" i="194"/>
  <c r="AL10" i="194"/>
  <c r="AJ10" i="194"/>
  <c r="AH10" i="194"/>
  <c r="AG10" i="194"/>
  <c r="AE10" i="194"/>
  <c r="AD10" i="194"/>
  <c r="AC10" i="194"/>
  <c r="AA10" i="194"/>
  <c r="Z10" i="194"/>
  <c r="X10" i="194"/>
  <c r="W10" i="194"/>
  <c r="V10" i="194"/>
  <c r="U10" i="194"/>
  <c r="T10" i="194"/>
  <c r="S10" i="194"/>
  <c r="Q10" i="194"/>
  <c r="O10" i="194"/>
  <c r="N10" i="194"/>
  <c r="L10" i="194"/>
  <c r="K10" i="194"/>
  <c r="J10" i="194"/>
  <c r="H10" i="194"/>
  <c r="G10" i="194"/>
  <c r="E10" i="194"/>
  <c r="D10" i="194"/>
  <c r="C10" i="194"/>
  <c r="B10" i="194"/>
  <c r="BK9" i="194"/>
  <c r="BJ9" i="194"/>
  <c r="BI9" i="194"/>
  <c r="BH9" i="194"/>
  <c r="BG9" i="194"/>
  <c r="BF9" i="194"/>
  <c r="BE9" i="194"/>
  <c r="BD9" i="194"/>
  <c r="BC9" i="194"/>
  <c r="BB9" i="194"/>
  <c r="BA9" i="194"/>
  <c r="AZ9" i="194"/>
  <c r="AY9" i="194"/>
  <c r="AX9" i="194"/>
  <c r="AW9" i="194"/>
  <c r="AV9" i="194"/>
  <c r="AU9" i="194"/>
  <c r="AT9" i="194"/>
  <c r="AS9" i="194"/>
  <c r="AR9" i="194"/>
  <c r="AQ9" i="194"/>
  <c r="AP9" i="194"/>
  <c r="AO9" i="194"/>
  <c r="AN9" i="194"/>
  <c r="AM9" i="194"/>
  <c r="AL9" i="194"/>
  <c r="AK9" i="194"/>
  <c r="AJ9" i="194"/>
  <c r="AI9" i="194"/>
  <c r="AH9" i="194"/>
  <c r="AG9" i="194"/>
  <c r="AF9" i="194"/>
  <c r="AE9" i="194"/>
  <c r="AD9" i="194"/>
  <c r="AC9" i="194"/>
  <c r="AB9" i="194"/>
  <c r="AA9" i="194"/>
  <c r="Z9" i="194"/>
  <c r="Y9" i="194"/>
  <c r="X9" i="194"/>
  <c r="W9" i="194"/>
  <c r="V9" i="194"/>
  <c r="U9" i="194"/>
  <c r="T9" i="194"/>
  <c r="S9" i="194"/>
  <c r="R9" i="194"/>
  <c r="Q9" i="194"/>
  <c r="P9" i="194"/>
  <c r="O9" i="194"/>
  <c r="N9" i="194"/>
  <c r="M9" i="194"/>
  <c r="L9" i="194"/>
  <c r="K9" i="194"/>
  <c r="J9" i="194"/>
  <c r="I9" i="194"/>
  <c r="H9" i="194"/>
  <c r="G9" i="194"/>
  <c r="F9" i="194"/>
  <c r="E9" i="194"/>
  <c r="D9" i="194"/>
  <c r="C9" i="194"/>
  <c r="B9" i="194"/>
  <c r="BJ8" i="194"/>
  <c r="BH8" i="194"/>
  <c r="BF8" i="194"/>
  <c r="BE8" i="194"/>
  <c r="BC8" i="194"/>
  <c r="BA8" i="194"/>
  <c r="AZ8" i="194"/>
  <c r="AX8" i="194"/>
  <c r="AW8" i="194"/>
  <c r="AV8" i="194"/>
  <c r="AU8" i="194"/>
  <c r="AT8" i="194"/>
  <c r="AS8" i="194"/>
  <c r="AQ8" i="194"/>
  <c r="AP8" i="194"/>
  <c r="AP46" i="194" s="1"/>
  <c r="AO8" i="194"/>
  <c r="AM8" i="194"/>
  <c r="AL8" i="194"/>
  <c r="AJ8" i="194"/>
  <c r="AH8" i="194"/>
  <c r="AG8" i="194"/>
  <c r="AE8" i="194"/>
  <c r="AD8" i="194"/>
  <c r="AC8" i="194"/>
  <c r="AB8" i="194"/>
  <c r="AA8" i="194"/>
  <c r="Z8" i="194"/>
  <c r="X8" i="194"/>
  <c r="W8" i="194"/>
  <c r="W46" i="194" s="1"/>
  <c r="V8" i="194"/>
  <c r="T8" i="194"/>
  <c r="S8" i="194"/>
  <c r="Q8" i="194"/>
  <c r="O8" i="194"/>
  <c r="N8" i="194"/>
  <c r="L8" i="194"/>
  <c r="K8" i="194"/>
  <c r="J8" i="194"/>
  <c r="I8" i="194"/>
  <c r="H8" i="194"/>
  <c r="G8" i="194"/>
  <c r="E8" i="194"/>
  <c r="D8" i="194"/>
  <c r="D46" i="194" s="1"/>
  <c r="C8" i="194"/>
  <c r="BJ7" i="194"/>
  <c r="BH7" i="194"/>
  <c r="BF7" i="194"/>
  <c r="BE7" i="194"/>
  <c r="BC7" i="194"/>
  <c r="BA7" i="194"/>
  <c r="AZ7" i="194"/>
  <c r="AX7" i="194"/>
  <c r="AW7" i="194"/>
  <c r="AV7" i="194"/>
  <c r="AU7" i="194"/>
  <c r="AT7" i="194"/>
  <c r="AS7" i="194"/>
  <c r="AQ7" i="194"/>
  <c r="AP7" i="194"/>
  <c r="AP45" i="194" s="1"/>
  <c r="AO7" i="194"/>
  <c r="AM7" i="194"/>
  <c r="AL7" i="194"/>
  <c r="AJ7" i="194"/>
  <c r="AH7" i="194"/>
  <c r="AG7" i="194"/>
  <c r="AE7" i="194"/>
  <c r="AD7" i="194"/>
  <c r="AC7" i="194"/>
  <c r="AB7" i="194"/>
  <c r="AA7" i="194"/>
  <c r="Z7" i="194"/>
  <c r="X7" i="194"/>
  <c r="W7" i="194"/>
  <c r="W45" i="194" s="1"/>
  <c r="V7" i="194"/>
  <c r="T7" i="194"/>
  <c r="S7" i="194"/>
  <c r="Q7" i="194"/>
  <c r="O7" i="194"/>
  <c r="N7" i="194"/>
  <c r="L7" i="194"/>
  <c r="K7" i="194"/>
  <c r="J7" i="194"/>
  <c r="I7" i="194"/>
  <c r="H7" i="194"/>
  <c r="G7" i="194"/>
  <c r="E7" i="194"/>
  <c r="D7" i="194"/>
  <c r="D45" i="194" s="1"/>
  <c r="C7" i="194"/>
  <c r="BI72" i="194"/>
  <c r="AY72" i="194"/>
  <c r="AF72" i="194"/>
  <c r="M72" i="194"/>
  <c r="BI71" i="194"/>
  <c r="AY71" i="194"/>
  <c r="AF71" i="194"/>
  <c r="M71" i="194"/>
  <c r="BM57" i="194"/>
  <c r="BN57" i="194" s="1"/>
  <c r="BB56" i="194"/>
  <c r="AR56" i="194"/>
  <c r="BD56" i="194" s="1"/>
  <c r="AI56" i="194"/>
  <c r="Y56" i="194"/>
  <c r="AK56" i="194" s="1"/>
  <c r="P56" i="194"/>
  <c r="F56" i="194"/>
  <c r="R56" i="194" s="1"/>
  <c r="BM52" i="194"/>
  <c r="AP51" i="194"/>
  <c r="BM42" i="194"/>
  <c r="BN42" i="194" s="1"/>
  <c r="BM39" i="194"/>
  <c r="BN39" i="194" s="1"/>
  <c r="BM36" i="194"/>
  <c r="BN36" i="194" s="1"/>
  <c r="BM35" i="194"/>
  <c r="BN35" i="194" s="1"/>
  <c r="BM34" i="194"/>
  <c r="BM29" i="194"/>
  <c r="BN29" i="194" s="1"/>
  <c r="BM24" i="194"/>
  <c r="BN24" i="194" s="1"/>
  <c r="BM23" i="194"/>
  <c r="BN23" i="194" s="1"/>
  <c r="BM22" i="194"/>
  <c r="BN22" i="194" s="1"/>
  <c r="BM20" i="194"/>
  <c r="BN20" i="194" s="1"/>
  <c r="BM12" i="194"/>
  <c r="BN12" i="194" s="1"/>
  <c r="BM11" i="194"/>
  <c r="BM10" i="194"/>
  <c r="BM8" i="194"/>
  <c r="BN8" i="194" s="1"/>
  <c r="BM7" i="194"/>
  <c r="BN7" i="194" s="1"/>
  <c r="BM57" i="193"/>
  <c r="BN57" i="193" s="1"/>
  <c r="BM52" i="193"/>
  <c r="BN52" i="193" s="1"/>
  <c r="BM42" i="193"/>
  <c r="BN42" i="193" s="1"/>
  <c r="BK42" i="193"/>
  <c r="BM39" i="193"/>
  <c r="BN39" i="193" s="1"/>
  <c r="AN39" i="193"/>
  <c r="AN51" i="193" s="1"/>
  <c r="BB51" i="193" s="1"/>
  <c r="U39" i="193"/>
  <c r="AI39" i="193" s="1"/>
  <c r="B39" i="193"/>
  <c r="AU37" i="193"/>
  <c r="AY37" i="193" s="1"/>
  <c r="AB37" i="193"/>
  <c r="I37" i="193"/>
  <c r="M37" i="193" s="1"/>
  <c r="BM36" i="193"/>
  <c r="BN36" i="193" s="1"/>
  <c r="AU36" i="193"/>
  <c r="AY36" i="193" s="1"/>
  <c r="AB36" i="193"/>
  <c r="AF36" i="193" s="1"/>
  <c r="I36" i="193"/>
  <c r="M36" i="193" s="1"/>
  <c r="BM35" i="193"/>
  <c r="BN35" i="193" s="1"/>
  <c r="AU35" i="193"/>
  <c r="BB35" i="193" s="1"/>
  <c r="AB35" i="193"/>
  <c r="AI35" i="193" s="1"/>
  <c r="I35" i="193"/>
  <c r="BM34" i="193"/>
  <c r="BN34" i="193" s="1"/>
  <c r="AU34" i="193"/>
  <c r="AB34" i="193"/>
  <c r="I34" i="193"/>
  <c r="P34" i="193" s="1"/>
  <c r="BM29" i="193"/>
  <c r="BN29" i="193" s="1"/>
  <c r="AN29" i="193"/>
  <c r="BB29" i="193" s="1"/>
  <c r="U29" i="193"/>
  <c r="AI29" i="193" s="1"/>
  <c r="B29" i="193"/>
  <c r="F29" i="193" s="1"/>
  <c r="BM24" i="193"/>
  <c r="BN24" i="193" s="1"/>
  <c r="AU24" i="193"/>
  <c r="AY24" i="193" s="1"/>
  <c r="AB24" i="193"/>
  <c r="AI24" i="193" s="1"/>
  <c r="BM23" i="193"/>
  <c r="BN23" i="193" s="1"/>
  <c r="AU23" i="193"/>
  <c r="BB23" i="193" s="1"/>
  <c r="AB23" i="193"/>
  <c r="AF23" i="193" s="1"/>
  <c r="I23" i="193"/>
  <c r="BM22" i="193"/>
  <c r="BN22" i="193" s="1"/>
  <c r="AU22" i="193"/>
  <c r="AB22" i="193"/>
  <c r="I22" i="193"/>
  <c r="P22" i="193" s="1"/>
  <c r="BM20" i="193"/>
  <c r="BN20" i="193" s="1"/>
  <c r="AN20" i="193"/>
  <c r="U20" i="193"/>
  <c r="AI20" i="193" s="1"/>
  <c r="B20" i="193"/>
  <c r="P20" i="193" s="1"/>
  <c r="BM12" i="193"/>
  <c r="BN12" i="193" s="1"/>
  <c r="AN12" i="193"/>
  <c r="AR12" i="193" s="1"/>
  <c r="U12" i="193"/>
  <c r="Y12" i="193" s="1"/>
  <c r="B12" i="193"/>
  <c r="B47" i="193" s="1"/>
  <c r="P47" i="193" s="1"/>
  <c r="BM11" i="193"/>
  <c r="BN11" i="193" s="1"/>
  <c r="AU11" i="193"/>
  <c r="AY11" i="193" s="1"/>
  <c r="AB11" i="193"/>
  <c r="AI11" i="193" s="1"/>
  <c r="I11" i="193"/>
  <c r="M11" i="193" s="1"/>
  <c r="BM10" i="193"/>
  <c r="BN10" i="193" s="1"/>
  <c r="AU10" i="193"/>
  <c r="BB10" i="193" s="1"/>
  <c r="AB10" i="193"/>
  <c r="AI10" i="193" s="1"/>
  <c r="I10" i="193"/>
  <c r="BM8" i="193"/>
  <c r="BN8" i="193" s="1"/>
  <c r="AN8" i="193"/>
  <c r="BB8" i="193" s="1"/>
  <c r="U8" i="193"/>
  <c r="AI8" i="193" s="1"/>
  <c r="B8" i="193"/>
  <c r="F8" i="193" s="1"/>
  <c r="BM7" i="193"/>
  <c r="AN7" i="193"/>
  <c r="U7" i="193"/>
  <c r="U45" i="193" s="1"/>
  <c r="AI45" i="193" s="1"/>
  <c r="B7" i="193"/>
  <c r="F7" i="193" s="1"/>
  <c r="BI72" i="193"/>
  <c r="AY72" i="193"/>
  <c r="AF72" i="193"/>
  <c r="M72" i="193"/>
  <c r="BI71" i="193"/>
  <c r="AY71" i="193"/>
  <c r="AF71" i="193"/>
  <c r="M71" i="193"/>
  <c r="BB56" i="193"/>
  <c r="AR56" i="193"/>
  <c r="BD56" i="193" s="1"/>
  <c r="AI56" i="193"/>
  <c r="Y56" i="193"/>
  <c r="AK56" i="193" s="1"/>
  <c r="P56" i="193"/>
  <c r="F56" i="193"/>
  <c r="R56" i="193" s="1"/>
  <c r="AP55" i="193"/>
  <c r="W55" i="193"/>
  <c r="D55" i="193"/>
  <c r="AP51" i="193"/>
  <c r="W51" i="193"/>
  <c r="D51" i="193"/>
  <c r="AP48" i="193"/>
  <c r="W48" i="193"/>
  <c r="D48" i="193"/>
  <c r="AP47" i="193"/>
  <c r="W47" i="193"/>
  <c r="D47" i="193"/>
  <c r="AP46" i="193"/>
  <c r="W46" i="193"/>
  <c r="D46" i="193"/>
  <c r="AP45" i="193"/>
  <c r="W45" i="193"/>
  <c r="D45" i="193"/>
  <c r="AY39" i="193"/>
  <c r="AF39" i="193"/>
  <c r="M39" i="193"/>
  <c r="AW38" i="193"/>
  <c r="AP38" i="193"/>
  <c r="AP40" i="193" s="1"/>
  <c r="AD38" i="193"/>
  <c r="W38" i="193"/>
  <c r="W50" i="193" s="1"/>
  <c r="K38" i="193"/>
  <c r="D38" i="193"/>
  <c r="D50" i="193" s="1"/>
  <c r="AR36" i="193"/>
  <c r="Y36" i="193"/>
  <c r="F36" i="193"/>
  <c r="AR35" i="193"/>
  <c r="Y35" i="193"/>
  <c r="F35" i="193"/>
  <c r="AR34" i="193"/>
  <c r="Y34" i="193"/>
  <c r="F34" i="193"/>
  <c r="AW30" i="193"/>
  <c r="AU30" i="193"/>
  <c r="AP30" i="193"/>
  <c r="AP49" i="193" s="1"/>
  <c r="AD30" i="193"/>
  <c r="AB30" i="193"/>
  <c r="W30" i="193"/>
  <c r="W49" i="193" s="1"/>
  <c r="K30" i="193"/>
  <c r="I30" i="193"/>
  <c r="D30" i="193"/>
  <c r="D49" i="193" s="1"/>
  <c r="AY29" i="193"/>
  <c r="AF29" i="193"/>
  <c r="M29" i="193"/>
  <c r="AY28" i="193"/>
  <c r="AF28" i="193"/>
  <c r="M28" i="193"/>
  <c r="AW25" i="193"/>
  <c r="AW26" i="193" s="1"/>
  <c r="AP25" i="193"/>
  <c r="AP26" i="193" s="1"/>
  <c r="AN25" i="193"/>
  <c r="AD25" i="193"/>
  <c r="AD26" i="193" s="1"/>
  <c r="W25" i="193"/>
  <c r="U25" i="193"/>
  <c r="K25" i="193"/>
  <c r="K26" i="193" s="1"/>
  <c r="D25" i="193"/>
  <c r="D26" i="193" s="1"/>
  <c r="B25" i="193"/>
  <c r="AR24" i="193"/>
  <c r="Y24" i="193"/>
  <c r="P24" i="193"/>
  <c r="M24" i="193"/>
  <c r="F24" i="193"/>
  <c r="AR23" i="193"/>
  <c r="Y23" i="193"/>
  <c r="F23" i="193"/>
  <c r="AR22" i="193"/>
  <c r="Y22" i="193"/>
  <c r="F22" i="193"/>
  <c r="AY20" i="193"/>
  <c r="AF20" i="193"/>
  <c r="M20" i="193"/>
  <c r="AY19" i="193"/>
  <c r="AF19" i="193"/>
  <c r="M19" i="193"/>
  <c r="AW14" i="193"/>
  <c r="AW15" i="193" s="1"/>
  <c r="AP14" i="193"/>
  <c r="AP15" i="193" s="1"/>
  <c r="AD14" i="193"/>
  <c r="AD15" i="193" s="1"/>
  <c r="W14" i="193"/>
  <c r="W15" i="193" s="1"/>
  <c r="K14" i="193"/>
  <c r="K15" i="193" s="1"/>
  <c r="D14" i="193"/>
  <c r="AW13" i="193"/>
  <c r="AP13" i="193"/>
  <c r="AD13" i="193"/>
  <c r="W13" i="193"/>
  <c r="K13" i="193"/>
  <c r="D13" i="193"/>
  <c r="AY12" i="193"/>
  <c r="AF12" i="193"/>
  <c r="M12" i="193"/>
  <c r="AR11" i="193"/>
  <c r="Y11" i="193"/>
  <c r="F11" i="193"/>
  <c r="AR10" i="193"/>
  <c r="Y10" i="193"/>
  <c r="F10" i="193"/>
  <c r="AY8" i="193"/>
  <c r="AF8" i="193"/>
  <c r="M8" i="193"/>
  <c r="AY7" i="193"/>
  <c r="AF7" i="193"/>
  <c r="M7" i="193"/>
  <c r="BM19" i="194"/>
  <c r="B19" i="193"/>
  <c r="P19" i="193" s="1"/>
  <c r="U19" i="193"/>
  <c r="AN19" i="193"/>
  <c r="BM28" i="193"/>
  <c r="BN28" i="193" s="1"/>
  <c r="B28" i="193"/>
  <c r="U28" i="193"/>
  <c r="AN28" i="193"/>
  <c r="AR28" i="193" s="1"/>
  <c r="U37" i="193"/>
  <c r="U38" i="193" s="1"/>
  <c r="U50" i="193" s="1"/>
  <c r="AN37" i="193"/>
  <c r="AR37" i="193" s="1"/>
  <c r="I14" i="193" l="1"/>
  <c r="I15" i="193" s="1"/>
  <c r="BB24" i="193"/>
  <c r="AU38" i="193"/>
  <c r="AU40" i="193" s="1"/>
  <c r="I13" i="193"/>
  <c r="Y7" i="193"/>
  <c r="AK7" i="193" s="1"/>
  <c r="AW31" i="193"/>
  <c r="AW41" i="193" s="1"/>
  <c r="U14" i="193"/>
  <c r="U15" i="193" s="1"/>
  <c r="AB14" i="193"/>
  <c r="AB15" i="193" s="1"/>
  <c r="Y25" i="193"/>
  <c r="Y63" i="193" s="1"/>
  <c r="F12" i="193"/>
  <c r="F13" i="193" s="1"/>
  <c r="F60" i="193" s="1"/>
  <c r="AN14" i="193"/>
  <c r="AN15" i="193" s="1"/>
  <c r="U55" i="193"/>
  <c r="AI55" i="193" s="1"/>
  <c r="AI23" i="193"/>
  <c r="AY30" i="193"/>
  <c r="AY65" i="193" s="1"/>
  <c r="AF35" i="193"/>
  <c r="AK35" i="193" s="1"/>
  <c r="AI36" i="193"/>
  <c r="B55" i="193"/>
  <c r="P55" i="193" s="1"/>
  <c r="AF24" i="193"/>
  <c r="BI24" i="193" s="1"/>
  <c r="P36" i="193"/>
  <c r="K31" i="193"/>
  <c r="K41" i="193" s="1"/>
  <c r="AF10" i="193"/>
  <c r="AK10" i="193" s="1"/>
  <c r="AB13" i="193"/>
  <c r="U47" i="193"/>
  <c r="Y47" i="193" s="1"/>
  <c r="AK47" i="193" s="1"/>
  <c r="AR25" i="193"/>
  <c r="AR63" i="193" s="1"/>
  <c r="AF11" i="193"/>
  <c r="BI11" i="193" s="1"/>
  <c r="Y20" i="193"/>
  <c r="AK20" i="193" s="1"/>
  <c r="P29" i="193"/>
  <c r="AY34" i="193"/>
  <c r="BG24" i="193"/>
  <c r="BB34" i="193"/>
  <c r="AD31" i="193"/>
  <c r="AD41" i="193" s="1"/>
  <c r="BI29" i="193"/>
  <c r="AY35" i="193"/>
  <c r="BD35" i="193" s="1"/>
  <c r="BB36" i="193"/>
  <c r="Y13" i="193"/>
  <c r="Y60" i="193" s="1"/>
  <c r="BI20" i="193"/>
  <c r="BG36" i="193"/>
  <c r="BG11" i="193"/>
  <c r="BI12" i="193"/>
  <c r="P11" i="193"/>
  <c r="BB39" i="193"/>
  <c r="P12" i="193"/>
  <c r="B14" i="193"/>
  <c r="B15" i="193" s="1"/>
  <c r="B45" i="193"/>
  <c r="F45" i="193" s="1"/>
  <c r="B46" i="193"/>
  <c r="F46" i="193" s="1"/>
  <c r="Y29" i="193"/>
  <c r="AK29" i="193" s="1"/>
  <c r="BM14" i="194"/>
  <c r="BM15" i="194" s="1"/>
  <c r="D31" i="193"/>
  <c r="AP31" i="193"/>
  <c r="D15" i="193"/>
  <c r="BI19" i="193"/>
  <c r="W26" i="193"/>
  <c r="AD40" i="193"/>
  <c r="AY13" i="193"/>
  <c r="AY60" i="193" s="1"/>
  <c r="AU25" i="193"/>
  <c r="AU26" i="193" s="1"/>
  <c r="AU31" i="193" s="1"/>
  <c r="BI7" i="193"/>
  <c r="Y14" i="193"/>
  <c r="Y61" i="193" s="1"/>
  <c r="BI28" i="193"/>
  <c r="BG35" i="193"/>
  <c r="AW40" i="193"/>
  <c r="BI39" i="193"/>
  <c r="R7" i="193"/>
  <c r="BI8" i="193"/>
  <c r="AF30" i="193"/>
  <c r="K40" i="193"/>
  <c r="AP50" i="193"/>
  <c r="AP52" i="193" s="1"/>
  <c r="U48" i="193"/>
  <c r="AI48" i="193" s="1"/>
  <c r="AI19" i="193"/>
  <c r="U30" i="193"/>
  <c r="U49" i="193" s="1"/>
  <c r="Y49" i="193" s="1"/>
  <c r="AK49" i="193" s="1"/>
  <c r="AI28" i="193"/>
  <c r="AI30" i="193" s="1"/>
  <c r="Y28" i="193"/>
  <c r="AK28" i="193" s="1"/>
  <c r="AN48" i="193"/>
  <c r="BB48" i="193" s="1"/>
  <c r="AR19" i="193"/>
  <c r="BD19" i="193" s="1"/>
  <c r="P7" i="193"/>
  <c r="AK23" i="193"/>
  <c r="AR38" i="193"/>
  <c r="AR67" i="193" s="1"/>
  <c r="BM28" i="194"/>
  <c r="BM30" i="194" s="1"/>
  <c r="BN30" i="194" s="1"/>
  <c r="BI36" i="193"/>
  <c r="AB38" i="193"/>
  <c r="AB40" i="193" s="1"/>
  <c r="BM72" i="193"/>
  <c r="BM19" i="193"/>
  <c r="BN19" i="193" s="1"/>
  <c r="B37" i="193"/>
  <c r="F37" i="193" s="1"/>
  <c r="R37" i="193" s="1"/>
  <c r="BM25" i="194"/>
  <c r="BM26" i="194" s="1"/>
  <c r="BM37" i="193"/>
  <c r="BN37" i="193" s="1"/>
  <c r="BM37" i="194"/>
  <c r="BN37" i="194" s="1"/>
  <c r="BN10" i="194"/>
  <c r="BM13" i="194"/>
  <c r="BN11" i="194"/>
  <c r="BN19" i="194"/>
  <c r="BM72" i="194"/>
  <c r="BN52" i="194"/>
  <c r="BN34" i="194"/>
  <c r="BG56" i="194"/>
  <c r="BK56" i="194" s="1"/>
  <c r="AY10" i="193"/>
  <c r="AY14" i="193" s="1"/>
  <c r="AU14" i="193"/>
  <c r="AU15" i="193" s="1"/>
  <c r="AY22" i="193"/>
  <c r="AY23" i="193"/>
  <c r="BD23" i="193" s="1"/>
  <c r="R36" i="193"/>
  <c r="AF37" i="193"/>
  <c r="BI37" i="193" s="1"/>
  <c r="BB19" i="193"/>
  <c r="BB22" i="193"/>
  <c r="BD24" i="193"/>
  <c r="AI37" i="193"/>
  <c r="F47" i="193"/>
  <c r="R47" i="193" s="1"/>
  <c r="AR13" i="193"/>
  <c r="AR60" i="193" s="1"/>
  <c r="BD12" i="193"/>
  <c r="AN45" i="193"/>
  <c r="BB7" i="193"/>
  <c r="R8" i="193"/>
  <c r="BG10" i="193"/>
  <c r="BM25" i="193"/>
  <c r="P35" i="193"/>
  <c r="M35" i="193"/>
  <c r="I38" i="193"/>
  <c r="I40" i="193" s="1"/>
  <c r="P10" i="193"/>
  <c r="M10" i="193"/>
  <c r="R10" i="193" s="1"/>
  <c r="F25" i="193"/>
  <c r="AR29" i="193"/>
  <c r="U40" i="193"/>
  <c r="W52" i="193"/>
  <c r="BN7" i="193"/>
  <c r="AN46" i="193"/>
  <c r="AR8" i="193"/>
  <c r="BD8" i="193" s="1"/>
  <c r="BD11" i="193"/>
  <c r="BM14" i="193"/>
  <c r="AN55" i="193"/>
  <c r="AN26" i="193"/>
  <c r="BB20" i="193"/>
  <c r="P23" i="193"/>
  <c r="P25" i="193" s="1"/>
  <c r="P26" i="193" s="1"/>
  <c r="M23" i="193"/>
  <c r="I25" i="193"/>
  <c r="I26" i="193" s="1"/>
  <c r="I31" i="193" s="1"/>
  <c r="W31" i="193"/>
  <c r="BD28" i="193"/>
  <c r="BM30" i="193"/>
  <c r="R29" i="193"/>
  <c r="BG34" i="193"/>
  <c r="AK36" i="193"/>
  <c r="BD36" i="193"/>
  <c r="Y37" i="193"/>
  <c r="BD37" i="193"/>
  <c r="B51" i="193"/>
  <c r="P39" i="193"/>
  <c r="U51" i="193"/>
  <c r="Y39" i="193"/>
  <c r="AK39" i="193" s="1"/>
  <c r="D52" i="193"/>
  <c r="AR14" i="193"/>
  <c r="AR61" i="193" s="1"/>
  <c r="AR7" i="193"/>
  <c r="R11" i="193"/>
  <c r="AN47" i="193"/>
  <c r="AN13" i="193"/>
  <c r="BB12" i="193"/>
  <c r="AI22" i="193"/>
  <c r="AF22" i="193"/>
  <c r="BG23" i="193"/>
  <c r="B30" i="193"/>
  <c r="B49" i="193" s="1"/>
  <c r="F28" i="193"/>
  <c r="AN30" i="193"/>
  <c r="AN49" i="193" s="1"/>
  <c r="M34" i="193"/>
  <c r="AI50" i="193"/>
  <c r="Y50" i="193"/>
  <c r="AK50" i="193" s="1"/>
  <c r="Y8" i="193"/>
  <c r="AU13" i="193"/>
  <c r="BB11" i="193"/>
  <c r="BM13" i="193"/>
  <c r="AK12" i="193"/>
  <c r="M13" i="193"/>
  <c r="M60" i="193" s="1"/>
  <c r="B48" i="193"/>
  <c r="F19" i="193"/>
  <c r="AR20" i="193"/>
  <c r="M22" i="193"/>
  <c r="R22" i="193" s="1"/>
  <c r="R24" i="193"/>
  <c r="AB25" i="193"/>
  <c r="AB26" i="193" s="1"/>
  <c r="AB31" i="193" s="1"/>
  <c r="P28" i="193"/>
  <c r="M30" i="193"/>
  <c r="AI34" i="193"/>
  <c r="AF34" i="193"/>
  <c r="F39" i="193"/>
  <c r="U46" i="193"/>
  <c r="AI7" i="193"/>
  <c r="P8" i="193"/>
  <c r="AI12" i="193"/>
  <c r="AI13" i="193" s="1"/>
  <c r="BG22" i="193"/>
  <c r="BB28" i="193"/>
  <c r="BB30" i="193" s="1"/>
  <c r="BB37" i="193"/>
  <c r="AN38" i="193"/>
  <c r="D40" i="193"/>
  <c r="W40" i="193"/>
  <c r="BG56" i="193"/>
  <c r="BK56" i="193" s="1"/>
  <c r="Y45" i="193"/>
  <c r="B13" i="193"/>
  <c r="U13" i="193"/>
  <c r="Y19" i="193"/>
  <c r="AK19" i="193" s="1"/>
  <c r="F20" i="193"/>
  <c r="B26" i="193"/>
  <c r="U26" i="193"/>
  <c r="AR39" i="193"/>
  <c r="BD39" i="193" s="1"/>
  <c r="BO42" i="193"/>
  <c r="AR51" i="193"/>
  <c r="BD51" i="193" s="1"/>
  <c r="BB25" i="193" l="1"/>
  <c r="BB26" i="193" s="1"/>
  <c r="BB31" i="193" s="1"/>
  <c r="F14" i="193"/>
  <c r="F61" i="193" s="1"/>
  <c r="AF13" i="193"/>
  <c r="AF60" i="193" s="1"/>
  <c r="BG12" i="193"/>
  <c r="BK12" i="193" s="1"/>
  <c r="BO12" i="193" s="1"/>
  <c r="R12" i="193"/>
  <c r="R14" i="193" s="1"/>
  <c r="R61" i="193" s="1"/>
  <c r="AF25" i="193"/>
  <c r="AF63" i="193" s="1"/>
  <c r="P37" i="193"/>
  <c r="P38" i="193" s="1"/>
  <c r="P40" i="193" s="1"/>
  <c r="BD10" i="193"/>
  <c r="BD14" i="193" s="1"/>
  <c r="BD61" i="193" s="1"/>
  <c r="AK11" i="193"/>
  <c r="AK14" i="193" s="1"/>
  <c r="AK61" i="193" s="1"/>
  <c r="Y55" i="193"/>
  <c r="AK55" i="193" s="1"/>
  <c r="BK36" i="193"/>
  <c r="BO36" i="193" s="1"/>
  <c r="BB38" i="193"/>
  <c r="BB40" i="193" s="1"/>
  <c r="AI25" i="193"/>
  <c r="AI26" i="193" s="1"/>
  <c r="AI31" i="193" s="1"/>
  <c r="F38" i="193"/>
  <c r="F40" i="193" s="1"/>
  <c r="F68" i="193" s="1"/>
  <c r="BI13" i="193"/>
  <c r="BI60" i="193" s="1"/>
  <c r="AK24" i="193"/>
  <c r="AI47" i="193"/>
  <c r="F55" i="193"/>
  <c r="R55" i="193" s="1"/>
  <c r="B38" i="193"/>
  <c r="B50" i="193" s="1"/>
  <c r="BK24" i="193"/>
  <c r="BO24" i="193" s="1"/>
  <c r="AI49" i="193"/>
  <c r="AI38" i="193"/>
  <c r="AI40" i="193" s="1"/>
  <c r="U31" i="193"/>
  <c r="U41" i="193" s="1"/>
  <c r="P14" i="193"/>
  <c r="P15" i="193" s="1"/>
  <c r="AY38" i="193"/>
  <c r="AY67" i="193" s="1"/>
  <c r="AF14" i="193"/>
  <c r="AF61" i="193" s="1"/>
  <c r="BD34" i="193"/>
  <c r="BD38" i="193" s="1"/>
  <c r="BD40" i="193" s="1"/>
  <c r="BD68" i="193" s="1"/>
  <c r="AR48" i="193"/>
  <c r="BD48" i="193" s="1"/>
  <c r="P30" i="193"/>
  <c r="P31" i="193" s="1"/>
  <c r="P45" i="193"/>
  <c r="BK11" i="193"/>
  <c r="BO11" i="193" s="1"/>
  <c r="BN14" i="194"/>
  <c r="BD13" i="193"/>
  <c r="BD60" i="193" s="1"/>
  <c r="BN15" i="194"/>
  <c r="BM62" i="194"/>
  <c r="B31" i="193"/>
  <c r="BN25" i="194"/>
  <c r="BM38" i="193"/>
  <c r="BM67" i="193" s="1"/>
  <c r="U52" i="193"/>
  <c r="AI52" i="193" s="1"/>
  <c r="BM61" i="194"/>
  <c r="P13" i="193"/>
  <c r="F15" i="193"/>
  <c r="F62" i="193" s="1"/>
  <c r="Y48" i="193"/>
  <c r="AK48" i="193" s="1"/>
  <c r="BI23" i="193"/>
  <c r="BK23" i="193" s="1"/>
  <c r="BO23" i="193" s="1"/>
  <c r="AY25" i="193"/>
  <c r="AY63" i="193" s="1"/>
  <c r="BM63" i="194"/>
  <c r="Y30" i="193"/>
  <c r="Y65" i="193" s="1"/>
  <c r="AU41" i="193"/>
  <c r="AU43" i="193" s="1"/>
  <c r="BN28" i="194"/>
  <c r="P46" i="193"/>
  <c r="BM65" i="194"/>
  <c r="W41" i="193"/>
  <c r="W43" i="193" s="1"/>
  <c r="M65" i="193"/>
  <c r="R23" i="193"/>
  <c r="R25" i="193" s="1"/>
  <c r="R63" i="193" s="1"/>
  <c r="I41" i="193"/>
  <c r="I43" i="193" s="1"/>
  <c r="AW43" i="193"/>
  <c r="AF65" i="193"/>
  <c r="K43" i="193"/>
  <c r="AB41" i="193"/>
  <c r="AB43" i="193" s="1"/>
  <c r="F63" i="193"/>
  <c r="BM26" i="193"/>
  <c r="BM31" i="193" s="1"/>
  <c r="AD43" i="193"/>
  <c r="BI30" i="193"/>
  <c r="D41" i="193"/>
  <c r="AP41" i="193"/>
  <c r="BM64" i="194"/>
  <c r="BM31" i="194"/>
  <c r="BN31" i="194" s="1"/>
  <c r="BN26" i="194"/>
  <c r="BB13" i="193"/>
  <c r="BM38" i="194"/>
  <c r="BM60" i="194"/>
  <c r="BN13" i="194"/>
  <c r="BD22" i="193"/>
  <c r="BD25" i="193" s="1"/>
  <c r="BD63" i="193" s="1"/>
  <c r="AN31" i="193"/>
  <c r="AN41" i="193" s="1"/>
  <c r="AK22" i="193"/>
  <c r="AR40" i="193"/>
  <c r="AR68" i="193" s="1"/>
  <c r="P49" i="193"/>
  <c r="F49" i="193"/>
  <c r="AI14" i="193"/>
  <c r="AI15" i="193" s="1"/>
  <c r="AF38" i="193"/>
  <c r="AK34" i="193"/>
  <c r="P51" i="193"/>
  <c r="F51" i="193"/>
  <c r="BB55" i="193"/>
  <c r="AR55" i="193"/>
  <c r="BD29" i="193"/>
  <c r="BD30" i="193" s="1"/>
  <c r="BD65" i="193" s="1"/>
  <c r="AR30" i="193"/>
  <c r="AR65" i="193" s="1"/>
  <c r="BG29" i="193"/>
  <c r="BK29" i="193" s="1"/>
  <c r="BO29" i="193" s="1"/>
  <c r="AK45" i="193"/>
  <c r="AN50" i="193"/>
  <c r="AN52" i="193" s="1"/>
  <c r="BB52" i="193" s="1"/>
  <c r="AN40" i="193"/>
  <c r="AI46" i="193"/>
  <c r="Y46" i="193"/>
  <c r="AK46" i="193" s="1"/>
  <c r="Y26" i="193"/>
  <c r="BI22" i="193"/>
  <c r="M25" i="193"/>
  <c r="BG19" i="193"/>
  <c r="BK19" i="193" s="1"/>
  <c r="BO19" i="193" s="1"/>
  <c r="R19" i="193"/>
  <c r="BB14" i="193"/>
  <c r="BB15" i="193" s="1"/>
  <c r="R46" i="193"/>
  <c r="BB49" i="193"/>
  <c r="AR49" i="193"/>
  <c r="BD49" i="193" s="1"/>
  <c r="BB47" i="193"/>
  <c r="AR47" i="193"/>
  <c r="BI35" i="193"/>
  <c r="BK35" i="193" s="1"/>
  <c r="BO35" i="193" s="1"/>
  <c r="R35" i="193"/>
  <c r="Y15" i="193"/>
  <c r="AK8" i="193"/>
  <c r="BM63" i="193"/>
  <c r="BN25" i="193"/>
  <c r="BG8" i="193"/>
  <c r="BK8" i="193" s="1"/>
  <c r="BO8" i="193" s="1"/>
  <c r="BB45" i="193"/>
  <c r="AR45" i="193"/>
  <c r="BG45" i="193" s="1"/>
  <c r="BK45" i="193" s="1"/>
  <c r="M38" i="193"/>
  <c r="BI34" i="193"/>
  <c r="BK34" i="193" s="1"/>
  <c r="BD7" i="193"/>
  <c r="BG7" i="193"/>
  <c r="AR15" i="193"/>
  <c r="BM65" i="193"/>
  <c r="BN30" i="193"/>
  <c r="M14" i="193"/>
  <c r="BI10" i="193"/>
  <c r="BI14" i="193" s="1"/>
  <c r="R20" i="193"/>
  <c r="F26" i="193"/>
  <c r="BG20" i="193"/>
  <c r="BG25" i="193"/>
  <c r="BG39" i="193"/>
  <c r="BK39" i="193" s="1"/>
  <c r="BO39" i="193" s="1"/>
  <c r="R39" i="193"/>
  <c r="R34" i="193"/>
  <c r="AR26" i="193"/>
  <c r="BD20" i="193"/>
  <c r="P48" i="193"/>
  <c r="F48" i="193"/>
  <c r="BN13" i="193"/>
  <c r="BM60" i="193"/>
  <c r="F30" i="193"/>
  <c r="F65" i="193" s="1"/>
  <c r="BG28" i="193"/>
  <c r="R28" i="193"/>
  <c r="R30" i="193" s="1"/>
  <c r="R65" i="193" s="1"/>
  <c r="AI51" i="193"/>
  <c r="Y51" i="193"/>
  <c r="AK51" i="193" s="1"/>
  <c r="Y38" i="193"/>
  <c r="AK37" i="193"/>
  <c r="BG37" i="193"/>
  <c r="BK37" i="193" s="1"/>
  <c r="BO37" i="193" s="1"/>
  <c r="AK30" i="193"/>
  <c r="AK65" i="193" s="1"/>
  <c r="BM61" i="193"/>
  <c r="BN14" i="193"/>
  <c r="AY61" i="193"/>
  <c r="AY15" i="193"/>
  <c r="BB46" i="193"/>
  <c r="AR46" i="193"/>
  <c r="BD46" i="193" s="1"/>
  <c r="BM15" i="193"/>
  <c r="R45" i="193"/>
  <c r="AF26" i="193" l="1"/>
  <c r="AF64" i="193" s="1"/>
  <c r="W54" i="193"/>
  <c r="W57" i="193" s="1"/>
  <c r="BG13" i="193"/>
  <c r="BG60" i="193" s="1"/>
  <c r="AK13" i="193"/>
  <c r="AK60" i="193" s="1"/>
  <c r="BG14" i="193"/>
  <c r="BG61" i="193" s="1"/>
  <c r="R13" i="193"/>
  <c r="R60" i="193" s="1"/>
  <c r="BM64" i="193"/>
  <c r="F67" i="193"/>
  <c r="AK25" i="193"/>
  <c r="AK63" i="193" s="1"/>
  <c r="B40" i="193"/>
  <c r="AF15" i="193"/>
  <c r="AF62" i="193" s="1"/>
  <c r="B41" i="193"/>
  <c r="B43" i="193" s="1"/>
  <c r="BK13" i="193"/>
  <c r="BK60" i="193" s="1"/>
  <c r="BM40" i="193"/>
  <c r="BN40" i="193" s="1"/>
  <c r="BN38" i="193"/>
  <c r="AY40" i="193"/>
  <c r="AY68" i="193" s="1"/>
  <c r="AI41" i="193"/>
  <c r="AI43" i="193" s="1"/>
  <c r="BI25" i="193"/>
  <c r="BI26" i="193" s="1"/>
  <c r="P41" i="193"/>
  <c r="P43" i="193" s="1"/>
  <c r="BD15" i="193"/>
  <c r="BD62" i="193" s="1"/>
  <c r="BM66" i="194"/>
  <c r="BN26" i="193"/>
  <c r="AY26" i="193"/>
  <c r="AY31" i="193" s="1"/>
  <c r="AY66" i="193" s="1"/>
  <c r="BD26" i="193"/>
  <c r="BD64" i="193" s="1"/>
  <c r="BG63" i="193"/>
  <c r="AP54" i="193"/>
  <c r="AP57" i="193" s="1"/>
  <c r="AP43" i="193"/>
  <c r="BI65" i="193"/>
  <c r="BD67" i="193"/>
  <c r="R15" i="193"/>
  <c r="R62" i="193" s="1"/>
  <c r="D54" i="193"/>
  <c r="D57" i="193" s="1"/>
  <c r="D43" i="193"/>
  <c r="BB41" i="193"/>
  <c r="BB43" i="193" s="1"/>
  <c r="BM67" i="194"/>
  <c r="BN38" i="194"/>
  <c r="BM40" i="194"/>
  <c r="BM41" i="194"/>
  <c r="BM69" i="194" s="1"/>
  <c r="R38" i="193"/>
  <c r="R40" i="193" s="1"/>
  <c r="R68" i="193" s="1"/>
  <c r="BK22" i="193"/>
  <c r="BO22" i="193" s="1"/>
  <c r="BK10" i="193"/>
  <c r="BK14" i="193" s="1"/>
  <c r="BO34" i="193"/>
  <c r="BK38" i="193"/>
  <c r="AR31" i="193"/>
  <c r="AR66" i="193" s="1"/>
  <c r="AR64" i="193"/>
  <c r="F50" i="193"/>
  <c r="F52" i="193" s="1"/>
  <c r="P50" i="193"/>
  <c r="AR62" i="193"/>
  <c r="BG51" i="193"/>
  <c r="BK51" i="193" s="1"/>
  <c r="R51" i="193"/>
  <c r="BM62" i="193"/>
  <c r="BN15" i="193"/>
  <c r="BM41" i="193"/>
  <c r="BM69" i="193" s="1"/>
  <c r="R48" i="193"/>
  <c r="BG48" i="193"/>
  <c r="BK48" i="193" s="1"/>
  <c r="BK7" i="193"/>
  <c r="F64" i="193"/>
  <c r="F31" i="193"/>
  <c r="BI61" i="193"/>
  <c r="BI15" i="193"/>
  <c r="AK15" i="193"/>
  <c r="Y64" i="193"/>
  <c r="Y31" i="193"/>
  <c r="Y66" i="193" s="1"/>
  <c r="BB50" i="193"/>
  <c r="AR50" i="193"/>
  <c r="BD50" i="193" s="1"/>
  <c r="BD55" i="193"/>
  <c r="BG55" i="193"/>
  <c r="BK55" i="193" s="1"/>
  <c r="AK38" i="193"/>
  <c r="BG30" i="193"/>
  <c r="BG65" i="193" s="1"/>
  <c r="BK28" i="193"/>
  <c r="M67" i="193"/>
  <c r="M40" i="193"/>
  <c r="M68" i="193" s="1"/>
  <c r="M63" i="193"/>
  <c r="M26" i="193"/>
  <c r="BM66" i="193"/>
  <c r="BN31" i="193"/>
  <c r="AN43" i="193"/>
  <c r="AN54" i="193"/>
  <c r="BG26" i="193"/>
  <c r="BK20" i="193"/>
  <c r="B52" i="193"/>
  <c r="P52" i="193" s="1"/>
  <c r="U43" i="193"/>
  <c r="U54" i="193"/>
  <c r="AY62" i="193"/>
  <c r="Y67" i="193"/>
  <c r="Y40" i="193"/>
  <c r="Y68" i="193" s="1"/>
  <c r="R26" i="193"/>
  <c r="M61" i="193"/>
  <c r="M15" i="193"/>
  <c r="BG38" i="193"/>
  <c r="BI38" i="193"/>
  <c r="BD45" i="193"/>
  <c r="Y62" i="193"/>
  <c r="BD47" i="193"/>
  <c r="BG47" i="193"/>
  <c r="BK47" i="193" s="1"/>
  <c r="BG46" i="193"/>
  <c r="BK46" i="193" s="1"/>
  <c r="Y52" i="193"/>
  <c r="AF67" i="193"/>
  <c r="AF40" i="193"/>
  <c r="AF68" i="193" s="1"/>
  <c r="BG49" i="193"/>
  <c r="BK49" i="193" s="1"/>
  <c r="R49" i="193"/>
  <c r="AF31" i="193" l="1"/>
  <c r="AF66" i="193" s="1"/>
  <c r="BG15" i="193"/>
  <c r="BG62" i="193" s="1"/>
  <c r="AK26" i="193"/>
  <c r="AK64" i="193" s="1"/>
  <c r="AY41" i="193"/>
  <c r="AY43" i="193" s="1"/>
  <c r="AY70" i="193" s="1"/>
  <c r="AY64" i="193"/>
  <c r="BM68" i="193"/>
  <c r="B54" i="193"/>
  <c r="P54" i="193" s="1"/>
  <c r="P57" i="193" s="1"/>
  <c r="BO13" i="193"/>
  <c r="BD31" i="193"/>
  <c r="BD66" i="193" s="1"/>
  <c r="BK25" i="193"/>
  <c r="BK63" i="193" s="1"/>
  <c r="BO10" i="193"/>
  <c r="AR41" i="193"/>
  <c r="AR43" i="193" s="1"/>
  <c r="AR70" i="193" s="1"/>
  <c r="BI63" i="193"/>
  <c r="Y41" i="193"/>
  <c r="Y43" i="193" s="1"/>
  <c r="Y70" i="193" s="1"/>
  <c r="BM43" i="194"/>
  <c r="BN43" i="194" s="1"/>
  <c r="R67" i="193"/>
  <c r="BN41" i="194"/>
  <c r="BN40" i="194"/>
  <c r="BM68" i="194"/>
  <c r="AR52" i="193"/>
  <c r="BD52" i="193" s="1"/>
  <c r="AK52" i="193"/>
  <c r="BG64" i="193"/>
  <c r="BG31" i="193"/>
  <c r="BG66" i="193" s="1"/>
  <c r="R64" i="193"/>
  <c r="R31" i="193"/>
  <c r="R52" i="193"/>
  <c r="BG67" i="193"/>
  <c r="BG40" i="193"/>
  <c r="BG68" i="193" s="1"/>
  <c r="AI54" i="193"/>
  <c r="AI57" i="193" s="1"/>
  <c r="U57" i="193"/>
  <c r="Y54" i="193"/>
  <c r="BK67" i="193"/>
  <c r="BO38" i="193"/>
  <c r="BK40" i="193"/>
  <c r="BI67" i="193"/>
  <c r="BI40" i="193"/>
  <c r="BI68" i="193" s="1"/>
  <c r="BK61" i="193"/>
  <c r="BO14" i="193"/>
  <c r="AK67" i="193"/>
  <c r="AK40" i="193"/>
  <c r="AK68" i="193" s="1"/>
  <c r="F66" i="193"/>
  <c r="F41" i="193"/>
  <c r="F43" i="193" s="1"/>
  <c r="F70" i="193" s="1"/>
  <c r="BO7" i="193"/>
  <c r="BK15" i="193"/>
  <c r="BM43" i="193"/>
  <c r="BN41" i="193"/>
  <c r="M62" i="193"/>
  <c r="BO20" i="193"/>
  <c r="AR54" i="193"/>
  <c r="AN57" i="193"/>
  <c r="BB54" i="193"/>
  <c r="BB57" i="193" s="1"/>
  <c r="M31" i="193"/>
  <c r="M66" i="193" s="1"/>
  <c r="M64" i="193"/>
  <c r="BK30" i="193"/>
  <c r="BO28" i="193"/>
  <c r="AK62" i="193"/>
  <c r="BI62" i="193"/>
  <c r="BI64" i="193"/>
  <c r="BI31" i="193"/>
  <c r="BI66" i="193" s="1"/>
  <c r="BG50" i="193"/>
  <c r="BK50" i="193" s="1"/>
  <c r="R50" i="193"/>
  <c r="F54" i="193" l="1"/>
  <c r="F57" i="193" s="1"/>
  <c r="F72" i="193" s="1"/>
  <c r="AK31" i="193"/>
  <c r="AK66" i="193" s="1"/>
  <c r="AF41" i="193"/>
  <c r="AF43" i="193" s="1"/>
  <c r="AF70" i="193" s="1"/>
  <c r="AY69" i="193"/>
  <c r="B57" i="193"/>
  <c r="Y69" i="193"/>
  <c r="BO25" i="193"/>
  <c r="BG52" i="193"/>
  <c r="BO52" i="193" s="1"/>
  <c r="BD41" i="193"/>
  <c r="BD59" i="193" s="1"/>
  <c r="BK26" i="193"/>
  <c r="BK64" i="193" s="1"/>
  <c r="AR69" i="193"/>
  <c r="BM70" i="194"/>
  <c r="BG41" i="193"/>
  <c r="BG43" i="193" s="1"/>
  <c r="BG70" i="193" s="1"/>
  <c r="BK62" i="193"/>
  <c r="BO15" i="193"/>
  <c r="Y57" i="193"/>
  <c r="AK54" i="193"/>
  <c r="AK57" i="193" s="1"/>
  <c r="AK71" i="193" s="1"/>
  <c r="BI41" i="193"/>
  <c r="AR57" i="193"/>
  <c r="BD54" i="193"/>
  <c r="BD57" i="193" s="1"/>
  <c r="BD71" i="193" s="1"/>
  <c r="F69" i="193"/>
  <c r="R66" i="193"/>
  <c r="R41" i="193"/>
  <c r="R59" i="193" s="1"/>
  <c r="BK65" i="193"/>
  <c r="BO30" i="193"/>
  <c r="M41" i="193"/>
  <c r="M43" i="193" s="1"/>
  <c r="M70" i="193" s="1"/>
  <c r="BM70" i="193"/>
  <c r="BN43" i="193"/>
  <c r="BK68" i="193"/>
  <c r="BO40" i="193"/>
  <c r="BG54" i="193" l="1"/>
  <c r="BK54" i="193" s="1"/>
  <c r="F71" i="193"/>
  <c r="R54" i="193"/>
  <c r="R57" i="193" s="1"/>
  <c r="R71" i="193" s="1"/>
  <c r="BK52" i="193"/>
  <c r="AK41" i="193"/>
  <c r="AK69" i="193" s="1"/>
  <c r="AF69" i="193"/>
  <c r="BO26" i="193"/>
  <c r="BK31" i="193"/>
  <c r="BK41" i="193" s="1"/>
  <c r="BK59" i="193" s="1"/>
  <c r="BD43" i="193"/>
  <c r="BD70" i="193" s="1"/>
  <c r="BD69" i="193"/>
  <c r="BG69" i="193"/>
  <c r="BG57" i="193"/>
  <c r="BK57" i="193" s="1"/>
  <c r="R69" i="193"/>
  <c r="M69" i="193"/>
  <c r="AK72" i="193"/>
  <c r="AR71" i="193"/>
  <c r="AR72" i="193"/>
  <c r="R43" i="193"/>
  <c r="R70" i="193" s="1"/>
  <c r="Y71" i="193"/>
  <c r="Y72" i="193"/>
  <c r="BI43" i="193"/>
  <c r="BI70" i="193" s="1"/>
  <c r="BI69" i="193"/>
  <c r="BD72" i="193"/>
  <c r="AK43" i="193" l="1"/>
  <c r="AK70" i="193" s="1"/>
  <c r="BK66" i="193"/>
  <c r="R72" i="193"/>
  <c r="BO41" i="193"/>
  <c r="AK59" i="193"/>
  <c r="BO31" i="193"/>
  <c r="BK69" i="193"/>
  <c r="BK43" i="193"/>
  <c r="BO43" i="193" s="1"/>
  <c r="BG71" i="193"/>
  <c r="BK71" i="193"/>
  <c r="BK72" i="193"/>
  <c r="BO57" i="193"/>
  <c r="BG72" i="193"/>
  <c r="BK70" i="193" l="1"/>
  <c r="AW13" i="194" l="1"/>
  <c r="AP13" i="194"/>
  <c r="AD13" i="194"/>
  <c r="W13" i="194"/>
  <c r="K13" i="194"/>
  <c r="D13" i="194"/>
  <c r="AW14" i="194" l="1"/>
  <c r="Y11" i="194"/>
  <c r="K15" i="194"/>
  <c r="K14" i="194"/>
  <c r="AD15" i="194"/>
  <c r="AD14" i="194"/>
  <c r="AR11" i="194"/>
  <c r="D15" i="194"/>
  <c r="D14" i="194"/>
  <c r="W15" i="194"/>
  <c r="W14" i="194"/>
  <c r="AP15" i="194"/>
  <c r="AP14" i="194"/>
  <c r="F11" i="194"/>
  <c r="AB11" i="194"/>
  <c r="AU11" i="194"/>
  <c r="I11" i="194"/>
  <c r="BG11" i="194"/>
  <c r="P11" i="194"/>
  <c r="BB11" i="194"/>
  <c r="AI11" i="194"/>
  <c r="AW15" i="194" l="1"/>
  <c r="AB13" i="194"/>
  <c r="AU13" i="194"/>
  <c r="I13" i="194"/>
  <c r="BD11" i="194"/>
  <c r="AF11" i="194"/>
  <c r="R11" i="194"/>
  <c r="AY11" i="194"/>
  <c r="M11" i="194"/>
  <c r="AK11" i="194"/>
  <c r="BI11" i="194"/>
  <c r="B12" i="194" l="1"/>
  <c r="B47" i="194" s="1"/>
  <c r="AN12" i="194"/>
  <c r="AN47" i="194" s="1"/>
  <c r="B13" i="194"/>
  <c r="B14" i="194"/>
  <c r="AN13" i="194"/>
  <c r="AN14" i="194"/>
  <c r="B28" i="194"/>
  <c r="U28" i="194"/>
  <c r="AN28" i="194"/>
  <c r="AP38" i="194"/>
  <c r="AP50" i="194" s="1"/>
  <c r="W38" i="194" l="1"/>
  <c r="W50" i="194" s="1"/>
  <c r="AB35" i="194"/>
  <c r="I35" i="194"/>
  <c r="AU36" i="194"/>
  <c r="AB36" i="194"/>
  <c r="I36" i="194"/>
  <c r="M29" i="194"/>
  <c r="AF29" i="194"/>
  <c r="AY29" i="194"/>
  <c r="AU35" i="194"/>
  <c r="AD40" i="194"/>
  <c r="AD38" i="194"/>
  <c r="D38" i="194"/>
  <c r="D50" i="194" s="1"/>
  <c r="K40" i="194"/>
  <c r="K38" i="194"/>
  <c r="B39" i="194"/>
  <c r="B51" i="194" s="1"/>
  <c r="P29" i="194"/>
  <c r="B29" i="194"/>
  <c r="AN39" i="194"/>
  <c r="AN51" i="194" s="1"/>
  <c r="U29" i="194"/>
  <c r="BK11" i="194"/>
  <c r="BO11" i="194" s="1"/>
  <c r="P47" i="194"/>
  <c r="F47" i="194"/>
  <c r="BB29" i="194"/>
  <c r="AN29" i="194"/>
  <c r="BB47" i="194"/>
  <c r="AR47" i="194"/>
  <c r="BD47" i="194" s="1"/>
  <c r="D40" i="194"/>
  <c r="AP40" i="194"/>
  <c r="W40" i="194"/>
  <c r="AI29" i="194"/>
  <c r="BI29" i="194"/>
  <c r="AU37" i="194"/>
  <c r="AB37" i="194"/>
  <c r="I37" i="194"/>
  <c r="Y29" i="194" l="1"/>
  <c r="AR29" i="194"/>
  <c r="AW35" i="194"/>
  <c r="F29" i="194"/>
  <c r="R47" i="194"/>
  <c r="AN38" i="194"/>
  <c r="AN50" i="194" s="1"/>
  <c r="AN37" i="194"/>
  <c r="U37" i="194"/>
  <c r="B40" i="194"/>
  <c r="B37" i="194"/>
  <c r="BB51" i="194"/>
  <c r="AR51" i="194"/>
  <c r="BD51" i="194" s="1"/>
  <c r="F51" i="194"/>
  <c r="P51" i="194"/>
  <c r="AW40" i="194" l="1"/>
  <c r="AW38" i="194"/>
  <c r="AN40" i="194"/>
  <c r="BG29" i="194"/>
  <c r="BB50" i="194"/>
  <c r="AR50" i="194"/>
  <c r="BD50" i="194" s="1"/>
  <c r="AK29" i="194"/>
  <c r="U38" i="194"/>
  <c r="U50" i="194" s="1"/>
  <c r="BD29" i="194"/>
  <c r="R51" i="194"/>
  <c r="B38" i="194"/>
  <c r="B50" i="194" s="1"/>
  <c r="R29" i="194"/>
  <c r="BK29" i="194" l="1"/>
  <c r="BO29" i="194" s="1"/>
  <c r="F50" i="194"/>
  <c r="P50" i="194"/>
  <c r="Y50" i="194"/>
  <c r="AK50" i="194" s="1"/>
  <c r="AI50" i="194"/>
  <c r="B19" i="194" l="1"/>
  <c r="B48" i="194" s="1"/>
  <c r="R50" i="194"/>
  <c r="BG50" i="194"/>
  <c r="BK50" i="194" s="1"/>
  <c r="U19" i="194"/>
  <c r="U48" i="194" s="1"/>
  <c r="AN19" i="194"/>
  <c r="AN48" i="194" s="1"/>
  <c r="AI48" i="194" l="1"/>
  <c r="Y48" i="194"/>
  <c r="AK48" i="194" s="1"/>
  <c r="P48" i="194"/>
  <c r="F48" i="194"/>
  <c r="AR48" i="194"/>
  <c r="BD48" i="194" s="1"/>
  <c r="BB48" i="194"/>
  <c r="AU24" i="194"/>
  <c r="R48" i="194" l="1"/>
  <c r="BG48" i="194"/>
  <c r="BK48" i="194" s="1"/>
  <c r="AN25" i="194" l="1"/>
  <c r="U25" i="194"/>
  <c r="B25" i="194"/>
  <c r="D26" i="194" l="1"/>
  <c r="D25" i="194"/>
  <c r="AD26" i="194"/>
  <c r="AD25" i="194"/>
  <c r="K26" i="194"/>
  <c r="K25" i="194"/>
  <c r="AP26" i="194"/>
  <c r="AP25" i="194"/>
  <c r="W26" i="194"/>
  <c r="W25" i="194"/>
  <c r="AW26" i="194"/>
  <c r="AW25" i="194"/>
  <c r="AB24" i="194" l="1"/>
  <c r="BB24" i="194"/>
  <c r="P24" i="194"/>
  <c r="AR24" i="194" l="1"/>
  <c r="Y24" i="194"/>
  <c r="F24" i="194"/>
  <c r="AY24" i="194"/>
  <c r="AI24" i="194"/>
  <c r="BG24" i="194"/>
  <c r="M24" i="194" l="1"/>
  <c r="AF24" i="194"/>
  <c r="BD24" i="194"/>
  <c r="BI24" i="194"/>
  <c r="R24" i="194" l="1"/>
  <c r="AK24" i="194"/>
  <c r="BK24" i="194" l="1"/>
  <c r="BO24" i="194" s="1"/>
  <c r="B1" i="195" l="1"/>
  <c r="B3" i="192"/>
  <c r="G3" i="192"/>
  <c r="D1" i="195"/>
  <c r="C3" i="192"/>
  <c r="H3" i="192"/>
  <c r="D3" i="192"/>
  <c r="I3" i="192"/>
  <c r="E3" i="192"/>
  <c r="J3" i="192"/>
  <c r="L7" i="195" l="1"/>
  <c r="J7" i="195"/>
  <c r="H7" i="195"/>
  <c r="BK42" i="194" l="1"/>
  <c r="BO42" i="194" s="1"/>
  <c r="I22" i="194" l="1"/>
  <c r="AW30" i="194"/>
  <c r="AU30" i="194"/>
  <c r="AD30" i="194"/>
  <c r="Y34" i="194" l="1"/>
  <c r="AR10" i="194"/>
  <c r="AF28" i="194"/>
  <c r="AR22" i="194"/>
  <c r="AR34" i="194"/>
  <c r="Y22" i="194"/>
  <c r="Y10" i="194"/>
  <c r="AY28" i="194"/>
  <c r="AF7" i="194"/>
  <c r="AY19" i="194"/>
  <c r="AY39" i="194"/>
  <c r="AR23" i="194"/>
  <c r="AY8" i="194"/>
  <c r="Y35" i="194"/>
  <c r="AF20" i="194"/>
  <c r="W30" i="194"/>
  <c r="W49" i="194" s="1"/>
  <c r="W52" i="194" s="1"/>
  <c r="AF19" i="194"/>
  <c r="AR36" i="194"/>
  <c r="AY7" i="194"/>
  <c r="M39" i="194"/>
  <c r="Y23" i="194"/>
  <c r="Y36" i="194"/>
  <c r="AF8" i="194"/>
  <c r="AR35" i="194"/>
  <c r="AY20" i="194"/>
  <c r="AP30" i="194"/>
  <c r="AP49" i="194" s="1"/>
  <c r="AP52" i="194" s="1"/>
  <c r="AF39" i="194"/>
  <c r="F39" i="194"/>
  <c r="BI39" i="194"/>
  <c r="W31" i="194" l="1"/>
  <c r="AD31" i="194"/>
  <c r="Y25" i="194"/>
  <c r="Y63" i="194" s="1"/>
  <c r="AP31" i="194"/>
  <c r="AY30" i="194"/>
  <c r="AY65" i="194" s="1"/>
  <c r="AR25" i="194"/>
  <c r="AR63" i="194" s="1"/>
  <c r="AF30" i="194"/>
  <c r="AF65" i="194" s="1"/>
  <c r="AW31" i="194"/>
  <c r="W41" i="194" l="1"/>
  <c r="W54" i="194" s="1"/>
  <c r="W57" i="194" s="1"/>
  <c r="W43" i="194"/>
  <c r="AP41" i="194"/>
  <c r="AP54" i="194" s="1"/>
  <c r="AP57" i="194" s="1"/>
  <c r="AP43" i="194"/>
  <c r="AW43" i="194"/>
  <c r="AW41" i="194"/>
  <c r="AD43" i="194"/>
  <c r="AD41" i="194"/>
  <c r="K30" i="194"/>
  <c r="M8" i="194" l="1"/>
  <c r="M28" i="194"/>
  <c r="F34" i="194"/>
  <c r="F10" i="194"/>
  <c r="F12" i="194"/>
  <c r="AR37" i="194"/>
  <c r="AR28" i="194"/>
  <c r="M7" i="194"/>
  <c r="F35" i="194"/>
  <c r="M20" i="194"/>
  <c r="F22" i="194"/>
  <c r="M19" i="194"/>
  <c r="D30" i="194"/>
  <c r="D49" i="194" s="1"/>
  <c r="D52" i="194" s="1"/>
  <c r="F23" i="194"/>
  <c r="F36" i="194"/>
  <c r="R39" i="194"/>
  <c r="AY37" i="194"/>
  <c r="AR38" i="194"/>
  <c r="AR67" i="194" s="1"/>
  <c r="BG35" i="194"/>
  <c r="BG36" i="194"/>
  <c r="BG23" i="194"/>
  <c r="BG34" i="194"/>
  <c r="BG22" i="194"/>
  <c r="BI28" i="194"/>
  <c r="BI19" i="194"/>
  <c r="BI20" i="194"/>
  <c r="BI8" i="194"/>
  <c r="BG10" i="194"/>
  <c r="BD28" i="194" l="1"/>
  <c r="F13" i="194"/>
  <c r="F60" i="194" s="1"/>
  <c r="Y28" i="194"/>
  <c r="BI7" i="194"/>
  <c r="M30" i="194"/>
  <c r="M65" i="194" s="1"/>
  <c r="D31" i="194"/>
  <c r="F25" i="194"/>
  <c r="F63" i="194" s="1"/>
  <c r="K31" i="194"/>
  <c r="F14" i="194"/>
  <c r="F61" i="194" s="1"/>
  <c r="AF37" i="194"/>
  <c r="BD37" i="194"/>
  <c r="AK28" i="194" l="1"/>
  <c r="D41" i="194"/>
  <c r="D54" i="194" s="1"/>
  <c r="D57" i="194" s="1"/>
  <c r="D43" i="194"/>
  <c r="BG25" i="194"/>
  <c r="BG63" i="194" s="1"/>
  <c r="K43" i="194"/>
  <c r="K41" i="194"/>
  <c r="M35" i="194" l="1"/>
  <c r="R35" i="194" l="1"/>
  <c r="AB30" i="194" l="1"/>
  <c r="I30" i="194"/>
  <c r="AI28" i="194" l="1"/>
  <c r="B1" i="194" l="1"/>
  <c r="U1" i="194" s="1"/>
  <c r="AN1" i="194" s="1"/>
  <c r="BG1" i="194" s="1"/>
  <c r="B1" i="193"/>
  <c r="U1" i="193" s="1"/>
  <c r="AN1" i="193" s="1"/>
  <c r="BG1" i="193" s="1"/>
  <c r="D7" i="195" l="1"/>
  <c r="G7" i="192"/>
  <c r="N7" i="195"/>
  <c r="H7" i="192"/>
  <c r="I7" i="192"/>
  <c r="J7" i="192"/>
  <c r="B7" i="192" l="1"/>
  <c r="F7" i="195"/>
  <c r="C7" i="192"/>
  <c r="D7" i="192"/>
  <c r="B7" i="195"/>
  <c r="E7" i="192"/>
  <c r="J1" i="195"/>
  <c r="L1" i="195"/>
  <c r="F1" i="195"/>
  <c r="N1" i="195"/>
  <c r="H1" i="195"/>
  <c r="AF36" i="194" l="1"/>
  <c r="AI36" i="194"/>
  <c r="P36" i="194"/>
  <c r="BB36" i="194"/>
  <c r="AU34" i="194"/>
  <c r="AB34" i="194"/>
  <c r="U39" i="194"/>
  <c r="U51" i="194" s="1"/>
  <c r="I34" i="194"/>
  <c r="B8" i="194"/>
  <c r="B46" i="194" s="1"/>
  <c r="AU22" i="194" l="1"/>
  <c r="AB22" i="194"/>
  <c r="AB23" i="194"/>
  <c r="AU23" i="194"/>
  <c r="F37" i="194"/>
  <c r="M22" i="194"/>
  <c r="Y19" i="194"/>
  <c r="M36" i="194"/>
  <c r="AR19" i="194"/>
  <c r="F19" i="194"/>
  <c r="AY36" i="194"/>
  <c r="B15" i="194"/>
  <c r="AN7" i="194"/>
  <c r="AN45" i="194" s="1"/>
  <c r="AR45" i="194" s="1"/>
  <c r="AN15" i="194"/>
  <c r="F46" i="194"/>
  <c r="P46" i="194"/>
  <c r="U12" i="194"/>
  <c r="U47" i="194" s="1"/>
  <c r="B7" i="194"/>
  <c r="B45" i="194" s="1"/>
  <c r="AU10" i="194"/>
  <c r="U8" i="194"/>
  <c r="U46" i="194" s="1"/>
  <c r="AB10" i="194"/>
  <c r="I10" i="194"/>
  <c r="U20" i="194"/>
  <c r="U55" i="194" s="1"/>
  <c r="AN8" i="194"/>
  <c r="AN46" i="194" s="1"/>
  <c r="AK36" i="194"/>
  <c r="B20" i="194"/>
  <c r="B55" i="194" s="1"/>
  <c r="I23" i="194"/>
  <c r="U7" i="194"/>
  <c r="U45" i="194" s="1"/>
  <c r="AI51" i="194"/>
  <c r="Y51" i="194"/>
  <c r="AF35" i="194"/>
  <c r="AN20" i="194"/>
  <c r="AN55" i="194" s="1"/>
  <c r="M37" i="194"/>
  <c r="U40" i="194"/>
  <c r="U13" i="194"/>
  <c r="F38" i="194"/>
  <c r="F67" i="194" s="1"/>
  <c r="U26" i="194"/>
  <c r="AN26" i="194"/>
  <c r="B26" i="194"/>
  <c r="AK19" i="194"/>
  <c r="BD19" i="194"/>
  <c r="BI36" i="194"/>
  <c r="AI39" i="194"/>
  <c r="R19" i="194"/>
  <c r="BG19" i="194"/>
  <c r="R22" i="194"/>
  <c r="BI37" i="194" l="1"/>
  <c r="AF12" i="194"/>
  <c r="M12" i="194"/>
  <c r="AY12" i="194"/>
  <c r="Y8" i="194"/>
  <c r="AY22" i="194"/>
  <c r="Y37" i="194"/>
  <c r="Y12" i="194"/>
  <c r="AR8" i="194"/>
  <c r="Y20" i="194"/>
  <c r="F20" i="194"/>
  <c r="M34" i="194"/>
  <c r="AF34" i="194"/>
  <c r="AF22" i="194"/>
  <c r="M10" i="194"/>
  <c r="M23" i="194"/>
  <c r="AR20" i="194"/>
  <c r="AY34" i="194"/>
  <c r="BB45" i="194"/>
  <c r="AF10" i="194"/>
  <c r="AY10" i="194"/>
  <c r="AR7" i="194"/>
  <c r="F7" i="194"/>
  <c r="Y7" i="194"/>
  <c r="R36" i="194"/>
  <c r="AY23" i="194"/>
  <c r="AB26" i="194"/>
  <c r="AB25" i="194"/>
  <c r="AI55" i="194"/>
  <c r="Y55" i="194"/>
  <c r="AK55" i="194" s="1"/>
  <c r="AI47" i="194"/>
  <c r="Y47" i="194"/>
  <c r="B30" i="194"/>
  <c r="B49" i="194" s="1"/>
  <c r="B52" i="194" s="1"/>
  <c r="P52" i="194" s="1"/>
  <c r="AF23" i="194"/>
  <c r="AK35" i="194"/>
  <c r="Y39" i="194"/>
  <c r="F8" i="194"/>
  <c r="BB55" i="194"/>
  <c r="AR55" i="194"/>
  <c r="BD55" i="194" s="1"/>
  <c r="AK51" i="194"/>
  <c r="BG51" i="194"/>
  <c r="BK51" i="194" s="1"/>
  <c r="BD45" i="194"/>
  <c r="AB15" i="194"/>
  <c r="AB14" i="194"/>
  <c r="AU15" i="194"/>
  <c r="AU14" i="194"/>
  <c r="BD36" i="194"/>
  <c r="U15" i="194"/>
  <c r="U14" i="194"/>
  <c r="I26" i="194"/>
  <c r="I25" i="194"/>
  <c r="P55" i="194"/>
  <c r="F55" i="194"/>
  <c r="AR46" i="194"/>
  <c r="BD46" i="194" s="1"/>
  <c r="BB46" i="194"/>
  <c r="AI46" i="194"/>
  <c r="Y46" i="194"/>
  <c r="AK46" i="194" s="1"/>
  <c r="F45" i="194"/>
  <c r="P45" i="194"/>
  <c r="U30" i="194"/>
  <c r="U49" i="194" s="1"/>
  <c r="U52" i="194" s="1"/>
  <c r="AI52" i="194" s="1"/>
  <c r="F28" i="194"/>
  <c r="AU25" i="194"/>
  <c r="Y45" i="194"/>
  <c r="AI45" i="194"/>
  <c r="I15" i="194"/>
  <c r="I14" i="194"/>
  <c r="R46" i="194"/>
  <c r="R37" i="194"/>
  <c r="I40" i="194"/>
  <c r="I38" i="194"/>
  <c r="AB40" i="194"/>
  <c r="AB38" i="194"/>
  <c r="AU40" i="194"/>
  <c r="AU38" i="194"/>
  <c r="AK34" i="194"/>
  <c r="BD34" i="194"/>
  <c r="BI34" i="194"/>
  <c r="M38" i="194"/>
  <c r="AR26" i="194"/>
  <c r="Y26" i="194"/>
  <c r="AK22" i="194"/>
  <c r="BI22" i="194"/>
  <c r="BG8" i="194"/>
  <c r="R12" i="194"/>
  <c r="R23" i="194"/>
  <c r="BI23" i="194"/>
  <c r="BI10" i="194"/>
  <c r="BG28" i="194"/>
  <c r="BB39" i="194"/>
  <c r="BD22" i="194"/>
  <c r="AK10" i="194"/>
  <c r="AK12" i="194"/>
  <c r="R10" i="194"/>
  <c r="B31" i="194"/>
  <c r="R28" i="194" l="1"/>
  <c r="AR64" i="194"/>
  <c r="F15" i="194"/>
  <c r="F62" i="194" s="1"/>
  <c r="Y64" i="194"/>
  <c r="AR39" i="194"/>
  <c r="BD10" i="194"/>
  <c r="AK7" i="194"/>
  <c r="BD7" i="194"/>
  <c r="BG7" i="194"/>
  <c r="R7" i="194"/>
  <c r="I31" i="194"/>
  <c r="AB31" i="194"/>
  <c r="BI12" i="194"/>
  <c r="BG46" i="194"/>
  <c r="BK46" i="194" s="1"/>
  <c r="AK20" i="194"/>
  <c r="Y30" i="194"/>
  <c r="Y65" i="194" s="1"/>
  <c r="BG37" i="194"/>
  <c r="AK23" i="194"/>
  <c r="R20" i="194"/>
  <c r="AY26" i="194"/>
  <c r="AY64" i="194" s="1"/>
  <c r="AY25" i="194"/>
  <c r="AY63" i="194" s="1"/>
  <c r="F26" i="194"/>
  <c r="F64" i="194" s="1"/>
  <c r="M25" i="194"/>
  <c r="M63" i="194" s="1"/>
  <c r="Y13" i="194"/>
  <c r="Y60" i="194" s="1"/>
  <c r="AF14" i="194"/>
  <c r="AF61" i="194" s="1"/>
  <c r="R8" i="194"/>
  <c r="P49" i="194"/>
  <c r="F49" i="194"/>
  <c r="F52" i="194" s="1"/>
  <c r="BD23" i="194"/>
  <c r="Y14" i="194"/>
  <c r="Y61" i="194" s="1"/>
  <c r="M14" i="194"/>
  <c r="M61" i="194" s="1"/>
  <c r="M13" i="194"/>
  <c r="M60" i="194" s="1"/>
  <c r="AY13" i="194"/>
  <c r="AY60" i="194" s="1"/>
  <c r="AU31" i="194"/>
  <c r="AU26" i="194"/>
  <c r="Y49" i="194"/>
  <c r="AK49" i="194" s="1"/>
  <c r="AI49" i="194"/>
  <c r="R45" i="194"/>
  <c r="BG45" i="194"/>
  <c r="BK45" i="194" s="1"/>
  <c r="BK36" i="194"/>
  <c r="BO36" i="194" s="1"/>
  <c r="BG26" i="194"/>
  <c r="BG20" i="194"/>
  <c r="U31" i="194"/>
  <c r="F30" i="194"/>
  <c r="F65" i="194" s="1"/>
  <c r="AK8" i="194"/>
  <c r="BD8" i="194"/>
  <c r="AF26" i="194"/>
  <c r="AF64" i="194" s="1"/>
  <c r="AF25" i="194"/>
  <c r="AF63" i="194" s="1"/>
  <c r="Y38" i="194"/>
  <c r="Y67" i="194" s="1"/>
  <c r="F40" i="194"/>
  <c r="F68" i="194" s="1"/>
  <c r="AK45" i="194"/>
  <c r="R55" i="194"/>
  <c r="BG55" i="194"/>
  <c r="BK55" i="194" s="1"/>
  <c r="AK47" i="194"/>
  <c r="BG47" i="194"/>
  <c r="BK47" i="194" s="1"/>
  <c r="AK39" i="194"/>
  <c r="BD20" i="194"/>
  <c r="AY14" i="194"/>
  <c r="AY61" i="194" s="1"/>
  <c r="R38" i="194"/>
  <c r="R34" i="194"/>
  <c r="AF13" i="194"/>
  <c r="AF60" i="194" s="1"/>
  <c r="AK37" i="194"/>
  <c r="M67" i="194"/>
  <c r="AF38" i="194"/>
  <c r="BG38" i="194"/>
  <c r="AK38" i="194"/>
  <c r="BG39" i="194"/>
  <c r="AF15" i="194" l="1"/>
  <c r="AF62" i="194" s="1"/>
  <c r="AY15" i="194"/>
  <c r="AY62" i="194" s="1"/>
  <c r="U41" i="194"/>
  <c r="U54" i="194" s="1"/>
  <c r="Y54" i="194" s="1"/>
  <c r="U43" i="194"/>
  <c r="BI13" i="194"/>
  <c r="BI60" i="194" s="1"/>
  <c r="BG67" i="194"/>
  <c r="R67" i="194"/>
  <c r="Y52" i="194"/>
  <c r="AK52" i="194" s="1"/>
  <c r="AK30" i="194"/>
  <c r="AK65" i="194" s="1"/>
  <c r="BD25" i="194"/>
  <c r="BD63" i="194" s="1"/>
  <c r="AK14" i="194"/>
  <c r="AK61" i="194" s="1"/>
  <c r="BG64" i="194"/>
  <c r="M31" i="194"/>
  <c r="BD39" i="194"/>
  <c r="F31" i="194"/>
  <c r="BI26" i="194"/>
  <c r="BI64" i="194" s="1"/>
  <c r="BI25" i="194"/>
  <c r="BI63" i="194" s="1"/>
  <c r="AR40" i="194"/>
  <c r="AR68" i="194" s="1"/>
  <c r="BI14" i="194"/>
  <c r="BI61" i="194" s="1"/>
  <c r="R25" i="194"/>
  <c r="R63" i="194" s="1"/>
  <c r="R13" i="194"/>
  <c r="R60" i="194" s="1"/>
  <c r="R52" i="194"/>
  <c r="M15" i="194"/>
  <c r="M62" i="194" s="1"/>
  <c r="R30" i="194"/>
  <c r="R65" i="194" s="1"/>
  <c r="AK26" i="194"/>
  <c r="AK64" i="194" s="1"/>
  <c r="AK25" i="194"/>
  <c r="AK63" i="194" s="1"/>
  <c r="R15" i="194"/>
  <c r="R62" i="194" s="1"/>
  <c r="R14" i="194"/>
  <c r="R61" i="194" s="1"/>
  <c r="AK13" i="194"/>
  <c r="AK60" i="194" s="1"/>
  <c r="R49" i="194"/>
  <c r="Y31" i="194"/>
  <c r="Y66" i="194" s="1"/>
  <c r="Y40" i="194"/>
  <c r="Y68" i="194" s="1"/>
  <c r="Y15" i="194"/>
  <c r="M26" i="194"/>
  <c r="M64" i="194" s="1"/>
  <c r="M40" i="194"/>
  <c r="M68" i="194" s="1"/>
  <c r="AF67" i="194"/>
  <c r="AF40" i="194"/>
  <c r="AF68" i="194" s="1"/>
  <c r="AK67" i="194"/>
  <c r="R26" i="194"/>
  <c r="R64" i="194" s="1"/>
  <c r="AK15" i="194" l="1"/>
  <c r="AK62" i="194" s="1"/>
  <c r="U57" i="194"/>
  <c r="AI54" i="194"/>
  <c r="AI57" i="194" s="1"/>
  <c r="F41" i="194"/>
  <c r="F69" i="194" s="1"/>
  <c r="Y41" i="194"/>
  <c r="Y69" i="194" s="1"/>
  <c r="AF41" i="194"/>
  <c r="AB43" i="194"/>
  <c r="I43" i="194"/>
  <c r="M41" i="194"/>
  <c r="M69" i="194" s="1"/>
  <c r="I41" i="194"/>
  <c r="R40" i="194"/>
  <c r="R68" i="194" s="1"/>
  <c r="AB41" i="194"/>
  <c r="AY31" i="194"/>
  <c r="AY66" i="194" s="1"/>
  <c r="AF31" i="194"/>
  <c r="AF66" i="194" s="1"/>
  <c r="Y62" i="194"/>
  <c r="AK54" i="194"/>
  <c r="AK57" i="194" s="1"/>
  <c r="AK71" i="194" s="1"/>
  <c r="Y57" i="194"/>
  <c r="BI15" i="194"/>
  <c r="BI62" i="194" s="1"/>
  <c r="F66" i="194"/>
  <c r="M66" i="194"/>
  <c r="BG40" i="194"/>
  <c r="BG68" i="194" s="1"/>
  <c r="BD26" i="194"/>
  <c r="BD64" i="194" s="1"/>
  <c r="AK40" i="194"/>
  <c r="AK68" i="194" s="1"/>
  <c r="AK41" i="194" l="1"/>
  <c r="AK59" i="194" s="1"/>
  <c r="R41" i="194"/>
  <c r="R59" i="194" s="1"/>
  <c r="AK31" i="194"/>
  <c r="AK66" i="194" s="1"/>
  <c r="Y43" i="194"/>
  <c r="Y70" i="194" s="1"/>
  <c r="R31" i="194"/>
  <c r="R66" i="194" s="1"/>
  <c r="M43" i="194"/>
  <c r="M70" i="194" s="1"/>
  <c r="AF69" i="194"/>
  <c r="AF43" i="194"/>
  <c r="AF70" i="194" s="1"/>
  <c r="AK72" i="194"/>
  <c r="Y71" i="194"/>
  <c r="Y72" i="194"/>
  <c r="F43" i="194"/>
  <c r="F70" i="194" s="1"/>
  <c r="AR12" i="194" l="1"/>
  <c r="AK43" i="194"/>
  <c r="AK70" i="194" s="1"/>
  <c r="AK69" i="194"/>
  <c r="R69" i="194"/>
  <c r="R43" i="194"/>
  <c r="R70" i="194" s="1"/>
  <c r="BG12" i="194"/>
  <c r="BD12" i="194"/>
  <c r="AR14" i="194" l="1"/>
  <c r="AR61" i="194" s="1"/>
  <c r="AR13" i="194"/>
  <c r="AR60" i="194" s="1"/>
  <c r="AR15" i="194" l="1"/>
  <c r="AR62" i="194" s="1"/>
  <c r="BD14" i="194"/>
  <c r="BD61" i="194" s="1"/>
  <c r="BD13" i="194"/>
  <c r="BD60" i="194" s="1"/>
  <c r="BG13" i="194"/>
  <c r="BG60" i="194" s="1"/>
  <c r="BG14" i="194"/>
  <c r="BG61" i="194" s="1"/>
  <c r="BI30" i="194" l="1"/>
  <c r="BI65" i="194" s="1"/>
  <c r="BG15" i="194"/>
  <c r="BD15" i="194"/>
  <c r="BD62" i="194" s="1"/>
  <c r="AI22" i="194"/>
  <c r="AI23" i="194"/>
  <c r="P22" i="194"/>
  <c r="BB22" i="194"/>
  <c r="P23" i="194"/>
  <c r="BB23" i="194"/>
  <c r="BG62" i="194" l="1"/>
  <c r="AI25" i="194"/>
  <c r="BB25" i="194"/>
  <c r="P25" i="194"/>
  <c r="BI31" i="194"/>
  <c r="BI66" i="194" s="1"/>
  <c r="BK22" i="194" l="1"/>
  <c r="BO22" i="194" s="1"/>
  <c r="BK23" i="194"/>
  <c r="BO23" i="194" s="1"/>
  <c r="BK25" i="194" l="1"/>
  <c r="BK63" i="194" l="1"/>
  <c r="BO25" i="194"/>
  <c r="BB37" i="194"/>
  <c r="P37" i="194"/>
  <c r="AI37" i="194"/>
  <c r="P39" i="194" l="1"/>
  <c r="P35" i="194"/>
  <c r="BK37" i="194" l="1"/>
  <c r="BO37" i="194" s="1"/>
  <c r="AR30" i="194"/>
  <c r="AR65" i="194" s="1"/>
  <c r="BB28" i="194"/>
  <c r="P28" i="194"/>
  <c r="BB19" i="194"/>
  <c r="P8" i="194"/>
  <c r="AI8" i="194"/>
  <c r="AI19" i="194"/>
  <c r="BB35" i="194"/>
  <c r="P19" i="194"/>
  <c r="P10" i="194"/>
  <c r="P20" i="194"/>
  <c r="AI10" i="194"/>
  <c r="AI35" i="194"/>
  <c r="BB34" i="194"/>
  <c r="BB10" i="194"/>
  <c r="BB8" i="194"/>
  <c r="BB20" i="194"/>
  <c r="AI34" i="194"/>
  <c r="AI20" i="194"/>
  <c r="AY35" i="194" l="1"/>
  <c r="P7" i="194"/>
  <c r="AI7" i="194"/>
  <c r="BB7" i="194"/>
  <c r="B41" i="194"/>
  <c r="B54" i="194" s="1"/>
  <c r="P54" i="194" s="1"/>
  <c r="P57" i="194" s="1"/>
  <c r="B43" i="194"/>
  <c r="P13" i="194"/>
  <c r="P12" i="194"/>
  <c r="AN30" i="194"/>
  <c r="AN49" i="194" s="1"/>
  <c r="P40" i="194"/>
  <c r="P34" i="194"/>
  <c r="AI13" i="194"/>
  <c r="AI12" i="194"/>
  <c r="BB13" i="194"/>
  <c r="BB12" i="194"/>
  <c r="AU43" i="194"/>
  <c r="AU41" i="194"/>
  <c r="AY38" i="194"/>
  <c r="P26" i="194"/>
  <c r="AI26" i="194"/>
  <c r="BB26" i="194"/>
  <c r="BD30" i="194"/>
  <c r="BD65" i="194" s="1"/>
  <c r="BI35" i="194"/>
  <c r="BG30" i="194"/>
  <c r="BG65" i="194" s="1"/>
  <c r="P30" i="194"/>
  <c r="AI30" i="194"/>
  <c r="BB30" i="194"/>
  <c r="BK12" i="194" l="1"/>
  <c r="BO12" i="194" s="1"/>
  <c r="BK10" i="194"/>
  <c r="BO10" i="194" s="1"/>
  <c r="BK39" i="194"/>
  <c r="BO39" i="194" s="1"/>
  <c r="BK34" i="194"/>
  <c r="BO34" i="194" s="1"/>
  <c r="BK28" i="194"/>
  <c r="BO28" i="194" s="1"/>
  <c r="BK19" i="194"/>
  <c r="BO19" i="194" s="1"/>
  <c r="BK7" i="194"/>
  <c r="BO7" i="194" s="1"/>
  <c r="BD35" i="194"/>
  <c r="B57" i="194"/>
  <c r="F54" i="194"/>
  <c r="R54" i="194" s="1"/>
  <c r="R57" i="194" s="1"/>
  <c r="P38" i="194"/>
  <c r="AI15" i="194"/>
  <c r="AI14" i="194"/>
  <c r="BK8" i="194"/>
  <c r="BO8" i="194" s="1"/>
  <c r="AR31" i="194"/>
  <c r="P15" i="194"/>
  <c r="P14" i="194"/>
  <c r="BB49" i="194"/>
  <c r="AR49" i="194"/>
  <c r="AN52" i="194"/>
  <c r="BB52" i="194" s="1"/>
  <c r="BK20" i="194"/>
  <c r="BO20" i="194" s="1"/>
  <c r="AN31" i="194"/>
  <c r="BB15" i="194"/>
  <c r="BB14" i="194"/>
  <c r="BB40" i="194"/>
  <c r="BB38" i="194"/>
  <c r="AI40" i="194"/>
  <c r="AI38" i="194"/>
  <c r="AY67" i="194"/>
  <c r="BD31" i="194"/>
  <c r="BD66" i="194" s="1"/>
  <c r="BK26" i="194" l="1"/>
  <c r="BK64" i="194" s="1"/>
  <c r="F57" i="194"/>
  <c r="F72" i="194" s="1"/>
  <c r="AR41" i="194"/>
  <c r="AR69" i="194" s="1"/>
  <c r="AN41" i="194"/>
  <c r="AN54" i="194" s="1"/>
  <c r="AR54" i="194" s="1"/>
  <c r="AN43" i="194"/>
  <c r="BB31" i="194"/>
  <c r="R71" i="194"/>
  <c r="R72" i="194"/>
  <c r="BG31" i="194"/>
  <c r="BK30" i="194"/>
  <c r="BK35" i="194"/>
  <c r="BO35" i="194" s="1"/>
  <c r="AI31" i="194"/>
  <c r="P31" i="194"/>
  <c r="BK13" i="194"/>
  <c r="BD49" i="194"/>
  <c r="AR52" i="194"/>
  <c r="BG49" i="194"/>
  <c r="BK49" i="194" s="1"/>
  <c r="AR66" i="194"/>
  <c r="BK14" i="194"/>
  <c r="AY41" i="194"/>
  <c r="AY69" i="194" s="1"/>
  <c r="BI38" i="194"/>
  <c r="BD38" i="194"/>
  <c r="AY40" i="194"/>
  <c r="AY68" i="194" s="1"/>
  <c r="BK38" i="194" l="1"/>
  <c r="BK67" i="194" s="1"/>
  <c r="BO26" i="194"/>
  <c r="BK15" i="194"/>
  <c r="BO15" i="194" s="1"/>
  <c r="F71" i="194"/>
  <c r="BB54" i="194"/>
  <c r="BB57" i="194" s="1"/>
  <c r="AN57" i="194"/>
  <c r="P41" i="194"/>
  <c r="P43" i="194"/>
  <c r="AI41" i="194"/>
  <c r="AI43" i="194"/>
  <c r="BB41" i="194"/>
  <c r="BB43" i="194"/>
  <c r="BD41" i="194"/>
  <c r="BD59" i="194" s="1"/>
  <c r="BI41" i="194"/>
  <c r="BI69" i="194" s="1"/>
  <c r="BG41" i="194"/>
  <c r="BK65" i="194"/>
  <c r="BO30" i="194"/>
  <c r="BK31" i="194"/>
  <c r="BO14" i="194"/>
  <c r="BK61" i="194"/>
  <c r="BG52" i="194"/>
  <c r="BD52" i="194"/>
  <c r="AR57" i="194"/>
  <c r="BD54" i="194"/>
  <c r="BD57" i="194" s="1"/>
  <c r="BD71" i="194" s="1"/>
  <c r="BG54" i="194"/>
  <c r="BK54" i="194" s="1"/>
  <c r="BK60" i="194"/>
  <c r="BO13" i="194"/>
  <c r="BG66" i="194"/>
  <c r="AR43" i="194"/>
  <c r="AR70" i="194" s="1"/>
  <c r="AY43" i="194"/>
  <c r="AY70" i="194" s="1"/>
  <c r="BI67" i="194"/>
  <c r="BI40" i="194"/>
  <c r="BI68" i="194" s="1"/>
  <c r="BD67" i="194"/>
  <c r="BD40" i="194"/>
  <c r="BD68" i="194" s="1"/>
  <c r="BO38" i="194" l="1"/>
  <c r="BK62" i="194"/>
  <c r="BG43" i="194"/>
  <c r="BG70" i="194" s="1"/>
  <c r="BD69" i="194"/>
  <c r="BG69" i="194"/>
  <c r="BK52" i="194"/>
  <c r="BO52" i="194"/>
  <c r="AR71" i="194"/>
  <c r="BG57" i="194"/>
  <c r="BD72" i="194"/>
  <c r="BK66" i="194"/>
  <c r="BO31" i="194"/>
  <c r="AR72" i="194"/>
  <c r="BK41" i="194"/>
  <c r="BK40" i="194"/>
  <c r="BD43" i="194"/>
  <c r="BD70" i="194" s="1"/>
  <c r="BI43" i="194"/>
  <c r="BI70" i="194" s="1"/>
  <c r="BG72" i="194" l="1"/>
  <c r="BO57" i="194"/>
  <c r="BK57" i="194"/>
  <c r="BK71" i="194" s="1"/>
  <c r="BG71" i="194"/>
  <c r="BK68" i="194"/>
  <c r="BO40" i="194"/>
  <c r="BK43" i="194"/>
  <c r="BK59" i="194"/>
  <c r="BO41" i="194"/>
  <c r="BK69" i="194"/>
  <c r="BK72" i="194" l="1"/>
  <c r="BK70" i="194"/>
  <c r="BO43" i="194"/>
</calcChain>
</file>

<file path=xl/sharedStrings.xml><?xml version="1.0" encoding="utf-8"?>
<sst xmlns="http://schemas.openxmlformats.org/spreadsheetml/2006/main" count="828" uniqueCount="315">
  <si>
    <t>Revenues:</t>
  </si>
  <si>
    <t>Expenses:</t>
  </si>
  <si>
    <t>Total compensation and benefits</t>
  </si>
  <si>
    <t>Equity-based compensation</t>
  </si>
  <si>
    <t xml:space="preserve">Salary, bonus and benefits </t>
  </si>
  <si>
    <t xml:space="preserve">Total Expenses </t>
  </si>
  <si>
    <t>Other Income (Loss):</t>
  </si>
  <si>
    <t xml:space="preserve">Income (loss) from equity method investments </t>
  </si>
  <si>
    <t xml:space="preserve">   Other income (loss), net</t>
  </si>
  <si>
    <t xml:space="preserve">Total Other Income (Loss) </t>
  </si>
  <si>
    <t>Non-Controlling Interest</t>
  </si>
  <si>
    <t>Management</t>
  </si>
  <si>
    <t>Incentive</t>
  </si>
  <si>
    <t>Total</t>
  </si>
  <si>
    <t>Credit</t>
  </si>
  <si>
    <t>Private Equity</t>
  </si>
  <si>
    <t>Real Estate</t>
  </si>
  <si>
    <t>ALL_AGM</t>
  </si>
  <si>
    <t>Direct Private Equity</t>
  </si>
  <si>
    <t>Direct Credit</t>
  </si>
  <si>
    <t>Working</t>
  </si>
  <si>
    <t>Total Actual</t>
  </si>
  <si>
    <t>General, administrative and other</t>
  </si>
  <si>
    <t>Placement fees</t>
  </si>
  <si>
    <t>Income Tax Provision</t>
  </si>
  <si>
    <t>Unrealized profit sharing expense</t>
  </si>
  <si>
    <t>Realized profit sharing expense</t>
  </si>
  <si>
    <t>Distributable Earnings</t>
  </si>
  <si>
    <t>Taxes and Related Payables</t>
  </si>
  <si>
    <t>Economic Income</t>
  </si>
  <si>
    <t>Payout Ratio</t>
  </si>
  <si>
    <t>Total Revenues</t>
  </si>
  <si>
    <t>Economic Income (Loss)</t>
  </si>
  <si>
    <t>Profit sharing expense:</t>
  </si>
  <si>
    <t>Total Expenses</t>
  </si>
  <si>
    <t>Total Compensation and Benefits</t>
  </si>
  <si>
    <t>Interest expense</t>
  </si>
  <si>
    <t>check</t>
  </si>
  <si>
    <t>Compensation and benefits:</t>
  </si>
  <si>
    <t>Salary, bonus and benefits</t>
  </si>
  <si>
    <t>Profit sharing expense</t>
  </si>
  <si>
    <t>Interest income</t>
  </si>
  <si>
    <t>Other income (loss), net</t>
  </si>
  <si>
    <t>Total Other Income (Loss)</t>
  </si>
  <si>
    <t>Placement</t>
  </si>
  <si>
    <t>NCI</t>
  </si>
  <si>
    <t>Check</t>
  </si>
  <si>
    <t>Adjusted</t>
  </si>
  <si>
    <t>Topsides</t>
  </si>
  <si>
    <t>Reported</t>
  </si>
  <si>
    <t>Economic Net Income (Loss)</t>
  </si>
  <si>
    <t>Net gains (losses) from investment activities</t>
  </si>
  <si>
    <t>Carried interest income (loss):</t>
  </si>
  <si>
    <t>($ in thousands)</t>
  </si>
  <si>
    <t>All Segments</t>
  </si>
  <si>
    <t>Net (income) loss attributable to Non-Controlling Interests in consolidated entities</t>
  </si>
  <si>
    <t>Taxes and related payables</t>
  </si>
  <si>
    <t>All Departments</t>
  </si>
  <si>
    <t>Distributable Earnings Shares Outstanding</t>
  </si>
  <si>
    <t>Net Income (Loss)</t>
  </si>
  <si>
    <t>Net income (loss) attributable to Non-Controlling Interests in consolidated entities</t>
  </si>
  <si>
    <t>Distribution on participating securities</t>
  </si>
  <si>
    <t>Earnings allocable to participating securities</t>
  </si>
  <si>
    <t>GAAP weighted average number of Class A shares outstanding: Basic</t>
  </si>
  <si>
    <t>GAAP Net Income (Loss) per Class A Share under the Two-Class Method: Basic</t>
  </si>
  <si>
    <t>Distributed Income</t>
  </si>
  <si>
    <t>Undistributed Income (Loss)</t>
  </si>
  <si>
    <t>Income (Loss) Before Income Tax (Provision) Benefit</t>
  </si>
  <si>
    <t>Net Income (Loss) Attributable to Apollo Global Management, LLC</t>
  </si>
  <si>
    <t>Fee-Related Earnings</t>
  </si>
  <si>
    <t>Realized gains (losses)</t>
  </si>
  <si>
    <t>Other Income (Loss) including NCI</t>
  </si>
  <si>
    <t>Advisory and transaction fees</t>
  </si>
  <si>
    <t>Total carried interest income (loss)</t>
  </si>
  <si>
    <t>Management fees</t>
  </si>
  <si>
    <t>Non-compensation expenses:</t>
  </si>
  <si>
    <t>Total non-compensation expenses</t>
  </si>
  <si>
    <t>($ in thousands, except where noted)</t>
  </si>
  <si>
    <t>Fee Related Earnings</t>
  </si>
  <si>
    <t>Net interest loss</t>
  </si>
  <si>
    <t xml:space="preserve"> Income tax provision (benefit)</t>
  </si>
  <si>
    <t>Distributions declared and paid on Class A shares</t>
  </si>
  <si>
    <t>Undistributed income (loss) attributable to Class A shareholders: Basic</t>
  </si>
  <si>
    <t>Non-Controlling Interests:</t>
  </si>
  <si>
    <t>Equity-based profit sharing expense</t>
  </si>
  <si>
    <t>2017</t>
  </si>
  <si>
    <t>Net income (loss) attributable to Non-Controlling Interests in the Apollo Operating Group</t>
  </si>
  <si>
    <t>Essbase</t>
  </si>
  <si>
    <t>Salary and benefits</t>
  </si>
  <si>
    <t>Rounded</t>
  </si>
  <si>
    <t>Unrealized Carried interest</t>
  </si>
  <si>
    <t>Realized Carried interest</t>
  </si>
  <si>
    <t>Less: Rental Income</t>
  </si>
  <si>
    <t>Essbase G&amp;A + Placement</t>
  </si>
  <si>
    <t>Less: Jet Reimbursements</t>
  </si>
  <si>
    <t>Equity method</t>
  </si>
  <si>
    <t>Investment income</t>
  </si>
  <si>
    <t>BDC NII / Carried interest</t>
  </si>
  <si>
    <t>MB Other Income</t>
  </si>
  <si>
    <t>Plus: Rental Income</t>
  </si>
  <si>
    <t>Plus: Jet Reimbursements</t>
  </si>
  <si>
    <t>MB Other Income (FORMULA)</t>
  </si>
  <si>
    <t>General and Administrative (FORMULA)</t>
  </si>
  <si>
    <t>Total Other Income (FORMULA)</t>
  </si>
  <si>
    <t>IB Other Income (FORMULA)</t>
  </si>
  <si>
    <t>IB Other Income</t>
  </si>
  <si>
    <t>CIP stock amortization</t>
  </si>
  <si>
    <t>ENI Taxes:</t>
  </si>
  <si>
    <t>ENI Taxes</t>
  </si>
  <si>
    <t>Account</t>
  </si>
  <si>
    <t xml:space="preserve">                         Total Management Fees</t>
  </si>
  <si>
    <t xml:space="preserve">                              Net Transaction Fees</t>
  </si>
  <si>
    <t xml:space="preserve">                              Net Advisory Fees</t>
  </si>
  <si>
    <t xml:space="preserve">                         NII-Incentive_Fees</t>
  </si>
  <si>
    <t xml:space="preserve">                    Carry Unrealized Income</t>
  </si>
  <si>
    <t xml:space="preserve">                    Carried Realized</t>
  </si>
  <si>
    <t xml:space="preserve">                    Profit Share Unrealized</t>
  </si>
  <si>
    <t xml:space="preserve">                    Profit Share Realized</t>
  </si>
  <si>
    <t xml:space="preserve">                    61119-Deferred Realized PS-Eq Amort</t>
  </si>
  <si>
    <t xml:space="preserve">                         Total Non-Compensation Expense</t>
  </si>
  <si>
    <t xml:space="preserve">                                   Placement Fees</t>
  </si>
  <si>
    <t xml:space="preserve">                                        79100-Rental Income</t>
  </si>
  <si>
    <t xml:space="preserve">                                        79105-REV - Rental Related Party</t>
  </si>
  <si>
    <t xml:space="preserve">                                        79106-REV - Rental Unrelated Party</t>
  </si>
  <si>
    <t xml:space="preserve">                                        Jet Reimbursements</t>
  </si>
  <si>
    <t xml:space="preserve">                    Income Equity Method</t>
  </si>
  <si>
    <t xml:space="preserve">                    Investment Gains (Losses)</t>
  </si>
  <si>
    <t xml:space="preserve">               Net Interest Income (Expense)</t>
  </si>
  <si>
    <t xml:space="preserve">                    Other Income GAAP</t>
  </si>
  <si>
    <t xml:space="preserve">                    61111-CIP Restricted Stock Amt</t>
  </si>
  <si>
    <t xml:space="preserve">                    Non Controlling Interests</t>
  </si>
  <si>
    <t xml:space="preserve">               ENI Tax Provisions</t>
  </si>
  <si>
    <t xml:space="preserve">     Management Reporting P&amp;L</t>
  </si>
  <si>
    <t>EI Check:</t>
  </si>
  <si>
    <t>Plus: Equity-based compensation</t>
  </si>
  <si>
    <t>Plus: Other</t>
  </si>
  <si>
    <t>Management Business EI</t>
  </si>
  <si>
    <t>FRE Check:</t>
  </si>
  <si>
    <t>EI Essbase check</t>
  </si>
  <si>
    <t>Total Segments</t>
  </si>
  <si>
    <t>Realized BDC NII</t>
  </si>
  <si>
    <t>Realized carried interest income (loss)</t>
  </si>
  <si>
    <t>Unrealized carried interest income (loss)</t>
  </si>
  <si>
    <t xml:space="preserve">Total profit sharing expense </t>
  </si>
  <si>
    <t xml:space="preserve">Net gains (losses) from investment activities </t>
  </si>
  <si>
    <t>Carried interest income (loss)</t>
  </si>
  <si>
    <t>Non-compensation expenses</t>
  </si>
  <si>
    <t>Other income attributable to FRE</t>
  </si>
  <si>
    <t>Less: AAA non-cash</t>
  </si>
  <si>
    <t>Realized profit sharing (no Equity-based)</t>
  </si>
  <si>
    <t>Unrealized profit sharing</t>
  </si>
  <si>
    <t>Equity-based profit sharing</t>
  </si>
  <si>
    <t>DE Management Fees (FORMULA)</t>
  </si>
  <si>
    <t>DE General and Administrative (FORMULA)</t>
  </si>
  <si>
    <t>Less: Depreciation</t>
  </si>
  <si>
    <t>DE Taxes:</t>
  </si>
  <si>
    <t>Not DE Taxes</t>
  </si>
  <si>
    <t>DE Taxes</t>
  </si>
  <si>
    <t>DE Taxes (Common)</t>
  </si>
  <si>
    <t>Total DNI Taxes (FORMULA)</t>
  </si>
  <si>
    <t xml:space="preserve">               Total Management Fees</t>
  </si>
  <si>
    <t xml:space="preserve">                    40035-AAA Mgmt Fees Athene Shares</t>
  </si>
  <si>
    <t xml:space="preserve">                    Net Transaction Fees</t>
  </si>
  <si>
    <t xml:space="preserve">                    Net Advisory Fees</t>
  </si>
  <si>
    <t xml:space="preserve">               NII-Incentive_Fees</t>
  </si>
  <si>
    <t xml:space="preserve">          Carried Realized</t>
  </si>
  <si>
    <t xml:space="preserve">          Profit Share Realized</t>
  </si>
  <si>
    <t xml:space="preserve">               Total Non-Compensation Expense</t>
  </si>
  <si>
    <t xml:space="preserve">                              79100-Rental Income</t>
  </si>
  <si>
    <t xml:space="preserve">                              79105-REV - Rental Related Party</t>
  </si>
  <si>
    <t xml:space="preserve">                              79106-REV - Rental Unrelated Party</t>
  </si>
  <si>
    <t xml:space="preserve">                              Jet Reimbursements</t>
  </si>
  <si>
    <t xml:space="preserve">                         Depreciation Expense</t>
  </si>
  <si>
    <t xml:space="preserve">     Corporate Taxes (DE)</t>
  </si>
  <si>
    <t xml:space="preserve">     TRA Payment (DE)</t>
  </si>
  <si>
    <t xml:space="preserve">     New York City Taxes (DE)</t>
  </si>
  <si>
    <t xml:space="preserve">     Foreign Taxes (DE)</t>
  </si>
  <si>
    <t>Pretax Payment to Partners (DE)</t>
  </si>
  <si>
    <t>Realized equity method</t>
  </si>
  <si>
    <t xml:space="preserve">          Income Equity Method</t>
  </si>
  <si>
    <t>Less: Unrealized equity method</t>
  </si>
  <si>
    <t>Realized equity method (FORMULA)</t>
  </si>
  <si>
    <t xml:space="preserve">          Investment Gains (Losses)</t>
  </si>
  <si>
    <t>Realized investment income (FORMULA)</t>
  </si>
  <si>
    <t>Less: Unrealized investment income</t>
  </si>
  <si>
    <t xml:space="preserve">          Non Controlling Interests</t>
  </si>
  <si>
    <t>AAA Distribution</t>
  </si>
  <si>
    <t>Less: AAA distribution</t>
  </si>
  <si>
    <t>DE Check:</t>
  </si>
  <si>
    <t>DE Calc</t>
  </si>
  <si>
    <t xml:space="preserve">          Other Income GAAP</t>
  </si>
  <si>
    <t xml:space="preserve">          61111-CIP Restricted Stock Amt</t>
  </si>
  <si>
    <t>Realized IB Other Income</t>
  </si>
  <si>
    <t>Less: Unrealized IB Other Income</t>
  </si>
  <si>
    <t>DE Realized IB Other Income (FORMULA)</t>
  </si>
  <si>
    <t>DE Realized MB Other Income (FORMULA)</t>
  </si>
  <si>
    <t xml:space="preserve">     Net Interest Income (Expense)</t>
  </si>
  <si>
    <t>Y-T-D(December)</t>
  </si>
  <si>
    <t xml:space="preserve">                                   Stock Compensation Expenses</t>
  </si>
  <si>
    <t xml:space="preserve">          Management Company ENI</t>
  </si>
  <si>
    <t xml:space="preserve">                         Total Compensation Benefits</t>
  </si>
  <si>
    <t>Salary and Benefits (FORMULA)</t>
  </si>
  <si>
    <t>MB EI</t>
  </si>
  <si>
    <t xml:space="preserve">                         79220-Other Inc - TRA Adj</t>
  </si>
  <si>
    <t xml:space="preserve">               Total Compensation Benefits</t>
  </si>
  <si>
    <t xml:space="preserve">                         Stock Compensation Expenses</t>
  </si>
  <si>
    <t>1Q'17</t>
  </si>
  <si>
    <t>Fee-Generating AUM ($ in millions)</t>
  </si>
  <si>
    <t>AUM ($ in millions)</t>
  </si>
  <si>
    <t>Direct Real Assets</t>
  </si>
  <si>
    <t xml:space="preserve">               Other Inc Co Income / (Loss)</t>
  </si>
  <si>
    <t xml:space="preserve">                    72105-GL - Invest Mgmt Business</t>
  </si>
  <si>
    <t xml:space="preserve">                    72100-G/L -Invest in Fund Unrealized</t>
  </si>
  <si>
    <t xml:space="preserve">                    72500-G/L - Inv in Fund Empl Rel</t>
  </si>
  <si>
    <t xml:space="preserve">                    73000-Unreal G/L - Investments</t>
  </si>
  <si>
    <t xml:space="preserve">                    73005-Unrealized G/L Equity Inv</t>
  </si>
  <si>
    <t xml:space="preserve">                    72000-Real G/L - Invest in Sub</t>
  </si>
  <si>
    <t xml:space="preserve">                    72110-G/L - Invest in Fund Realized</t>
  </si>
  <si>
    <t xml:space="preserve">                    72200-Real G/L - Invest in Portfolio</t>
  </si>
  <si>
    <t xml:space="preserve">                    75000-Unreal G/L - Non-Equity Invest</t>
  </si>
  <si>
    <t xml:space="preserve">                    75050-Non-Equity Invest (Mgmt Fees)</t>
  </si>
  <si>
    <t xml:space="preserve">                    75051-Unreal G/L - ALMEs</t>
  </si>
  <si>
    <t xml:space="preserve">                    74000-Real G/L - Non-Equity Invest</t>
  </si>
  <si>
    <t xml:space="preserve">     Other Inc Co Income / (Loss)</t>
  </si>
  <si>
    <t xml:space="preserve">          79915-G/L on Derivatives</t>
  </si>
  <si>
    <t xml:space="preserve">          79916-G/L on AAA Mgmt fees</t>
  </si>
  <si>
    <t xml:space="preserve">          79935-ALME II F/X Inct Co</t>
  </si>
  <si>
    <t xml:space="preserve">          79936-Equity Method F/X Inct Co</t>
  </si>
  <si>
    <t xml:space="preserve">          89119-Unrealized NCI Incentive Co.</t>
  </si>
  <si>
    <t xml:space="preserve">          65005-Placement Costs-Incentive</t>
  </si>
  <si>
    <t xml:space="preserve">          89118-Realized NCI Incentive Co.</t>
  </si>
  <si>
    <t>Preferred distributions</t>
  </si>
  <si>
    <t>2Q'17</t>
  </si>
  <si>
    <t>Total Segment Revenues</t>
  </si>
  <si>
    <t>Total Segment Revenues:</t>
  </si>
  <si>
    <t>Total Segment Expenses:</t>
  </si>
  <si>
    <t>Total Segment Other Income (Loss)</t>
  </si>
  <si>
    <t>Total Segment Expenses</t>
  </si>
  <si>
    <t>Net Income (Loss) Attributable to AGM Class A Shareholders</t>
  </si>
  <si>
    <t>GAAP Net Income (Loss)</t>
  </si>
  <si>
    <t>GAAP Income (Loss) Before Income Tax Provision (Benefit)</t>
  </si>
  <si>
    <t>3Q'17</t>
  </si>
  <si>
    <t>Real Assets</t>
  </si>
  <si>
    <t>Fee Related Earnings per Share</t>
  </si>
  <si>
    <t>4Q'17</t>
  </si>
  <si>
    <t>Incentive fees</t>
  </si>
  <si>
    <t>Performance allocations</t>
  </si>
  <si>
    <t>Advisory and transaction fees, net</t>
  </si>
  <si>
    <t>Realized principal investment income</t>
  </si>
  <si>
    <t>Realized performance fees</t>
  </si>
  <si>
    <t>Unrealized principal investment (income) loss</t>
  </si>
  <si>
    <t>Principal investment income (loss)</t>
  </si>
  <si>
    <t>Total Segment Other Income (Loss):</t>
  </si>
  <si>
    <t>Gain from remeasurement of tax receivable agreement liability</t>
  </si>
  <si>
    <r>
      <t>Realized performance fees</t>
    </r>
    <r>
      <rPr>
        <vertAlign val="superscript"/>
        <sz val="10"/>
        <rFont val="Ebrima"/>
      </rPr>
      <t>3</t>
    </r>
  </si>
  <si>
    <r>
      <t>Net Income (Loss) Attributable to AGM Class A Shareholders to Income (Loss) Before Income Tax (Provision) Benefit Differences</t>
    </r>
    <r>
      <rPr>
        <vertAlign val="superscript"/>
        <sz val="10"/>
        <rFont val="Ebrima"/>
      </rPr>
      <t>1</t>
    </r>
  </si>
  <si>
    <r>
      <t>Performance fees</t>
    </r>
    <r>
      <rPr>
        <vertAlign val="superscript"/>
        <sz val="10"/>
        <rFont val="Ebrima"/>
      </rPr>
      <t>1</t>
    </r>
  </si>
  <si>
    <t>1Q'18</t>
  </si>
  <si>
    <r>
      <t xml:space="preserve"> Per Share</t>
    </r>
    <r>
      <rPr>
        <vertAlign val="superscript"/>
        <sz val="10"/>
        <rFont val="Ebrima"/>
      </rPr>
      <t>2</t>
    </r>
  </si>
  <si>
    <t>2Q'18</t>
  </si>
  <si>
    <t>3Q'18</t>
  </si>
  <si>
    <t>Net Realized Performance Fees</t>
  </si>
  <si>
    <t>Income tax (provision) benefit</t>
  </si>
  <si>
    <t>4Q'18</t>
  </si>
  <si>
    <t>Total Fee Related Revenues</t>
  </si>
  <si>
    <t>Total Fee Related Expenses</t>
  </si>
  <si>
    <r>
      <t>Transaction related charges</t>
    </r>
    <r>
      <rPr>
        <vertAlign val="superscript"/>
        <sz val="10"/>
        <rFont val="Ebrima"/>
      </rPr>
      <t>1</t>
    </r>
  </si>
  <si>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</si>
  <si>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</si>
  <si>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</si>
  <si>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net (gains) losses from investment activities and other</t>
  </si>
  <si>
    <t>Net interest loss and other</t>
  </si>
  <si>
    <t>Fee Related Revenues</t>
  </si>
  <si>
    <t>Fee Related Expenses</t>
  </si>
  <si>
    <t>Other income (loss), net of Non-Controlling Interest</t>
  </si>
  <si>
    <t>Other Income (Loss), net of Non-Controlling Interest</t>
  </si>
  <si>
    <t>Other Income (Loss), net</t>
  </si>
  <si>
    <t>1.  Includes performance fees from business development companies and Redding Ridge Holdings.</t>
  </si>
  <si>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</si>
  <si>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</si>
  <si>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LLC Class A Shareholders, Income (Loss) Before Income Tax (Provision) Benefit, Distributable Earnings and Fee Related Earnings.</t>
  </si>
  <si>
    <t>1Q'19</t>
  </si>
  <si>
    <r>
      <t>Realized profit sharing expense</t>
    </r>
    <r>
      <rPr>
        <vertAlign val="superscript"/>
        <sz val="10"/>
        <color theme="1"/>
        <rFont val="Ebrima"/>
      </rPr>
      <t>3</t>
    </r>
  </si>
  <si>
    <t>Segment Distributable Earnings</t>
  </si>
  <si>
    <t>Total Segment Revenues, Expenses and Other Income (Loss)</t>
  </si>
  <si>
    <t>GAAP Consolidated Statements of Operations</t>
  </si>
  <si>
    <t>($ in thousands, except share data)</t>
  </si>
  <si>
    <t>Investment income (loss):</t>
  </si>
  <si>
    <t>Total investment income (loss)</t>
  </si>
  <si>
    <t>Net gains (losses) from investment activities of consolidated variable interest entities</t>
  </si>
  <si>
    <t>Income (loss) before income tax provision</t>
  </si>
  <si>
    <t>Net (income) loss attributable to Non-Controlling Interests</t>
  </si>
  <si>
    <t>Net income attributable to Series A Preferred Shareholders</t>
  </si>
  <si>
    <t>Net income attributable to Series B Preferred Shareholders</t>
  </si>
  <si>
    <t>Net Income (Loss) Attributable to Apollo Global Management, LLC Class A Shareholders</t>
  </si>
  <si>
    <t>Net Income (Loss) Per Class A Share:</t>
  </si>
  <si>
    <t>Net Income (Loss) Available to Class A Share – Basic</t>
  </si>
  <si>
    <t>Net Income (Loss) Available to Class A Share – Diluted</t>
  </si>
  <si>
    <t>Weighted Average Number of Class A Shares Outstanding – Basic</t>
  </si>
  <si>
    <t>Weighted Average Number of Class A Shares Outstanding – Diluted</t>
  </si>
  <si>
    <r>
      <t>Income (Loss) Before Income Tax (Provision) Benefit to Segment Distributable Earnings Differences</t>
    </r>
    <r>
      <rPr>
        <vertAlign val="superscript"/>
        <sz val="10"/>
        <rFont val="Ebrima"/>
      </rPr>
      <t>1</t>
    </r>
  </si>
  <si>
    <r>
      <t>Per share</t>
    </r>
    <r>
      <rPr>
        <vertAlign val="superscript"/>
        <sz val="10"/>
        <rFont val="Ebrima"/>
      </rPr>
      <t>2</t>
    </r>
  </si>
  <si>
    <r>
      <t>Net distribution per share</t>
    </r>
    <r>
      <rPr>
        <vertAlign val="superscript"/>
        <sz val="10"/>
        <rFont val="Ebrima"/>
      </rPr>
      <t>2</t>
    </r>
  </si>
  <si>
    <r>
      <t>Realized principal investment income and other</t>
    </r>
    <r>
      <rPr>
        <vertAlign val="superscript"/>
        <sz val="10"/>
        <color theme="1"/>
        <rFont val="Ebrima"/>
      </rPr>
      <t>2</t>
    </r>
  </si>
  <si>
    <r>
      <t>Realized profit sharing expense</t>
    </r>
    <r>
      <rPr>
        <vertAlign val="superscript"/>
        <sz val="10"/>
        <color theme="1"/>
        <rFont val="Ebrima"/>
      </rPr>
      <t>2</t>
    </r>
  </si>
  <si>
    <t>Reconciliation of GAAP to Financial Measures</t>
  </si>
  <si>
    <t>Reconciliation of GAAP Net Income Per Class A Share to Financial Per Share Measures</t>
  </si>
  <si>
    <t>2Q'19</t>
  </si>
  <si>
    <t>YTD'18</t>
  </si>
  <si>
    <t>YTD'19</t>
  </si>
  <si>
    <t>1.  Includes performance fees from business development companies and Redding Ridge Holdings.
2.  1Q'18 and YTD'18 excludes realized performance fees and realized profit sharing expense settled in the form of shares of Athene Holding.</t>
  </si>
  <si>
    <t>1.  Represents certain performance fees from business development companies and Redding Ridge Holdings.
2.  Per share calculations are based on end of period Distributable Earnings Shares Outstanding, which consist of total Class A shares outstanding, Apollo Operating Group Units and RSUs that participate in distributions.
3.  1Q'18 and YTD'18 excludes realized performance fees and realized profit sharing expense settled in the form of shares of Athene Holding.</t>
  </si>
  <si>
    <t>1.  Transaction-related charges include equity-based compensation charges, the amortization of intangible assets, contingent consideration and certain other charges associated with acquisitions.
2.  1Q’18 and YTD'18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</si>
  <si>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Other income, net</t>
  </si>
  <si>
    <t>Charges associated with corporate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</si>
</sst>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409]mmmm\ d\,\ yyyy;@"/>
    <numFmt numFmtId="166" formatCode="_(&quot;$&quot;* #,##0_);_(&quot;$&quot;* \(#,##0\);_(&quot;$&quot;* &quot;-&quot;??_);_(@_)"/>
    <numFmt numFmtId="167" formatCode="[$-409]m/d/yy\ h:mm\ AM/PM;@"/>
    <numFmt numFmtId="168" formatCode="_(* #,##0.0_);_(* \(#,##0.0\);_(* &quot;-&quot;??_);_(@_)"/>
    <numFmt numFmtId="169" formatCode="_(* #,##0.000_);_(* \(#,##0.000\);_(* &quot;-&quot;??_);_(@_)"/>
    <numFmt numFmtId="170" formatCode="0.0%"/>
    <numFmt numFmtId="171" formatCode="_-[$£-809]* #,##0_-;\-[$£-809]* #,##0_-;_-[$£-809]* &quot;-&quot;_-;_-@_-"/>
    <numFmt numFmtId="172" formatCode="_-* #,##0_-;\-* #,##0_-;_-* &quot;-&quot;_-;_-@_-"/>
    <numFmt numFmtId="173" formatCode="_([$€-2]* #,##0.00_);_([$€-2]* \(#,##0.00\);_([$€-2]* &quot;-&quot;??_)"/>
    <numFmt numFmtId="174" formatCode="_(* #,##0.0_);_(* \(#,##0.0\);_(* &quot;-&quot;?_);_(@_)"/>
    <numFmt numFmtId="175" formatCode="#,##0.0_);\(#,##0.0\);#,##0.0_);@_)"/>
    <numFmt numFmtId="176" formatCode="m/d/yy_%_)"/>
    <numFmt numFmtId="177" formatCode="&quot;$&quot;#,##0.0;\(&quot;$&quot;#,##0.0\)"/>
    <numFmt numFmtId="178" formatCode="\(&quot;$&quot;#,##0\);&quot;$&quot;#,##0_)"/>
    <numFmt numFmtId="179" formatCode="#,##0.0\ ;\(#,##0.0\)"/>
    <numFmt numFmtId="180" formatCode="&quot;$&quot;#,##0"/>
    <numFmt numFmtId="181" formatCode="&quot;$&quot;#,##0;[Red]\-&quot;$&quot;#,##0"/>
    <numFmt numFmtId="182" formatCode="&quot;$&quot;#,##0.0_);\(&quot;$&quot;#,##0.0\)"/>
    <numFmt numFmtId="183" formatCode="&quot;$&quot;#,##0.0,_);[Red]\(&quot;$&quot;#,##0.0,\)"/>
    <numFmt numFmtId="184" formatCode="#,##0.000_%_);\(#,##0.000\)_%;#,##0.000_%_);@_%_)"/>
    <numFmt numFmtId="185" formatCode="&quot;$&quot;#,##0.0,,_);\(#,##0.0,,\);\-_);@_)"/>
    <numFmt numFmtId="186" formatCode="#,##0.0_)_x;\(#,##0.0\)_x"/>
    <numFmt numFmtId="187" formatCode="&quot;$&quot;#,##0.0,,_);[Red]\(&quot;$&quot;#,##0.0,,\)"/>
    <numFmt numFmtId="188" formatCode="#,##0.0;\(#,##0.0\)"/>
    <numFmt numFmtId="189" formatCode="_(&quot;$&quot;* #,##0.0_);_(&quot;$&quot;* \(#,##0.0\);_(&quot;$&quot;* &quot;-&quot;??_);_(@_)"/>
    <numFmt numFmtId="190" formatCode="d\-mmm\-yy_)"/>
    <numFmt numFmtId="191" formatCode="_._.&quot;$&quot;* #,##0.00_)_%;_._.&quot;$&quot;* \(#,##0.00\)_%"/>
    <numFmt numFmtId="192" formatCode="0%_);\(0%\)"/>
    <numFmt numFmtId="193" formatCode="#,##0.0_);\(#,##0.0\)"/>
    <numFmt numFmtId="194" formatCode="#,##0.000_);\(#,##0.000\)"/>
    <numFmt numFmtId="195" formatCode=";;;"/>
    <numFmt numFmtId="196" formatCode="#,##0.0000;\-#,##0.0000"/>
    <numFmt numFmtId="197" formatCode="#,##0\ ;\(#,##0\)"/>
    <numFmt numFmtId="198" formatCode="#,##0.00;\-#,##0.00"/>
    <numFmt numFmtId="199" formatCode="#,##0.000000;\-#,##0.000000"/>
    <numFmt numFmtId="200" formatCode="#,##0.00000;\-#,##0.00000"/>
    <numFmt numFmtId="201" formatCode="#,##0.000;\-#,##0.000"/>
    <numFmt numFmtId="202" formatCode="#,##0.0"/>
    <numFmt numFmtId="203" formatCode="#,##0_);\(#,##0\);\-_)"/>
    <numFmt numFmtId="204" formatCode="&quot;$&quot;#,##0.00_%_);\(&quot;$&quot;#,##0.00\)_%;&quot;$&quot;#,##0.00_%_);@_%_)"/>
    <numFmt numFmtId="205" formatCode="_(* #,##0.0%_);_(* \(#,##0.0%\);_(* &quot;--- %&quot;_);_(* @_%_)"/>
    <numFmt numFmtId="206" formatCode="#,##0.000000_);\(#,##0.000000\)"/>
    <numFmt numFmtId="207" formatCode="0.0"/>
    <numFmt numFmtId="208" formatCode="0.0%_);\(0.0%\)"/>
    <numFmt numFmtId="209" formatCode="0.0_)\%;\(0.0\)\%"/>
    <numFmt numFmtId="210" formatCode="#,##0.0_)_%;\(#,##0.0\)_%"/>
    <numFmt numFmtId="211" formatCode="_(&quot;$&quot;* #,##0.00_);_(&quot;$&quot;* \(#,##0.00\);_(&quot;$&quot;* &quot;-&quot;_);_(@_)"/>
    <numFmt numFmtId="212" formatCode="0_)"/>
    <numFmt numFmtId="213" formatCode="_(* #,##0.0_);_(* \(#,##0.0\);_(* &quot;--- &quot;_)"/>
    <numFmt numFmtId="214" formatCode="_(&quot;$&quot;* #,##0.0_);_(&quot;$&quot;* \(#,##0.0\);_(&quot;$&quot;* &quot;--- &quot;_)"/>
    <numFmt numFmtId="215" formatCode="General_)"/>
    <numFmt numFmtId="216" formatCode="0.0\ \x_);\(0.0\ \x\);@_ _x_)"/>
    <numFmt numFmtId="217" formatCode="0\ %"/>
    <numFmt numFmtId="218" formatCode="&quot;$&quot;_(#,##0.00_);&quot;$&quot;\(#,##0.00\)"/>
    <numFmt numFmtId="219" formatCode="_(* #,##0.0000000_);_(* \(#,##0.0000000\);_(* &quot;-&quot;_);_(@_)"/>
    <numFmt numFmtId="220" formatCode="&quot;$&quot;_(#,##0.00_);&quot;$&quot;\(#,##0.00\);&quot;$&quot;_(0.00_);@_)"/>
    <numFmt numFmtId="221" formatCode="m/d/yyyy\ h:mm:ss"/>
    <numFmt numFmtId="222" formatCode="_._.&quot;$&quot;* #,##0.000_)_%;_._.&quot;$&quot;* \(#,##0.000\)_%"/>
    <numFmt numFmtId="223" formatCode="_-* #,##0\ _P_t_s_-;\-* #,##0\ _P_t_s_-;_-* &quot;-&quot;\ _P_t_s_-;_-@_-"/>
    <numFmt numFmtId="224" formatCode="_._._(* 0_)%;_._.* \(0\)%"/>
    <numFmt numFmtId="225" formatCode="#,##0.0_);[Red]\(#,##0.0\)"/>
    <numFmt numFmtId="226" formatCode="0_)%;\(0\)%"/>
    <numFmt numFmtId="227" formatCode="&quot;$&quot;#,##0.0_);[Red]\(&quot;$&quot;#,##0.0\)"/>
    <numFmt numFmtId="228" formatCode="0.000000000000000%"/>
    <numFmt numFmtId="229" formatCode="&quot;$&quot;* \(#,##0\)_%;&quot;$&quot;* #,##0_)_%;&quot;$&quot;* &quot;-&quot;??_)_%;@_)_%"/>
    <numFmt numFmtId="230" formatCode="0.0;\(0.0\)"/>
    <numFmt numFmtId="231" formatCode="&quot;$&quot;&quot; &quot;#,##0.00_);\(&quot;$&quot;&quot; &quot;#,##0.00\);\-_)"/>
    <numFmt numFmtId="232" formatCode="\ * #,##0\ ;\ * \(#,##0\);\ * &quot;-&quot;\ \ \ ;* \ @\ "/>
    <numFmt numFmtId="233" formatCode="&quot;$&quot;&quot; &quot;#,##0_);\(&quot;$&quot;&quot; &quot;#,##0\);\-_)"/>
    <numFmt numFmtId="234" formatCode="#,##0.0_)\x;\(#,##0.0\)\x"/>
    <numFmt numFmtId="235" formatCode="\(#,##0.000\);#,##0.000_);"/>
    <numFmt numFmtId="236" formatCode="&quot;$&quot;* #,##0.00_);&quot;$&quot;* \(#,##0.00\);&quot;$&quot;* &quot;-&quot;??_);@_)"/>
    <numFmt numFmtId="237" formatCode="\(#,##0.000\)_%;#,##0.000_)_%;"/>
    <numFmt numFmtId="238" formatCode="&quot;$&quot;#,##0.00_%_);\(&quot;$&quot;#,##0.00\)_%;&quot;$&quot;###0.00_%_);@_%_)"/>
    <numFmt numFmtId="239" formatCode="[Blue]#,##0.000_);[Blue]\(#,##0.000\)"/>
    <numFmt numFmtId="240" formatCode="_(* #,##0.000_);_(* \(#,##0.000\);_(* #,##0.000_);_(@_)"/>
    <numFmt numFmtId="241" formatCode="* #,##0_);* \(#,##0\);&quot;-&quot;??_);@"/>
    <numFmt numFmtId="242" formatCode="&quot;$&quot;* \(#,##0.000\);&quot;$&quot;* #,##0.000_);&quot;$&quot;* &quot;-&quot;??_);@_)"/>
    <numFmt numFmtId="243" formatCode="\(#,##0\);#,##0_);&quot;-&quot;??_)"/>
    <numFmt numFmtId="244" formatCode="&quot;$&quot;* \(#,##0.000\)_%;&quot;$&quot;* #,##0.000_)_%;&quot;$&quot;* &quot;-&quot;??_)_%;@_)_%"/>
    <numFmt numFmtId="245" formatCode="_-* \(#,##0\);_-* #,##0_-;_-* &quot;-     &quot;_-;_-@_-"/>
    <numFmt numFmtId="246" formatCode="_._.&quot;$&quot;* \(#,##0\)_%;_._.&quot;$&quot;* #,##0_)_%;_._.&quot;$&quot;* 0_)_%;_._.@_)_%"/>
    <numFmt numFmtId="247" formatCode="&quot;$&quot;#,##0.0000_);\(&quot;$&quot;#,##0.0000\)"/>
    <numFmt numFmtId="248" formatCode="_(* #,##0_);_(* \(#,##0\);_(* &quot;-     &quot;_);_(@_)"/>
    <numFmt numFmtId="249" formatCode="&quot;$&quot;* \(#,##0\);&quot;$&quot;* #,##0_);&quot;$&quot;* &quot;-&quot;??_);@_)"/>
    <numFmt numFmtId="250" formatCode="_._._(* 0.00_)%;_._.* \(0.00\)%"/>
    <numFmt numFmtId="251" formatCode="_._.* #,##0.00_)_%;_._.* \(#,##0.00\)_%"/>
    <numFmt numFmtId="252" formatCode="_(0.00_)%;\(0.00\)%"/>
    <numFmt numFmtId="253" formatCode="0.000_)"/>
    <numFmt numFmtId="254" formatCode="&quot;$&quot;#,##0.00"/>
    <numFmt numFmtId="255" formatCode="#,##0.0_)_%;\(#,##0.0\)_%;\ \ .0_)_%"/>
    <numFmt numFmtId="256" formatCode="\(#,##0.00\)_%;#,##0.00_)_%;"/>
    <numFmt numFmtId="257" formatCode="#,##0\x_);\(#,##0\x\)"/>
    <numFmt numFmtId="258" formatCode="#,##0.000%_);\(#,##0.000%\);#,##0.000%_);@_%_)"/>
    <numFmt numFmtId="259" formatCode="0.00_);\(0.00\);0.00_)"/>
    <numFmt numFmtId="260" formatCode="0_%_);\(0\)_%;0_%_);@_%_)"/>
    <numFmt numFmtId="261" formatCode="_-* #,##0.00\ _P_t_s_-;\-* #,##0.00\ _P_t_s_-;_-* &quot;-&quot;??\ _P_t_s_-;_-@_-"/>
    <numFmt numFmtId="262" formatCode="_(* #,##0_);_(* \(#,##0\);_(* #,##0_);_(@_)"/>
    <numFmt numFmtId="263" formatCode="0.0%;\(0.0%\)"/>
    <numFmt numFmtId="264" formatCode="m\-d\-yy"/>
    <numFmt numFmtId="265" formatCode="&quot;$&quot;#,##0.00000_);\(&quot;$&quot;#,##0.00000\)"/>
    <numFmt numFmtId="266" formatCode="#,##0%_);\(#,##0%\)"/>
    <numFmt numFmtId="267" formatCode="&quot;$&quot;0.00\ \ \ _);\(&quot;$&quot;0.00\)\ \ \ "/>
    <numFmt numFmtId="268" formatCode="_-* #,##0\ &quot;Pts&quot;_-;\-* #,##0\ &quot;Pts&quot;_-;_-* &quot;-&quot;\ &quot;Pts&quot;_-;_-@_-"/>
    <numFmt numFmtId="269" formatCode="#,##0.00000000_);[Red]\(#,##0.00000000\)"/>
    <numFmt numFmtId="270" formatCode="_(* #,##0.000_);_(* \(#,##0.000\);_(* &quot;-&quot;?_);_(@_)"/>
    <numFmt numFmtId="271" formatCode="&quot;$&quot;#,##0.0000_%_);\(&quot;$&quot;#,##0.0000\)_%;&quot;$&quot;#,##0.0000_%_);@_%_)"/>
    <numFmt numFmtId="272" formatCode="&quot;\&quot;#,##0.00;&quot;\&quot;\-#,##0.00"/>
    <numFmt numFmtId="273" formatCode="_);_)"/>
    <numFmt numFmtId="274" formatCode="_-* #,##0.00\ &quot;Pts&quot;_-;\-* #,##0.00\ &quot;Pts&quot;_-;_-* &quot;-&quot;??\ &quot;Pts&quot;_-;_-@_-"/>
    <numFmt numFmtId="275" formatCode="\£#,##0_);\(\£#,##0\)"/>
    <numFmt numFmtId="276" formatCode="[Blue]&quot;$&quot;#,##0.000_);[Blue]\(&quot;$&quot;#,##0.000\)"/>
    <numFmt numFmtId="277" formatCode="_(0.0_)%;\(0.0\)%"/>
    <numFmt numFmtId="278" formatCode="#,##0.0_);\(#,##0.0\);"/>
    <numFmt numFmtId="279" formatCode="#,##0.0\x_)_);\(#,##0.0\x\)_);#,##0.0\x_)_);@_%_)"/>
    <numFmt numFmtId="280" formatCode="mm/dd/yy"/>
    <numFmt numFmtId="281" formatCode="\(#,##0.0\)_%;#,##0.0_)_%;"/>
    <numFmt numFmtId="282" formatCode="_-* #,##0.00_-;\-* #,##0.00_-;_-* &quot;-&quot;??_-;_-@_-"/>
    <numFmt numFmtId="283" formatCode="0.00_)"/>
    <numFmt numFmtId="284" formatCode="#,##0_)_%;\(#,##0\)_%;"/>
    <numFmt numFmtId="285" formatCode="\(0.000\)%;0.000_)%"/>
    <numFmt numFmtId="286" formatCode=";;;@"/>
    <numFmt numFmtId="287" formatCode="_(* #,##0.0_);_(* \(#,##0.0\)"/>
    <numFmt numFmtId="288" formatCode="&quot;$&quot;#,##0.0_%_);\(&quot;$&quot;#,##0.0\)_%;&quot;$&quot;#,##0.0_%_);@_%_)"/>
    <numFmt numFmtId="289" formatCode="_._.* #,##0.000_)_%;_._.* \(#,##0.000\)_%"/>
    <numFmt numFmtId="290" formatCode="#,##0.000_)_%;\(#,##0.000\)_%;\ \ .000_)_%"/>
    <numFmt numFmtId="291" formatCode="#,##0_%_);\(#,##0\)_%;#,##0_%_);@_%_)"/>
    <numFmt numFmtId="292" formatCode="#,##0.000_);\(#,##0.000\);"/>
    <numFmt numFmtId="293" formatCode="_._.* #,##0.0000_)_%;_._.* \(#,##0.0000\)_%"/>
    <numFmt numFmtId="294" formatCode="#,##0.00_%_);\(#,##0.00\)_%;#,##0.00_%_);@_%_)"/>
    <numFmt numFmtId="295" formatCode="_(* #,##0.00_);_(* \(#,##0.00\);_(* &quot;-&quot;_);_(@_)"/>
    <numFmt numFmtId="296" formatCode="#,##0.0;[Red]\(#,##0.0\)"/>
    <numFmt numFmtId="297" formatCode="_._.* #,##0.0_)_%;_._.* \(#,##0.0\)_%"/>
    <numFmt numFmtId="298" formatCode="#,##0.00_)_%;\(#,##0.00\)_%;\ \ .00_)_%"/>
    <numFmt numFmtId="299" formatCode="#,##0.00_);\(#,##0.00\);"/>
    <numFmt numFmtId="300" formatCode="_(&quot;$&quot;* #,##0.00_);_(&quot;$&quot;* \(#,##0.00\)"/>
    <numFmt numFmtId="301" formatCode="0.00\%;\-0.00\%;0.00\%"/>
    <numFmt numFmtId="302" formatCode="\(#,##0.0\);#,##0.0_);"/>
    <numFmt numFmtId="303" formatCode="_._.* \(#,##0\)_%;_._.* #,##0_)_%;_._.* 0_)_%;_._.@_)_%"/>
    <numFmt numFmtId="304" formatCode="\(#,##0\)_%;#,##0_)_%;"/>
    <numFmt numFmtId="305" formatCode="\(#,##0.00\);#,##0.00_);"/>
    <numFmt numFmtId="306" formatCode="&quot;$&quot;* \(#,##0.0\);&quot;$&quot;* #,##0.0_);&quot;$&quot;* &quot;-&quot;??_);@_)"/>
    <numFmt numFmtId="307" formatCode="&quot;$&quot;* \(#,##0.0\)_%;&quot;$&quot;* #,##0.0_)_%;&quot;$&quot;* &quot;-&quot;??_)_%;@_)_%"/>
    <numFmt numFmtId="308" formatCode="&quot;$&quot;* \(#,##0.00\);&quot;$&quot;* #,##0.00_);&quot;$&quot;* &quot;-&quot;??_);@_)"/>
    <numFmt numFmtId="309" formatCode="&quot;$&quot;* \(#,##0.00\)_%;&quot;$&quot;* #,##0.00_)_%;&quot;$&quot;* &quot;-&quot;??_)_%;@_)_%"/>
    <numFmt numFmtId="310" formatCode="\-0%;0%"/>
    <numFmt numFmtId="311" formatCode="\(0\)%;0_)%"/>
    <numFmt numFmtId="312" formatCode="\(0.0\)%;0.0_)%"/>
    <numFmt numFmtId="313" formatCode="\(0.00\)%;0.00_)%"/>
    <numFmt numFmtId="314" formatCode="* \(#,##0\);* #,##0_);&quot;-&quot;??_);@"/>
    <numFmt numFmtId="315" formatCode="0.00_);\(0.00\);0.00"/>
    <numFmt numFmtId="316" formatCode="&quot;$&quot;* #,##0_)_%;&quot;$&quot;* \(#,##0\)_%;&quot;$&quot;* &quot;-&quot;??_)_%;@_)_%"/>
    <numFmt numFmtId="317" formatCode="###0.00_)"/>
    <numFmt numFmtId="318" formatCode="_(&quot;$&quot;* #,##0_);_(&quot;$&quot;* \(#,##0\);_(&quot;$&quot;* &quot;-     &quot;_);_(@_)"/>
    <numFmt numFmtId="319" formatCode="_(&quot;$&quot;* #,##0.0_);_(&quot;$&quot;* \(#,##0.0\);_(&quot;$&quot;* &quot;-&quot;_);_(@_)"/>
    <numFmt numFmtId="320" formatCode="&quot;$&quot;#,##0_%_);\(&quot;$&quot;#,##0\)_%;&quot;$&quot;#,##0_%_);@_%_)"/>
    <numFmt numFmtId="321" formatCode="_._.&quot;$&quot;* #,##0.0_)_%;_._.&quot;$&quot;* \(#,##0.0\)_%"/>
    <numFmt numFmtId="322" formatCode="&quot;$&quot;* #,##0.0_)_%;&quot;$&quot;* \(#,##0.0\)_%;&quot;$&quot;* \ .0_)_%"/>
    <numFmt numFmtId="323" formatCode="&quot;$&quot;* #,##0.0_);&quot;$&quot;* \(#,##0.0\);&quot;$&quot;* &quot;-&quot;??_);@_)"/>
    <numFmt numFmtId="324" formatCode="&quot;$&quot;* #,##0.00_)_%;&quot;$&quot;* \(#,##0.00\)_%;&quot;$&quot;* \ .00_)_%"/>
    <numFmt numFmtId="325" formatCode="&quot;$&quot;* #,##0.000_)_%;&quot;$&quot;* \(#,##0.000\)_%;&quot;$&quot;* \ .000_)_%"/>
    <numFmt numFmtId="326" formatCode="&quot;$&quot;* #,##0.000_);&quot;$&quot;* \(#,##0.000\);&quot;$&quot;* &quot;-&quot;??_);@_)"/>
    <numFmt numFmtId="327" formatCode="_._.&quot;$&quot;* #,##0.0000_)_%;_._.&quot;$&quot;* \(#,##0.0000\)_%"/>
    <numFmt numFmtId="328" formatCode="\ @"/>
    <numFmt numFmtId="329" formatCode="_(&quot;$&quot;* #,##0.0_);_(&quot;$&quot;* \(#,##0.0\)"/>
    <numFmt numFmtId="330" formatCode="mmm\-d\-yyyy"/>
    <numFmt numFmtId="331" formatCode="mmm\-yyyy"/>
    <numFmt numFmtId="332" formatCode="_-&quot;£&quot;* #,##0_-;\-&quot;£&quot;* #,##0_-;_-&quot;£&quot;* &quot;-&quot;_-;_-@_-"/>
    <numFmt numFmtId="333" formatCode="_(* #,##0.0000_);_(* \(#,##0.0000\);_(* &quot;-&quot;??_);_(@_)"/>
    <numFmt numFmtId="334" formatCode="#,##0.000000000000_);\(#,##0.000000000000\)"/>
    <numFmt numFmtId="335" formatCode="0.0_);\(0.0\)"/>
    <numFmt numFmtId="336" formatCode="_(* #,##0.00_);_(* \(#,##0.00\)"/>
    <numFmt numFmtId="337" formatCode="#,##0,,_);\(#,##0,,\)"/>
    <numFmt numFmtId="338" formatCode="#,##0.0,,_);\(#,##0.0,,\)"/>
    <numFmt numFmtId="339" formatCode="#,##0.00,,_);\(#,##0.00,,\)"/>
    <numFmt numFmtId="340" formatCode="#,##0.000000"/>
    <numFmt numFmtId="341" formatCode="#,##0\ \ \ ;[Red]\(#,##0\)\ \ ;\—\ \ \ \ "/>
    <numFmt numFmtId="342" formatCode="_(0.0000_)%;\(0.0000\)%"/>
    <numFmt numFmtId="343" formatCode="_(* #,##0_);_(* \(#,##0\);_(* &quot;-&quot;?_);_(@_)"/>
    <numFmt numFmtId="344" formatCode="_._._(* 0.0000_)%;_._.* \(0.0000\)%"/>
    <numFmt numFmtId="345" formatCode="#,##0.0\%_);\(#,##0.0\%\);#,##0.0\%_);@_)"/>
    <numFmt numFmtId="346" formatCode=";;;@*."/>
    <numFmt numFmtId="347" formatCode="&quot;£&quot;#,##0.00;[Red]\-&quot;£&quot;#,##0.00"/>
    <numFmt numFmtId="348" formatCode="0.00\x"/>
    <numFmt numFmtId="349" formatCode="0.00_)%;\(0.00\)%"/>
    <numFmt numFmtId="350" formatCode="&quot;$&quot;#,##0_);\(#,##0\)"/>
    <numFmt numFmtId="351" formatCode="#,##0.00\x_);[Red]\(#,##0.00\x\);&quot;--  &quot;"/>
    <numFmt numFmtId="352" formatCode="_(* #,##0.000_);_(* \(#,##0.000\)"/>
    <numFmt numFmtId="353" formatCode="#,##0.00000000_);\(#,##0.00000000\)"/>
    <numFmt numFmtId="354" formatCode="0%;\(0%\)"/>
    <numFmt numFmtId="355" formatCode="_._._(* 0.0_)%;_._.* \(0.0\)%"/>
    <numFmt numFmtId="356" formatCode="0.0_)%;\(0.0\)%"/>
    <numFmt numFmtId="357" formatCode="_._._(* 0.000_)%;_._.* \(0.000\)%"/>
    <numFmt numFmtId="358" formatCode="0.000_)%;\(0.000\)%"/>
    <numFmt numFmtId="359" formatCode="#,##0.0_);\(#,##0.0\);_(* &quot;-&quot;_)"/>
    <numFmt numFmtId="360" formatCode="&quot;$&quot;####.0,;[Red]\(&quot;$&quot;####.0,\)"/>
    <numFmt numFmtId="361" formatCode="##0.00000"/>
    <numFmt numFmtId="362" formatCode="#,##0.0\x"/>
    <numFmt numFmtId="363" formatCode="#,##0.00;\(#,##0.00\);_(* &quot;-&quot;_)"/>
    <numFmt numFmtId="364" formatCode="_(* #,##0_);_(* \(#,##0\);_(* 0_);_(@_)"/>
  </numFmts>
  <fonts count="435">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0"/>
      <name val="Times New Roman"/>
      <family val="1"/>
    </font>
    <font>
      <b/>
      <sz val="11"/>
      <color indexed="8"/>
      <name val="Calibri"/>
      <family val="2"/>
      <scheme val="minor"/>
    </font>
    <font>
      <sz val="11"/>
      <color indexed="8"/>
      <name val="Calibri"/>
      <family val="2"/>
      <scheme val="minor"/>
    </font>
    <font>
      <sz val="10"/>
      <name val="Arial"/>
      <family val="2"/>
    </font>
    <font>
      <sz val="11"/>
      <name val="Calibri"/>
      <family val="2"/>
      <scheme val="minor"/>
    </font>
    <font>
      <b/>
      <sz val="11"/>
      <name val="Calibri"/>
      <family val="2"/>
      <scheme val="minor"/>
    </font>
    <font>
      <b/>
      <sz val="11"/>
      <color theme="0"/>
      <name val="Calibri"/>
      <family val="2"/>
      <scheme val="minor"/>
    </font>
    <font>
      <sz val="11"/>
      <color rgb="FF0000FF"/>
      <name val="Calibri"/>
      <family val="2"/>
      <scheme val="minor"/>
    </font>
    <font>
      <i/>
      <sz val="11"/>
      <color rgb="FFFF0000"/>
      <name val="Calibri"/>
      <family val="2"/>
      <scheme val="minor"/>
    </font>
    <font>
      <b/>
      <sz val="11"/>
      <color rgb="FF0000FF"/>
      <name val="Calibri"/>
      <family val="2"/>
      <scheme val="minor"/>
    </font>
    <font>
      <i/>
      <sz val="11"/>
      <color rgb="FF000000"/>
      <name val="Calibri"/>
      <family val="2"/>
      <scheme val="minor"/>
    </font>
    <font>
      <sz val="11"/>
      <color rgb="FF000000"/>
      <name val="Calibri"/>
      <family val="2"/>
      <scheme val="minor"/>
    </font>
    <font>
      <sz val="10"/>
      <color rgb="FF000000"/>
      <name val="Times New Roman"/>
      <family val="1"/>
    </font>
    <font>
      <b/>
      <sz val="14"/>
      <color indexed="55"/>
      <name val="Georgia"/>
      <family val="1"/>
    </font>
    <font>
      <sz val="9"/>
      <color indexed="8"/>
      <name val="Arial"/>
      <family val="2"/>
    </font>
    <font>
      <sz val="10"/>
      <name val="Helvetica 45 Light"/>
    </font>
    <font>
      <sz val="12"/>
      <color indexed="8"/>
      <name val="Times New Roman"/>
      <family val="1"/>
    </font>
    <font>
      <sz val="8"/>
      <name val="Helv"/>
    </font>
    <font>
      <sz val="10"/>
      <name val="Palatino"/>
      <family val="1"/>
    </font>
    <font>
      <b/>
      <sz val="10"/>
      <name val="Arial"/>
      <family val="2"/>
    </font>
    <font>
      <sz val="10"/>
      <color theme="1"/>
      <name val="Arial"/>
      <family val="2"/>
    </font>
    <font>
      <sz val="10"/>
      <color indexed="8"/>
      <name val="Arial"/>
      <family val="2"/>
    </font>
    <font>
      <sz val="9"/>
      <name val="Arial"/>
      <family val="2"/>
    </font>
    <font>
      <sz val="8"/>
      <color indexed="12"/>
      <name val="Arial"/>
      <family val="2"/>
    </font>
    <font>
      <sz val="10"/>
      <name val="MS Sans Serif"/>
      <family val="2"/>
    </font>
    <font>
      <b/>
      <sz val="10"/>
      <name val="MS Sans Serif"/>
      <family val="2"/>
    </font>
    <font>
      <sz val="10"/>
      <color indexed="8"/>
      <name val="MS Sans Serif"/>
      <family val="2"/>
    </font>
    <font>
      <sz val="10"/>
      <name val="Arial Narrow"/>
      <family val="2"/>
    </font>
    <font>
      <sz val="10"/>
      <name val="Geneva"/>
      <family val="2"/>
    </font>
    <font>
      <sz val="8"/>
      <name val="Times New Roman"/>
      <family val="1"/>
    </font>
    <font>
      <b/>
      <sz val="10"/>
      <color indexed="8"/>
      <name val="Times New Roman"/>
      <family val="1"/>
    </font>
    <font>
      <sz val="12"/>
      <name val="Times New Roman"/>
      <family val="1"/>
    </font>
    <font>
      <sz val="10"/>
      <name val="GillSans"/>
      <family val="2"/>
    </font>
    <font>
      <sz val="10"/>
      <name val="Geneva"/>
    </font>
    <font>
      <b/>
      <sz val="8"/>
      <name val="Helv"/>
    </font>
    <font>
      <sz val="10"/>
      <name val="Calibri"/>
      <family val="2"/>
    </font>
    <font>
      <b/>
      <sz val="8"/>
      <name val="Helvetica"/>
      <family val="2"/>
    </font>
    <font>
      <sz val="10"/>
      <color indexed="14"/>
      <name val="Baskerville MT"/>
    </font>
    <font>
      <sz val="12"/>
      <color indexed="12"/>
      <name val="Times New Roman"/>
      <family val="1"/>
    </font>
    <font>
      <sz val="12"/>
      <name val="SWISS"/>
    </font>
    <font>
      <sz val="8"/>
      <color indexed="9"/>
      <name val="Times New Roman Italic"/>
    </font>
    <font>
      <sz val="10"/>
      <name val="Book Antiqua"/>
      <family val="1"/>
    </font>
    <font>
      <sz val="8"/>
      <color indexed="8"/>
      <name val="Arial"/>
      <family val="2"/>
    </font>
    <font>
      <i/>
      <sz val="12"/>
      <name val="Times New Roman"/>
      <family val="1"/>
    </font>
    <font>
      <sz val="9"/>
      <color indexed="8"/>
      <name val="MS P????"/>
      <family val="3"/>
    </font>
    <font>
      <u/>
      <sz val="8.4"/>
      <color indexed="12"/>
      <name val="Arial"/>
      <family val="2"/>
    </font>
    <font>
      <sz val="12"/>
      <name val="???"/>
      <family val="1"/>
      <charset val="129"/>
    </font>
    <font>
      <i/>
      <sz val="10"/>
      <name val="Arial"/>
      <family val="2"/>
    </font>
    <font>
      <sz val="10"/>
      <name val="Times"/>
      <family val="1"/>
    </font>
    <font>
      <b/>
      <sz val="9"/>
      <name val="Arial"/>
      <family val="2"/>
    </font>
    <font>
      <u/>
      <sz val="10"/>
      <color indexed="12"/>
      <name val="Arial"/>
      <family val="2"/>
    </font>
    <font>
      <sz val="14"/>
      <name val="Terminal"/>
      <family val="3"/>
    </font>
    <font>
      <sz val="11"/>
      <name val="MS ??"/>
      <family val="1"/>
    </font>
    <font>
      <sz val="11"/>
      <name val="ＭＳ 明朝"/>
      <family val="1"/>
      <charset val="128"/>
    </font>
    <font>
      <sz val="14"/>
      <name val="明朝"/>
      <family val="1"/>
    </font>
    <font>
      <sz val="11"/>
      <name val="ＭＳ Ｐゴシック"/>
      <charset val="128"/>
    </font>
    <font>
      <sz val="12"/>
      <name val="Osaka"/>
      <family val="3"/>
      <charset val="128"/>
    </font>
    <font>
      <sz val="12"/>
      <name val="細明朝体"/>
      <family val="3"/>
    </font>
    <font>
      <sz val="11"/>
      <name val="ＭＳ ゴシック"/>
      <family val="3"/>
      <charset val="128"/>
    </font>
    <font>
      <sz val="10"/>
      <name val="標準ゴシック"/>
      <family val="3"/>
    </font>
    <font>
      <sz val="11"/>
      <name val="明朝"/>
      <family val="3"/>
    </font>
    <font>
      <i/>
      <sz val="9"/>
      <color indexed="8"/>
      <name val="Arial"/>
      <family val="2"/>
    </font>
    <font>
      <b/>
      <sz val="10"/>
      <color indexed="9"/>
      <name val="Arial"/>
      <family val="2"/>
    </font>
    <font>
      <sz val="10"/>
      <name val="Helv"/>
    </font>
    <font>
      <sz val="10"/>
      <color indexed="16"/>
      <name val="Times New Roman"/>
      <family val="1"/>
    </font>
    <font>
      <sz val="10"/>
      <color indexed="9"/>
      <name val="Arial"/>
      <family val="2"/>
    </font>
    <font>
      <i/>
      <sz val="10"/>
      <color indexed="13"/>
      <name val="Arial"/>
      <family val="2"/>
    </font>
    <font>
      <sz val="10"/>
      <color indexed="13"/>
      <name val="Arial"/>
      <family val="2"/>
    </font>
    <font>
      <b/>
      <i/>
      <sz val="9"/>
      <name val="Arial"/>
      <family val="2"/>
    </font>
    <font>
      <sz val="8"/>
      <name val="Arial"/>
      <family val="2"/>
    </font>
    <font>
      <sz val="11"/>
      <name val="Arial"/>
      <family val="2"/>
    </font>
    <font>
      <sz val="10"/>
      <color indexed="10"/>
      <name val="Arial"/>
      <family val="2"/>
    </font>
    <font>
      <sz val="10"/>
      <color indexed="32"/>
      <name val="Arial"/>
      <family val="2"/>
    </font>
    <font>
      <sz val="10"/>
      <name val="Courier"/>
      <family val="3"/>
    </font>
    <font>
      <b/>
      <sz val="10"/>
      <color indexed="16"/>
      <name val="Times New Roman"/>
      <family val="1"/>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1"/>
      <name val="Book Antiqua"/>
      <family val="1"/>
    </font>
    <font>
      <sz val="10"/>
      <color indexed="12"/>
      <name val="Tms Rmn"/>
    </font>
    <font>
      <sz val="8"/>
      <color indexed="8"/>
      <name val="Times New Roman"/>
      <family val="1"/>
    </font>
    <font>
      <sz val="8"/>
      <color indexed="14"/>
      <name val="Times New Roman"/>
      <family val="1"/>
    </font>
    <font>
      <b/>
      <sz val="18"/>
      <name val="Tahoma"/>
      <family val="2"/>
    </font>
    <font>
      <b/>
      <sz val="10"/>
      <color indexed="9"/>
      <name val="Tahoma"/>
      <family val="2"/>
    </font>
    <font>
      <b/>
      <sz val="10"/>
      <name val="Tahoma"/>
      <family val="2"/>
    </font>
    <font>
      <b/>
      <i/>
      <sz val="14"/>
      <name val="Arial"/>
      <family val="2"/>
    </font>
    <font>
      <sz val="13"/>
      <name val="Arial"/>
      <family val="2"/>
    </font>
    <font>
      <sz val="10"/>
      <color indexed="52"/>
      <name val="Arial"/>
      <family val="2"/>
    </font>
    <font>
      <sz val="10"/>
      <color indexed="12"/>
      <name val="Arial"/>
      <family val="2"/>
    </font>
    <font>
      <b/>
      <sz val="10"/>
      <color indexed="12"/>
      <name val="Tms Rmn"/>
    </font>
    <font>
      <sz val="8"/>
      <name val="CG Times (W1)"/>
    </font>
    <font>
      <i/>
      <sz val="12"/>
      <color indexed="8"/>
      <name val="Times New Roman"/>
      <family val="1"/>
    </font>
    <font>
      <i/>
      <sz val="10"/>
      <name val="Times New Roman"/>
      <family val="1"/>
    </font>
    <font>
      <sz val="10"/>
      <name val="tms rmn"/>
    </font>
    <font>
      <b/>
      <sz val="12"/>
      <name val="Times New Roman"/>
      <family val="1"/>
    </font>
    <font>
      <sz val="7"/>
      <name val="Helv"/>
      <family val="2"/>
    </font>
    <font>
      <sz val="11"/>
      <color indexed="9"/>
      <name val="Calibri"/>
      <family val="2"/>
    </font>
    <font>
      <sz val="12"/>
      <name val="Arial MT"/>
    </font>
    <font>
      <sz val="10"/>
      <color indexed="10"/>
      <name val="Helv"/>
    </font>
    <font>
      <b/>
      <sz val="10"/>
      <name val="Times New Roman"/>
      <family val="1"/>
    </font>
    <font>
      <sz val="9"/>
      <name val="Tahoma"/>
      <family val="2"/>
    </font>
    <font>
      <sz val="12"/>
      <name val="Helv"/>
    </font>
    <font>
      <sz val="9"/>
      <name val="Arial Narrow"/>
      <family val="2"/>
    </font>
    <font>
      <u val="doubleAccounting"/>
      <sz val="9"/>
      <name val="Arial Narrow"/>
      <family val="2"/>
    </font>
    <font>
      <b/>
      <sz val="12"/>
      <color indexed="8"/>
      <name val="Times New Roman"/>
      <family val="1"/>
    </font>
    <font>
      <sz val="9"/>
      <color indexed="12"/>
      <name val="Times New Roman"/>
      <family val="1"/>
    </font>
    <font>
      <sz val="9"/>
      <name val="Times New Roman"/>
      <family val="1"/>
    </font>
    <font>
      <sz val="10"/>
      <name val="Helvetica"/>
      <family val="2"/>
    </font>
    <font>
      <sz val="9"/>
      <color indexed="8"/>
      <name val="Times New Roman"/>
      <family val="1"/>
    </font>
    <font>
      <sz val="10"/>
      <color indexed="12"/>
      <name val="Calibri"/>
      <family val="2"/>
    </font>
    <font>
      <sz val="8"/>
      <color indexed="12"/>
      <name val="Tms Rmn"/>
    </font>
    <font>
      <b/>
      <sz val="12"/>
      <color indexed="12"/>
      <name val="Arial"/>
      <family val="2"/>
    </font>
    <font>
      <sz val="8"/>
      <name val="Times"/>
      <family val="1"/>
    </font>
    <font>
      <sz val="8"/>
      <name val="Arial MT"/>
    </font>
    <font>
      <b/>
      <sz val="16"/>
      <name val="Arial"/>
      <family val="2"/>
    </font>
    <font>
      <sz val="8"/>
      <name val="Tahoma"/>
      <family val="2"/>
    </font>
    <font>
      <sz val="12"/>
      <name val="Arial"/>
      <family val="2"/>
    </font>
    <font>
      <sz val="8"/>
      <color indexed="14"/>
      <name val="Helv"/>
    </font>
    <font>
      <sz val="10"/>
      <color indexed="12"/>
      <name val="Times New Roman"/>
      <family val="1"/>
    </font>
    <font>
      <b/>
      <sz val="14"/>
      <name val="Arial"/>
      <family val="2"/>
    </font>
    <font>
      <sz val="11"/>
      <color indexed="20"/>
      <name val="Calibri"/>
      <family val="2"/>
    </font>
    <font>
      <sz val="10"/>
      <color indexed="20"/>
      <name val="Arial"/>
      <family val="2"/>
    </font>
    <font>
      <sz val="8"/>
      <name val="Tms Rmn"/>
    </font>
    <font>
      <sz val="10"/>
      <color indexed="8"/>
      <name val="Times New Roman"/>
      <family val="1"/>
    </font>
    <font>
      <b/>
      <sz val="9"/>
      <color indexed="9"/>
      <name val="Arial"/>
      <family val="2"/>
    </font>
    <font>
      <sz val="10"/>
      <color indexed="12"/>
      <name val="MS Sans Serif"/>
      <family val="2"/>
    </font>
    <font>
      <b/>
      <sz val="12"/>
      <name val="Arial"/>
      <family val="2"/>
    </font>
    <font>
      <sz val="12"/>
      <name val="Tms Rmn"/>
    </font>
    <font>
      <sz val="8"/>
      <name val="Verdana"/>
      <family val="2"/>
    </font>
    <font>
      <b/>
      <sz val="10"/>
      <color indexed="8"/>
      <name val="Arial"/>
      <family val="2"/>
    </font>
    <font>
      <b/>
      <sz val="8"/>
      <name val="Arial"/>
      <family val="2"/>
    </font>
    <font>
      <b/>
      <sz val="8"/>
      <color indexed="24"/>
      <name val="Arial"/>
      <family val="2"/>
    </font>
    <font>
      <b/>
      <sz val="9"/>
      <color indexed="24"/>
      <name val="Arial"/>
      <family val="2"/>
    </font>
    <font>
      <b/>
      <sz val="11"/>
      <color indexed="24"/>
      <name val="Arial"/>
      <family val="2"/>
    </font>
    <font>
      <u val="singleAccounting"/>
      <sz val="10"/>
      <name val="Arial"/>
      <family val="2"/>
    </font>
    <font>
      <b/>
      <sz val="6"/>
      <color indexed="21"/>
      <name val="Wingdings"/>
      <charset val="2"/>
    </font>
    <font>
      <sz val="24"/>
      <name val="Times New Roman"/>
      <family val="1"/>
    </font>
    <font>
      <b/>
      <sz val="11"/>
      <name val="Arial"/>
      <family val="2"/>
    </font>
    <font>
      <b/>
      <sz val="24"/>
      <name val="Arial Narrow"/>
      <family val="2"/>
    </font>
    <font>
      <b/>
      <i/>
      <sz val="12"/>
      <name val="Arial"/>
      <family val="2"/>
    </font>
    <font>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1"/>
      <color indexed="52"/>
      <name val="Calibri"/>
      <family val="2"/>
    </font>
    <font>
      <sz val="10"/>
      <color indexed="59"/>
      <name val="Times New Roman"/>
      <family val="1"/>
    </font>
    <font>
      <b/>
      <sz val="10"/>
      <name val="Helv"/>
    </font>
    <font>
      <b/>
      <sz val="18"/>
      <color indexed="9"/>
      <name val="Times"/>
      <family val="1"/>
    </font>
    <font>
      <sz val="12"/>
      <name val="Humanst521 BT"/>
      <family val="2"/>
    </font>
    <font>
      <sz val="11"/>
      <name val="Times New Roman"/>
      <family val="1"/>
    </font>
    <font>
      <b/>
      <sz val="11"/>
      <name val="Times New Roman"/>
      <family val="1"/>
    </font>
    <font>
      <sz val="10"/>
      <color indexed="18"/>
      <name val="Times New Roman"/>
      <family val="1"/>
    </font>
    <font>
      <sz val="6"/>
      <name val="Arial Narrow"/>
      <family val="2"/>
    </font>
    <font>
      <b/>
      <sz val="11"/>
      <color indexed="9"/>
      <name val="Calibri"/>
      <family val="2"/>
    </font>
    <font>
      <b/>
      <i/>
      <sz val="8"/>
      <name val="Arial"/>
      <family val="2"/>
    </font>
    <font>
      <sz val="10"/>
      <name val="Courier New"/>
      <family val="3"/>
    </font>
    <font>
      <b/>
      <u/>
      <sz val="10"/>
      <color indexed="18"/>
      <name val="Times New Roman"/>
      <family val="1"/>
    </font>
    <font>
      <sz val="10"/>
      <color indexed="11"/>
      <name val="Times New Roman"/>
      <family val="1"/>
    </font>
    <font>
      <b/>
      <u val="singleAccounting"/>
      <sz val="10"/>
      <name val="Arial"/>
      <family val="2"/>
    </font>
    <font>
      <b/>
      <sz val="7"/>
      <name val="GillSans"/>
      <family val="2"/>
    </font>
    <font>
      <sz val="10"/>
      <color indexed="10"/>
      <name val="Times New Roman"/>
      <family val="1"/>
    </font>
    <font>
      <u val="singleAccounting"/>
      <sz val="12"/>
      <name val="Humanst521 BT"/>
      <family val="2"/>
    </font>
    <font>
      <b/>
      <u val="singleAccounting"/>
      <sz val="8"/>
      <name val="Arial"/>
      <family val="2"/>
    </font>
    <font>
      <b/>
      <u val="singleAccounting"/>
      <sz val="8"/>
      <color indexed="8"/>
      <name val="Arial"/>
      <family val="2"/>
    </font>
    <font>
      <b/>
      <sz val="9"/>
      <name val="Tahoma"/>
      <family val="2"/>
    </font>
    <font>
      <sz val="11"/>
      <name val="Tms Rmn"/>
      <family val="1"/>
    </font>
    <font>
      <sz val="8"/>
      <name val="Helvetica"/>
      <family val="2"/>
    </font>
    <font>
      <sz val="8"/>
      <name val="Book Antiqua"/>
      <family val="1"/>
    </font>
    <font>
      <sz val="8"/>
      <color indexed="12"/>
      <name val="Times New Roman"/>
      <family val="1"/>
    </font>
    <font>
      <sz val="8"/>
      <name val="Palatino"/>
      <family val="1"/>
    </font>
    <font>
      <u val="singleAccounting"/>
      <sz val="11"/>
      <name val="Times New Roman"/>
      <family val="1"/>
    </font>
    <font>
      <sz val="11"/>
      <name val="MS Sans Serif"/>
      <family val="2"/>
    </font>
    <font>
      <sz val="10"/>
      <color indexed="8"/>
      <name val="Times New Roman"/>
      <family val="2"/>
    </font>
    <font>
      <sz val="10"/>
      <name val="Arial Unicode MS"/>
      <family val="2"/>
    </font>
    <font>
      <sz val="10"/>
      <color theme="1"/>
      <name val="Times New Roman"/>
      <family val="2"/>
    </font>
    <font>
      <sz val="11"/>
      <color theme="1"/>
      <name val="Arial"/>
      <family val="2"/>
    </font>
    <font>
      <sz val="11"/>
      <color theme="1"/>
      <name val="Times New Roman"/>
      <family val="2"/>
    </font>
    <font>
      <sz val="10"/>
      <name val="BERNHARD"/>
    </font>
    <font>
      <b/>
      <sz val="8"/>
      <name val="Times"/>
      <family val="1"/>
    </font>
    <font>
      <sz val="10"/>
      <color indexed="24"/>
      <name val="Arial"/>
      <family val="2"/>
    </font>
    <font>
      <sz val="10"/>
      <color indexed="15"/>
      <name val="Arial"/>
      <family val="2"/>
    </font>
    <font>
      <sz val="24"/>
      <name val="MS Sans Serif"/>
      <family val="2"/>
    </font>
    <font>
      <b/>
      <sz val="11"/>
      <color indexed="12"/>
      <name val="Arial"/>
      <family val="2"/>
    </font>
    <font>
      <sz val="10"/>
      <name val="MS Serif"/>
      <family val="1"/>
    </font>
    <font>
      <sz val="14"/>
      <name val="Palatino"/>
      <family val="1"/>
    </font>
    <font>
      <sz val="16"/>
      <name val="Palatino"/>
      <family val="1"/>
    </font>
    <font>
      <sz val="32"/>
      <name val="Helvetica-Black"/>
    </font>
    <font>
      <sz val="11"/>
      <color indexed="12"/>
      <name val="Times New Roman"/>
      <family val="1"/>
    </font>
    <font>
      <sz val="10"/>
      <name val="Baskerville MT"/>
    </font>
    <font>
      <sz val="11"/>
      <name val="Baskerville MT"/>
      <family val="1"/>
    </font>
    <font>
      <sz val="10"/>
      <name val="Helvetica 55 Roman"/>
    </font>
    <font>
      <b/>
      <sz val="12"/>
      <color indexed="9"/>
      <name val="Arial"/>
      <family val="2"/>
    </font>
    <font>
      <sz val="14"/>
      <color indexed="14"/>
      <name val="Arial"/>
      <family val="2"/>
    </font>
    <font>
      <b/>
      <i/>
      <strike/>
      <sz val="12"/>
      <color indexed="48"/>
      <name val="Arial"/>
      <family val="2"/>
    </font>
    <font>
      <sz val="8"/>
      <color indexed="9"/>
      <name val="Arial"/>
      <family val="2"/>
    </font>
    <font>
      <sz val="10"/>
      <color indexed="30"/>
      <name val="Arial"/>
      <family val="2"/>
    </font>
    <font>
      <b/>
      <sz val="7"/>
      <color indexed="12"/>
      <name val="Helvetica"/>
      <family val="2"/>
    </font>
    <font>
      <u val="doubleAccounting"/>
      <sz val="10"/>
      <name val="Times New Roman"/>
      <family val="1"/>
    </font>
    <font>
      <sz val="12"/>
      <color indexed="9"/>
      <name val="Helvetica"/>
      <family val="2"/>
    </font>
    <font>
      <sz val="1"/>
      <color indexed="8"/>
      <name val="Courier"/>
      <family val="3"/>
    </font>
    <font>
      <sz val="10"/>
      <name val="GarmdITC Lt BT"/>
    </font>
    <font>
      <u val="doubleAccounting"/>
      <sz val="10"/>
      <name val="Arial"/>
      <family val="2"/>
    </font>
    <font>
      <b/>
      <sz val="11"/>
      <color indexed="8"/>
      <name val="Calibri"/>
      <family val="2"/>
    </font>
    <font>
      <b/>
      <sz val="1"/>
      <color indexed="8"/>
      <name val="Courier"/>
      <family val="3"/>
    </font>
    <font>
      <sz val="10"/>
      <color indexed="16"/>
      <name val="MS Serif"/>
      <family val="1"/>
    </font>
    <font>
      <i/>
      <strike/>
      <sz val="12"/>
      <color indexed="40"/>
      <name val="Arial"/>
      <family val="2"/>
    </font>
    <font>
      <b/>
      <sz val="9.5"/>
      <color indexed="10"/>
      <name val="MS Sans Serif"/>
      <family val="2"/>
    </font>
    <font>
      <i/>
      <sz val="11"/>
      <color indexed="23"/>
      <name val="Calibri"/>
      <family val="2"/>
    </font>
    <font>
      <b/>
      <u val="singleAccounting"/>
      <sz val="9"/>
      <name val="Times New Roman"/>
      <family val="1"/>
    </font>
    <font>
      <sz val="1"/>
      <color indexed="16"/>
      <name val="Courier"/>
      <family val="3"/>
    </font>
    <font>
      <b/>
      <sz val="1"/>
      <color indexed="16"/>
      <name val="Courier"/>
      <family val="3"/>
    </font>
    <font>
      <i/>
      <sz val="8"/>
      <name val="Helv"/>
    </font>
    <font>
      <u/>
      <sz val="10"/>
      <color indexed="20"/>
      <name val="Arial"/>
      <family val="2"/>
    </font>
    <font>
      <sz val="6"/>
      <color indexed="23"/>
      <name val="Helvetica-Black"/>
    </font>
    <font>
      <sz val="9.5"/>
      <color indexed="23"/>
      <name val="Helvetica-Black"/>
    </font>
    <font>
      <sz val="9"/>
      <name val="GillSans Light"/>
      <family val="2"/>
    </font>
    <font>
      <sz val="7"/>
      <name val="Palatino"/>
      <family val="1"/>
    </font>
    <font>
      <sz val="7"/>
      <name val="Arial"/>
      <family val="2"/>
    </font>
    <font>
      <b/>
      <i/>
      <sz val="10"/>
      <color indexed="16"/>
      <name val="Arial"/>
      <family val="2"/>
    </font>
    <font>
      <b/>
      <sz val="8"/>
      <color indexed="12"/>
      <name val="Arial"/>
      <family val="2"/>
    </font>
    <font>
      <b/>
      <sz val="10"/>
      <name val="Times"/>
      <family val="1"/>
    </font>
    <font>
      <sz val="10"/>
      <name val="C Helvetica Condensed"/>
    </font>
    <font>
      <sz val="11"/>
      <color indexed="17"/>
      <name val="Calibri"/>
      <family val="2"/>
    </font>
    <font>
      <b/>
      <u/>
      <sz val="10"/>
      <color indexed="62"/>
      <name val="Times New Roman"/>
      <family val="1"/>
    </font>
    <font>
      <b/>
      <u/>
      <sz val="12"/>
      <name val="Arial"/>
      <family val="2"/>
    </font>
    <font>
      <b/>
      <sz val="7"/>
      <color indexed="17"/>
      <name val="Arial"/>
      <family val="2"/>
    </font>
    <font>
      <b/>
      <i/>
      <sz val="10"/>
      <name val="Arial"/>
      <family val="2"/>
    </font>
    <font>
      <sz val="9"/>
      <name val="Futura UBS Bk"/>
      <family val="2"/>
    </font>
    <font>
      <b/>
      <sz val="10"/>
      <color indexed="9"/>
      <name val="GillSans"/>
      <family val="2"/>
    </font>
    <font>
      <b/>
      <sz val="10"/>
      <color indexed="8"/>
      <name val="GillSans"/>
      <family val="2"/>
    </font>
    <font>
      <b/>
      <sz val="24"/>
      <name val="Arial"/>
      <family val="2"/>
    </font>
    <font>
      <sz val="6"/>
      <name val="Palatino"/>
      <family val="1"/>
    </font>
    <font>
      <b/>
      <sz val="11"/>
      <color indexed="41"/>
      <name val="Times New Roman"/>
      <family val="1"/>
    </font>
    <font>
      <b/>
      <i/>
      <sz val="8"/>
      <name val="Helv"/>
    </font>
    <font>
      <b/>
      <sz val="15"/>
      <color indexed="56"/>
      <name val="Calibri"/>
      <family val="2"/>
    </font>
    <font>
      <sz val="10"/>
      <name val="Helvetica-Black"/>
    </font>
    <font>
      <sz val="28"/>
      <name val="Helvetica-Black"/>
    </font>
    <font>
      <b/>
      <sz val="13"/>
      <color indexed="56"/>
      <name val="Calibri"/>
      <family val="2"/>
    </font>
    <font>
      <sz val="18"/>
      <name val="Palatino"/>
      <family val="1"/>
    </font>
    <font>
      <b/>
      <sz val="11"/>
      <color indexed="56"/>
      <name val="Calibri"/>
      <family val="2"/>
    </font>
    <font>
      <b/>
      <sz val="8"/>
      <name val="Cambria"/>
      <family val="2"/>
      <scheme val="major"/>
    </font>
    <font>
      <i/>
      <sz val="14"/>
      <name val="Palatino"/>
      <family val="1"/>
    </font>
    <font>
      <b/>
      <sz val="16"/>
      <name val="Times New Roman"/>
      <family val="1"/>
    </font>
    <font>
      <b/>
      <sz val="18"/>
      <name val="Calibri"/>
      <family val="2"/>
    </font>
    <font>
      <b/>
      <i/>
      <sz val="22"/>
      <name val="Times New Roman"/>
      <family val="1"/>
    </font>
    <font>
      <b/>
      <sz val="8"/>
      <name val="MS Sans Serif"/>
      <family val="2"/>
    </font>
    <font>
      <b/>
      <sz val="9"/>
      <name val="Helv"/>
    </font>
    <font>
      <u/>
      <sz val="10"/>
      <color indexed="36"/>
      <name val="Times New Roman"/>
      <family val="1"/>
    </font>
    <font>
      <u/>
      <sz val="9"/>
      <color indexed="12"/>
      <name val="Times New Roman"/>
      <family val="1"/>
    </font>
    <font>
      <u/>
      <sz val="10"/>
      <color indexed="12"/>
      <name val="MS Sans Serif"/>
      <family val="2"/>
    </font>
    <font>
      <u/>
      <sz val="6"/>
      <color indexed="12"/>
      <name val="Arial"/>
      <family val="2"/>
    </font>
    <font>
      <sz val="14"/>
      <name val="Times New Roman"/>
      <family val="1"/>
    </font>
    <font>
      <sz val="8"/>
      <color indexed="10"/>
      <name val="Times New Roman"/>
      <family val="1"/>
    </font>
    <font>
      <sz val="11"/>
      <color indexed="62"/>
      <name val="Calibri"/>
      <family val="2"/>
    </font>
    <font>
      <sz val="9"/>
      <color indexed="10"/>
      <name val="Times New Roman"/>
      <family val="1"/>
    </font>
    <font>
      <sz val="8"/>
      <color indexed="16"/>
      <name val="Palatino"/>
      <family val="1"/>
    </font>
    <font>
      <b/>
      <sz val="10"/>
      <color indexed="39"/>
      <name val="Arial"/>
      <family val="2"/>
    </font>
    <font>
      <sz val="8"/>
      <color indexed="12"/>
      <name val="Helv"/>
    </font>
    <font>
      <sz val="1"/>
      <color indexed="9"/>
      <name val="Symbol"/>
      <family val="1"/>
      <charset val="2"/>
    </font>
    <font>
      <i/>
      <u/>
      <sz val="10"/>
      <color indexed="8"/>
      <name val="Arial"/>
      <family val="2"/>
    </font>
    <font>
      <i/>
      <sz val="10"/>
      <color indexed="8"/>
      <name val="Arial"/>
      <family val="2"/>
    </font>
    <font>
      <b/>
      <i/>
      <sz val="10"/>
      <name val="Times New Roman"/>
      <family val="1"/>
    </font>
    <font>
      <sz val="10"/>
      <name val="GillSans Light"/>
      <family val="2"/>
    </font>
    <font>
      <i/>
      <sz val="16"/>
      <name val="Times New Roman"/>
      <family val="1"/>
    </font>
    <font>
      <u/>
      <sz val="12"/>
      <color indexed="12"/>
      <name val="Times New Roman"/>
      <family val="1"/>
    </font>
    <font>
      <sz val="10"/>
      <color indexed="12"/>
      <name val="CG Times (WN)"/>
    </font>
    <font>
      <sz val="11"/>
      <color indexed="52"/>
      <name val="Calibri"/>
      <family val="2"/>
    </font>
    <font>
      <sz val="12"/>
      <color indexed="9"/>
      <name val="Helv"/>
    </font>
    <font>
      <b/>
      <u val="double"/>
      <sz val="16"/>
      <color indexed="45"/>
      <name val="Times New Roman"/>
      <family val="1"/>
    </font>
    <font>
      <b/>
      <sz val="36"/>
      <name val="Times New Roman"/>
      <family val="1"/>
    </font>
    <font>
      <b/>
      <sz val="11"/>
      <name val="Helv"/>
    </font>
    <font>
      <sz val="11"/>
      <color indexed="60"/>
      <name val="Calibri"/>
      <family val="2"/>
    </font>
    <font>
      <b/>
      <u val="singleAccounting"/>
      <sz val="8"/>
      <color indexed="8"/>
      <name val="Verdana"/>
      <family val="2"/>
    </font>
    <font>
      <b/>
      <sz val="12"/>
      <color indexed="8"/>
      <name val="Verdana"/>
      <family val="2"/>
    </font>
    <font>
      <sz val="7"/>
      <name val="Small Fonts"/>
      <family val="2"/>
    </font>
    <font>
      <b/>
      <i/>
      <sz val="16"/>
      <name val="Helv"/>
    </font>
    <font>
      <sz val="11"/>
      <color indexed="8"/>
      <name val="Arial"/>
      <family val="2"/>
    </font>
    <font>
      <sz val="8"/>
      <name val="MS Sans Serif"/>
      <family val="2"/>
    </font>
    <font>
      <sz val="11"/>
      <color indexed="8"/>
      <name val="Helvetica Neue"/>
    </font>
    <font>
      <b/>
      <i/>
      <sz val="11"/>
      <name val="Times New Roman"/>
      <family val="1"/>
    </font>
    <font>
      <i/>
      <sz val="11"/>
      <name val="Times New Roman"/>
      <family val="1"/>
    </font>
    <font>
      <b/>
      <sz val="10"/>
      <name val="HELVETICA"/>
      <family val="2"/>
    </font>
    <font>
      <u/>
      <sz val="10"/>
      <name val="Helvetica"/>
      <family val="2"/>
    </font>
    <font>
      <i/>
      <sz val="10"/>
      <name val="Helv"/>
    </font>
    <font>
      <sz val="10"/>
      <color indexed="48"/>
      <name val="B Times Bold"/>
    </font>
    <font>
      <sz val="14"/>
      <name val="System"/>
      <family val="2"/>
    </font>
    <font>
      <i/>
      <strike/>
      <sz val="12"/>
      <color indexed="10"/>
      <name val="Arial"/>
      <family val="2"/>
    </font>
    <font>
      <b/>
      <sz val="13.5"/>
      <name val="MS Sans Serif"/>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0"/>
      <name val="Times New Roman"/>
      <family val="1"/>
    </font>
    <font>
      <sz val="7.5"/>
      <color indexed="8"/>
      <name val="Arial"/>
      <family val="2"/>
    </font>
    <font>
      <b/>
      <sz val="14"/>
      <name val="Times New Roman"/>
      <family val="1"/>
    </font>
    <font>
      <b/>
      <sz val="26"/>
      <name val="Times New Roman"/>
      <family val="1"/>
    </font>
    <font>
      <b/>
      <sz val="18"/>
      <name val="Times New Roman"/>
      <family val="1"/>
    </font>
    <font>
      <sz val="10"/>
      <color indexed="16"/>
      <name val="Helvetica-Black"/>
    </font>
    <font>
      <b/>
      <sz val="20"/>
      <name val="Times New Roman"/>
      <family val="1"/>
    </font>
    <font>
      <b/>
      <u/>
      <sz val="10"/>
      <name val="Helv"/>
    </font>
    <font>
      <sz val="22"/>
      <name val="UBSHeadline"/>
      <family val="1"/>
    </font>
    <font>
      <sz val="8"/>
      <color indexed="8"/>
      <name val="Helvetica"/>
      <family val="2"/>
    </font>
    <font>
      <sz val="10"/>
      <name val="Helv"/>
      <charset val="178"/>
    </font>
    <font>
      <sz val="10"/>
      <name val="Arial MT"/>
    </font>
    <font>
      <u/>
      <sz val="8"/>
      <color indexed="61"/>
      <name val="Times New Roman"/>
      <family val="1"/>
    </font>
    <font>
      <strike/>
      <sz val="12"/>
      <color indexed="46"/>
      <name val="Arial"/>
      <family val="2"/>
    </font>
    <font>
      <b/>
      <sz val="8"/>
      <name val="Helv"/>
      <family val="2"/>
    </font>
    <font>
      <sz val="6"/>
      <name val="Modern"/>
      <family val="3"/>
      <charset val="255"/>
    </font>
    <font>
      <b/>
      <sz val="10"/>
      <color indexed="8"/>
      <name val="Arial Narrow"/>
      <family val="2"/>
    </font>
    <font>
      <sz val="12"/>
      <color indexed="10"/>
      <name val="Times New Roman"/>
      <family val="1"/>
    </font>
    <font>
      <sz val="8"/>
      <color indexed="38"/>
      <name val="Arial"/>
      <family val="2"/>
    </font>
    <font>
      <b/>
      <sz val="9"/>
      <name val="Times New Roman"/>
      <family val="1"/>
    </font>
    <font>
      <i/>
      <sz val="11"/>
      <name val="Arial"/>
      <family val="2"/>
    </font>
    <font>
      <sz val="12"/>
      <color indexed="17"/>
      <name val="Arial"/>
      <family val="2"/>
    </font>
    <font>
      <sz val="8"/>
      <name val="Wingdings"/>
      <charset val="2"/>
    </font>
    <font>
      <b/>
      <i/>
      <sz val="8"/>
      <name val="Times New Roman"/>
      <family val="1"/>
    </font>
    <font>
      <b/>
      <sz val="8"/>
      <color indexed="56"/>
      <name val="Arial"/>
      <family val="2"/>
    </font>
    <font>
      <b/>
      <i/>
      <sz val="11"/>
      <color indexed="18"/>
      <name val="Arial"/>
      <family val="2"/>
    </font>
    <font>
      <sz val="12"/>
      <color indexed="18"/>
      <name val="MS Sans Serif"/>
      <family val="2"/>
    </font>
    <font>
      <sz val="12"/>
      <color indexed="8"/>
      <name val="Arial"/>
      <family val="2"/>
    </font>
    <font>
      <sz val="11"/>
      <color indexed="9"/>
      <name val="Arial"/>
      <family val="2"/>
    </font>
    <font>
      <b/>
      <sz val="11"/>
      <color indexed="9"/>
      <name val="Arial"/>
      <family val="2"/>
    </font>
    <font>
      <b/>
      <sz val="11"/>
      <color indexed="18"/>
      <name val="Arial Narrow"/>
      <family val="2"/>
    </font>
    <font>
      <sz val="11"/>
      <color indexed="18"/>
      <name val="Arial"/>
      <family val="2"/>
    </font>
    <font>
      <sz val="10"/>
      <color indexed="56"/>
      <name val="Arial"/>
      <family val="2"/>
    </font>
    <font>
      <sz val="12"/>
      <color indexed="56"/>
      <name val="Arial"/>
      <family val="2"/>
    </font>
    <font>
      <i/>
      <sz val="12"/>
      <color indexed="56"/>
      <name val="Arial"/>
      <family val="2"/>
    </font>
    <font>
      <sz val="8"/>
      <color indexed="56"/>
      <name val="Arial"/>
      <family val="2"/>
    </font>
    <font>
      <b/>
      <i/>
      <sz val="11"/>
      <color indexed="56"/>
      <name val="Arial"/>
      <family val="2"/>
    </font>
    <font>
      <b/>
      <sz val="12"/>
      <color indexed="8"/>
      <name val="Arial"/>
      <family val="2"/>
    </font>
    <font>
      <b/>
      <sz val="11"/>
      <color indexed="56"/>
      <name val="Arial"/>
      <family val="2"/>
    </font>
    <font>
      <sz val="18"/>
      <color indexed="18"/>
      <name val="Arial"/>
      <family val="2"/>
    </font>
    <font>
      <sz val="11"/>
      <color indexed="10"/>
      <name val="Arial"/>
      <family val="2"/>
    </font>
    <font>
      <sz val="10"/>
      <color indexed="23"/>
      <name val="MS Sans Serif"/>
      <family val="2"/>
    </font>
    <font>
      <b/>
      <sz val="10"/>
      <color indexed="12"/>
      <name val="Arial"/>
      <family val="2"/>
    </font>
    <font>
      <b/>
      <sz val="8"/>
      <color indexed="9"/>
      <name val="Verdana"/>
      <family val="2"/>
    </font>
    <font>
      <b/>
      <sz val="12"/>
      <name val="MS Sans Serif"/>
      <family val="2"/>
    </font>
    <font>
      <sz val="12"/>
      <name val="Helvetica"/>
      <family val="2"/>
    </font>
    <font>
      <b/>
      <sz val="18"/>
      <color indexed="62"/>
      <name val="Cambria"/>
      <family val="2"/>
    </font>
    <font>
      <sz val="10"/>
      <name val="Futura UBS Bk"/>
      <family val="2"/>
    </font>
    <font>
      <u/>
      <sz val="11"/>
      <name val="Times New Roman"/>
      <family val="1"/>
    </font>
    <font>
      <vertAlign val="superscript"/>
      <sz val="12"/>
      <name val="Helv"/>
    </font>
    <font>
      <sz val="8"/>
      <name val="MS Serif"/>
      <family val="1"/>
    </font>
    <font>
      <strike/>
      <sz val="10"/>
      <name val="Arial"/>
      <family val="2"/>
    </font>
    <font>
      <b/>
      <sz val="8"/>
      <color indexed="8"/>
      <name val="Arial"/>
      <family val="2"/>
    </font>
    <font>
      <b/>
      <sz val="8"/>
      <color indexed="10"/>
      <name val="Arial"/>
      <family val="2"/>
    </font>
    <font>
      <sz val="9"/>
      <name val="Calibri"/>
      <family val="2"/>
    </font>
    <font>
      <b/>
      <sz val="12"/>
      <color indexed="63"/>
      <name val="Times New Roman"/>
      <family val="1"/>
    </font>
    <font>
      <sz val="11"/>
      <color indexed="63"/>
      <name val="Times New Roman"/>
      <family val="1"/>
    </font>
    <font>
      <sz val="8"/>
      <color indexed="39"/>
      <name val="Arial"/>
      <family val="2"/>
    </font>
    <font>
      <b/>
      <sz val="12"/>
      <color indexed="56"/>
      <name val="Times New Roman"/>
      <family val="1"/>
    </font>
    <font>
      <sz val="7"/>
      <color indexed="63"/>
      <name val="Times New Roman"/>
      <family val="1"/>
    </font>
    <font>
      <sz val="12"/>
      <color indexed="56"/>
      <name val="Times New Roman"/>
      <family val="1"/>
    </font>
    <font>
      <sz val="12"/>
      <color indexed="63"/>
      <name val="Times New Roman"/>
      <family val="1"/>
    </font>
    <font>
      <sz val="10"/>
      <color indexed="63"/>
      <name val="Times New Roman"/>
      <family val="1"/>
    </font>
    <font>
      <sz val="11"/>
      <color indexed="56"/>
      <name val="Times New Roman"/>
      <family val="1"/>
    </font>
    <font>
      <b/>
      <u/>
      <sz val="12"/>
      <color indexed="56"/>
      <name val="Times New Roman"/>
      <family val="1"/>
    </font>
    <font>
      <b/>
      <sz val="12"/>
      <color indexed="62"/>
      <name val="Times New Roman"/>
      <family val="1"/>
    </font>
    <font>
      <b/>
      <sz val="11"/>
      <color indexed="62"/>
      <name val="Times New Roman"/>
      <family val="1"/>
    </font>
    <font>
      <sz val="12"/>
      <color indexed="62"/>
      <name val="Times New Roman"/>
      <family val="1"/>
    </font>
    <font>
      <sz val="11"/>
      <color indexed="62"/>
      <name val="Times New Roman"/>
      <family val="1"/>
    </font>
    <font>
      <b/>
      <u/>
      <sz val="12"/>
      <color indexed="63"/>
      <name val="Times New Roman"/>
      <family val="1"/>
    </font>
    <font>
      <b/>
      <sz val="10"/>
      <color indexed="56"/>
      <name val="Times New Roman"/>
      <family val="1"/>
    </font>
    <font>
      <b/>
      <sz val="10"/>
      <color indexed="10"/>
      <name val="Arial"/>
      <family val="2"/>
    </font>
    <font>
      <sz val="10"/>
      <name val="Trebuchet MS"/>
      <family val="2"/>
    </font>
    <font>
      <sz val="8"/>
      <name val="HelveticaNeue LightCond"/>
      <family val="2"/>
    </font>
    <font>
      <b/>
      <sz val="7"/>
      <name val="HelveticaNeue Condensed"/>
      <family val="2"/>
    </font>
    <font>
      <b/>
      <i/>
      <sz val="12"/>
      <color indexed="8"/>
      <name val="Arial"/>
      <family val="2"/>
    </font>
    <font>
      <vertAlign val="subscript"/>
      <sz val="8"/>
      <color indexed="8"/>
      <name val="Arial"/>
      <family val="2"/>
    </font>
    <font>
      <b/>
      <sz val="8"/>
      <color indexed="8"/>
      <name val="Helv"/>
    </font>
    <font>
      <vertAlign val="superscript"/>
      <sz val="10"/>
      <name val="Helv"/>
    </font>
    <font>
      <sz val="9"/>
      <name val="Helv"/>
    </font>
    <font>
      <b/>
      <sz val="9"/>
      <name val="Palatino"/>
      <family val="1"/>
    </font>
    <font>
      <sz val="9"/>
      <color indexed="21"/>
      <name val="Helvetica-Black"/>
    </font>
    <font>
      <b/>
      <sz val="10"/>
      <name val="Palatino"/>
      <family val="1"/>
    </font>
    <font>
      <b/>
      <sz val="10"/>
      <color indexed="16"/>
      <name val="Arial"/>
      <family val="2"/>
    </font>
    <font>
      <b/>
      <sz val="8.5"/>
      <color indexed="8"/>
      <name val="Arial"/>
      <family val="2"/>
    </font>
    <font>
      <b/>
      <sz val="8.5"/>
      <color indexed="17"/>
      <name val="Arial"/>
      <family val="2"/>
    </font>
    <font>
      <sz val="8.5"/>
      <color indexed="8"/>
      <name val="Arial"/>
      <family val="2"/>
    </font>
    <font>
      <b/>
      <sz val="14"/>
      <name val="Helv"/>
    </font>
    <font>
      <sz val="7"/>
      <name val="Times New Roman"/>
      <family val="1"/>
    </font>
    <font>
      <b/>
      <u val="singleAccounting"/>
      <sz val="14"/>
      <name val="Times New Roman"/>
      <family val="1"/>
    </font>
    <font>
      <i/>
      <sz val="14"/>
      <name val="Times New Roman"/>
      <family val="1"/>
    </font>
    <font>
      <b/>
      <sz val="8"/>
      <name val="Times New Roman"/>
      <family val="1"/>
    </font>
    <font>
      <sz val="10"/>
      <name val="Frutiger 45 Light"/>
      <family val="2"/>
    </font>
    <font>
      <sz val="12"/>
      <color indexed="8"/>
      <name val="Palatino"/>
      <family val="1"/>
    </font>
    <font>
      <sz val="12"/>
      <name val="Palatino"/>
      <family val="1"/>
    </font>
    <font>
      <sz val="12"/>
      <name val="Humanst521 XBd BT"/>
      <family val="2"/>
    </font>
    <font>
      <sz val="11"/>
      <name val="Helvetica-Black"/>
    </font>
    <font>
      <sz val="11"/>
      <color indexed="8"/>
      <name val="Helvetica-Black"/>
    </font>
    <font>
      <i/>
      <sz val="8"/>
      <color indexed="8"/>
      <name val="Arial"/>
      <family val="2"/>
    </font>
    <font>
      <b/>
      <sz val="8"/>
      <name val="Tms Rmn"/>
    </font>
    <font>
      <b/>
      <u/>
      <sz val="9"/>
      <name val="Arial"/>
      <family val="2"/>
    </font>
    <font>
      <b/>
      <sz val="12"/>
      <name val="Helv"/>
    </font>
    <font>
      <b/>
      <sz val="11"/>
      <color indexed="9"/>
      <name val="GillSans"/>
      <family val="2"/>
    </font>
    <font>
      <b/>
      <sz val="11"/>
      <name val="GillSans"/>
      <family val="2"/>
    </font>
    <font>
      <u/>
      <sz val="8"/>
      <name val="Times New Roman"/>
      <family val="1"/>
    </font>
    <font>
      <b/>
      <sz val="13"/>
      <color indexed="8"/>
      <name val="Verdana"/>
      <family val="2"/>
    </font>
    <font>
      <b/>
      <sz val="14"/>
      <name val="Times"/>
      <family val="1"/>
    </font>
    <font>
      <b/>
      <sz val="10"/>
      <color indexed="16"/>
      <name val="GillSans"/>
      <family val="2"/>
    </font>
    <font>
      <sz val="16"/>
      <name val="Arial"/>
      <family val="2"/>
    </font>
    <font>
      <b/>
      <i/>
      <sz val="24"/>
      <name val="Arial"/>
      <family val="2"/>
    </font>
    <font>
      <b/>
      <sz val="8"/>
      <name val="Palatino"/>
      <family val="1"/>
    </font>
    <font>
      <sz val="10"/>
      <color indexed="38"/>
      <name val="Arial"/>
      <family val="2"/>
    </font>
    <font>
      <u/>
      <sz val="10"/>
      <color indexed="8"/>
      <name val="Arial"/>
      <family val="2"/>
    </font>
    <font>
      <b/>
      <sz val="9"/>
      <color indexed="18"/>
      <name val="Arial"/>
      <family val="2"/>
    </font>
    <font>
      <b/>
      <sz val="10"/>
      <name val="Geneva"/>
    </font>
    <font>
      <sz val="8"/>
      <color indexed="10"/>
      <name val="Arial Narrow"/>
      <family val="2"/>
    </font>
    <font>
      <i/>
      <strike/>
      <sz val="12"/>
      <color indexed="48"/>
      <name val="Arial"/>
      <family val="2"/>
    </font>
    <font>
      <b/>
      <sz val="9"/>
      <color indexed="10"/>
      <name val="Wingdings"/>
      <charset val="2"/>
    </font>
    <font>
      <b/>
      <sz val="11"/>
      <name val="Ebrima"/>
    </font>
    <font>
      <sz val="11"/>
      <color theme="1"/>
      <name val="Ebrima"/>
    </font>
    <font>
      <b/>
      <sz val="11"/>
      <color theme="0"/>
      <name val="Ebrima"/>
    </font>
    <font>
      <sz val="10"/>
      <name val="Ebrima"/>
    </font>
    <font>
      <b/>
      <sz val="10"/>
      <name val="Ebrima"/>
    </font>
    <font>
      <sz val="10"/>
      <color theme="1"/>
      <name val="Ebrima"/>
    </font>
    <font>
      <b/>
      <sz val="10"/>
      <color theme="0"/>
      <name val="Ebrima"/>
    </font>
    <font>
      <b/>
      <sz val="10"/>
      <color theme="1"/>
      <name val="Ebrima"/>
    </font>
    <font>
      <i/>
      <sz val="10"/>
      <color theme="1"/>
      <name val="Ebrima"/>
    </font>
    <font>
      <sz val="11"/>
      <color rgb="FFFF0000"/>
      <name val="Ebrima"/>
    </font>
    <font>
      <vertAlign val="superscript"/>
      <sz val="10"/>
      <name val="Ebrima"/>
    </font>
    <font>
      <b/>
      <sz val="16"/>
      <color rgb="FF000000"/>
      <name val="Garamond"/>
      <family val="1"/>
    </font>
    <font>
      <vertAlign val="superscript"/>
      <sz val="10"/>
      <color theme="1"/>
      <name val="Ebrima"/>
    </font>
    <font>
      <b/>
      <sz val="8"/>
      <name val="Ebrima"/>
    </font>
    <font>
      <b/>
      <sz val="11"/>
      <color rgb="FF007D55"/>
      <name val="Ebrima"/>
    </font>
    <font>
      <sz val="10"/>
      <color rgb="FF007D55"/>
      <name val="Ebrima"/>
    </font>
    <font>
      <sz val="10"/>
      <color theme="0"/>
      <name val="Ebrima"/>
    </font>
  </fonts>
  <fills count="129">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002060"/>
        <bgColor indexed="64"/>
      </patternFill>
    </fill>
    <fill>
      <patternFill patternType="solid">
        <fgColor theme="0"/>
        <bgColor indexed="64"/>
      </patternFill>
    </fill>
    <fill>
      <patternFill patternType="lightUp"/>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9"/>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8"/>
        <bgColor indexed="64"/>
      </patternFill>
    </fill>
    <fill>
      <patternFill patternType="solid">
        <fgColor indexed="30"/>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solid">
        <fgColor indexed="43"/>
      </patternFill>
    </fill>
    <fill>
      <patternFill patternType="solid">
        <fgColor indexed="42"/>
        <bgColor indexed="64"/>
      </patternFill>
    </fill>
    <fill>
      <patternFill patternType="solid">
        <fgColor indexed="6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gray0625">
        <fgColor indexed="10"/>
        <bgColor indexed="9"/>
      </patternFill>
    </fill>
    <fill>
      <patternFill patternType="solid">
        <fgColor indexed="44"/>
        <bgColor indexed="64"/>
      </patternFill>
    </fill>
    <fill>
      <patternFill patternType="solid">
        <fgColor indexed="49"/>
        <bgColor indexed="64"/>
      </patternFill>
    </fill>
    <fill>
      <patternFill patternType="lightGray">
        <fgColor indexed="15"/>
        <bgColor indexed="9"/>
      </patternFill>
    </fill>
    <fill>
      <patternFill patternType="solid">
        <fgColor indexed="41"/>
        <bgColor indexed="64"/>
      </patternFill>
    </fill>
    <fill>
      <patternFill patternType="lightGray">
        <fgColor indexed="14"/>
        <bgColor indexed="9"/>
      </patternFill>
    </fill>
    <fill>
      <patternFill patternType="solid">
        <fgColor indexed="22"/>
      </patternFill>
    </fill>
    <fill>
      <patternFill patternType="lightGray">
        <fgColor indexed="15"/>
      </patternFill>
    </fill>
    <fill>
      <patternFill patternType="gray0625">
        <bgColor indexed="23"/>
      </patternFill>
    </fill>
    <fill>
      <patternFill patternType="solid">
        <fgColor indexed="55"/>
      </patternFill>
    </fill>
    <fill>
      <patternFill patternType="solid">
        <fgColor indexed="60"/>
        <bgColor indexed="64"/>
      </patternFill>
    </fill>
    <fill>
      <patternFill patternType="solid">
        <fgColor indexed="8"/>
        <bgColor indexed="64"/>
      </patternFill>
    </fill>
    <fill>
      <patternFill patternType="lightGray">
        <fgColor indexed="1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Gray">
        <fgColor indexed="12"/>
        <bgColor indexed="9"/>
      </patternFill>
    </fill>
    <fill>
      <patternFill patternType="solid">
        <fgColor indexed="12"/>
      </patternFill>
    </fill>
    <fill>
      <patternFill patternType="gray0625">
        <fgColor indexed="12"/>
        <bgColor indexed="9"/>
      </patternFill>
    </fill>
    <fill>
      <patternFill patternType="solid">
        <fgColor indexed="13"/>
        <bgColor indexed="64"/>
      </patternFill>
    </fill>
    <fill>
      <patternFill patternType="solid">
        <fgColor indexed="24"/>
        <bgColor indexed="64"/>
      </patternFill>
    </fill>
    <fill>
      <patternFill patternType="gray0625"/>
    </fill>
    <fill>
      <patternFill patternType="mediumGray"/>
    </fill>
    <fill>
      <patternFill patternType="solid">
        <fgColor indexed="22"/>
        <bgColor indexed="9"/>
      </patternFill>
    </fill>
    <fill>
      <patternFill patternType="solid">
        <fgColor indexed="15"/>
        <bgColor indexed="64"/>
      </patternFill>
    </fill>
    <fill>
      <patternFill patternType="solid">
        <fgColor indexed="15"/>
      </patternFill>
    </fill>
    <fill>
      <patternFill patternType="solid">
        <fgColor indexed="13"/>
      </patternFill>
    </fill>
    <fill>
      <patternFill patternType="gray0625">
        <fgColor indexed="22"/>
        <bgColor indexed="9"/>
      </patternFill>
    </fill>
    <fill>
      <patternFill patternType="mediumGray">
        <fgColor indexed="9"/>
        <bgColor indexed="22"/>
      </patternFill>
    </fill>
    <fill>
      <patternFill patternType="gray125">
        <fgColor indexed="8"/>
        <bgColor indexed="9"/>
      </patternFill>
    </fill>
    <fill>
      <patternFill patternType="solid">
        <fgColor indexed="23"/>
        <bgColor indexed="64"/>
      </patternFill>
    </fill>
    <fill>
      <patternFill patternType="solid">
        <fgColor indexed="39"/>
        <bgColor indexed="64"/>
      </patternFill>
    </fill>
    <fill>
      <patternFill patternType="solid">
        <fgColor indexed="26"/>
        <bgColor indexed="27"/>
      </patternFill>
    </fill>
    <fill>
      <patternFill patternType="solid">
        <fgColor indexed="62"/>
        <bgColor indexed="64"/>
      </patternFill>
    </fill>
    <fill>
      <patternFill patternType="solid">
        <fgColor indexed="9"/>
      </patternFill>
    </fill>
    <fill>
      <patternFill patternType="mediumGray">
        <fgColor indexed="22"/>
      </patternFill>
    </fill>
    <fill>
      <patternFill patternType="solid">
        <fgColor indexed="47"/>
        <bgColor indexed="64"/>
      </patternFill>
    </fill>
    <fill>
      <patternFill patternType="darkVertical"/>
    </fill>
    <fill>
      <patternFill patternType="solid">
        <fgColor indexed="41"/>
      </patternFill>
    </fill>
    <fill>
      <patternFill patternType="solid">
        <fgColor indexed="10"/>
        <bgColor indexed="64"/>
      </patternFill>
    </fill>
    <fill>
      <patternFill patternType="solid">
        <fgColor indexed="21"/>
        <bgColor indexed="64"/>
      </patternFill>
    </fill>
    <fill>
      <patternFill patternType="solid">
        <fgColor indexed="50"/>
      </patternFill>
    </fill>
    <fill>
      <patternFill patternType="lightUp">
        <fgColor indexed="54"/>
        <bgColor indexed="41"/>
      </patternFill>
    </fill>
    <fill>
      <patternFill patternType="solid">
        <fgColor indexed="54"/>
      </patternFill>
    </fill>
    <fill>
      <patternFill patternType="solid">
        <fgColor indexed="40"/>
      </patternFill>
    </fill>
    <fill>
      <patternFill patternType="solid">
        <fgColor indexed="26"/>
      </patternFill>
    </fill>
    <fill>
      <patternFill patternType="solid">
        <fgColor indexed="56"/>
        <bgColor indexed="64"/>
      </patternFill>
    </fill>
    <fill>
      <patternFill patternType="solid">
        <fgColor indexed="22"/>
        <bgColor indexed="14"/>
      </patternFill>
    </fill>
    <fill>
      <patternFill patternType="lightGray">
        <fgColor indexed="22"/>
        <bgColor indexed="9"/>
      </patternFill>
    </fill>
    <fill>
      <patternFill patternType="lightGray"/>
    </fill>
    <fill>
      <patternFill patternType="solid">
        <fgColor indexed="61"/>
        <bgColor indexed="64"/>
      </patternFill>
    </fill>
    <fill>
      <patternFill patternType="solid">
        <fgColor indexed="29"/>
        <bgColor indexed="64"/>
      </patternFill>
    </fill>
    <fill>
      <patternFill patternType="solid">
        <fgColor indexed="8"/>
      </patternFill>
    </fill>
    <fill>
      <patternFill patternType="lightGray">
        <fgColor indexed="8"/>
      </patternFill>
    </fill>
    <fill>
      <patternFill patternType="solid">
        <fgColor indexed="16"/>
        <bgColor indexed="64"/>
      </patternFill>
    </fill>
    <fill>
      <patternFill patternType="solid">
        <fgColor indexed="22"/>
        <bgColor indexed="55"/>
      </patternFill>
    </fill>
    <fill>
      <patternFill patternType="solid">
        <fgColor indexed="38"/>
        <bgColor indexed="17"/>
      </patternFill>
    </fill>
    <fill>
      <patternFill patternType="solid">
        <fgColor theme="9" tint="0.79998168889431442"/>
        <bgColor indexed="64"/>
      </patternFill>
    </fill>
    <fill>
      <patternFill patternType="solid">
        <fgColor theme="1" tint="0.499984740745262"/>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3867B0"/>
        <bgColor indexed="64"/>
      </patternFill>
    </fill>
    <fill>
      <patternFill patternType="solid">
        <fgColor rgb="FF81A843"/>
        <bgColor indexed="64"/>
      </patternFill>
    </fill>
    <fill>
      <patternFill patternType="solid">
        <fgColor rgb="FFDB8A02"/>
        <bgColor indexed="64"/>
      </patternFill>
    </fill>
    <fill>
      <patternFill patternType="solid">
        <fgColor rgb="FF7F7F7F"/>
        <bgColor indexed="64"/>
      </patternFill>
    </fill>
    <fill>
      <patternFill patternType="solid">
        <fgColor rgb="FFCFCFCF"/>
        <bgColor indexed="64"/>
      </patternFill>
    </fill>
  </fills>
  <borders count="10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rgb="FFC0C0C0"/>
      </top>
      <bottom style="thin">
        <color rgb="FFC0C0C0"/>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right style="medium">
        <color indexed="64"/>
      </right>
      <top/>
      <bottom/>
      <diagonal/>
    </border>
    <border>
      <left/>
      <right/>
      <top/>
      <bottom style="medium">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ck">
        <color indexed="9"/>
      </left>
      <right style="thick">
        <color indexed="9"/>
      </right>
      <top/>
      <bottom style="thick">
        <color indexed="9"/>
      </bottom>
      <diagonal/>
    </border>
    <border>
      <left style="thick">
        <color indexed="9"/>
      </left>
      <right style="thick">
        <color indexed="9"/>
      </right>
      <top/>
      <bottom/>
      <diagonal/>
    </border>
    <border>
      <left style="thin">
        <color indexed="32"/>
      </left>
      <right style="thin">
        <color indexed="32"/>
      </right>
      <top style="thin">
        <color indexed="32"/>
      </top>
      <bottom style="thin">
        <color indexed="32"/>
      </bottom>
      <diagonal/>
    </border>
    <border>
      <left/>
      <right style="thick">
        <color indexed="9"/>
      </right>
      <top/>
      <bottom style="thick">
        <color indexed="9"/>
      </bottom>
      <diagonal/>
    </border>
    <border>
      <left/>
      <right/>
      <top style="thin">
        <color auto="1"/>
      </top>
      <bottom style="thin">
        <color auto="1"/>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thin">
        <color indexed="64"/>
      </left>
      <right style="thin">
        <color indexed="64"/>
      </right>
      <top style="thin">
        <color indexed="64"/>
      </top>
      <bottom/>
      <diagonal/>
    </border>
    <border>
      <left style="medium">
        <color indexed="55"/>
      </left>
      <right/>
      <top style="medium">
        <color indexed="55"/>
      </top>
      <bottom style="medium">
        <color indexed="55"/>
      </bottom>
      <diagonal/>
    </border>
    <border>
      <left/>
      <right/>
      <top style="dashed">
        <color indexed="55"/>
      </top>
      <bottom style="dashed">
        <color indexed="55"/>
      </bottom>
      <diagonal/>
    </border>
    <border>
      <left/>
      <right/>
      <top style="thin">
        <color auto="1"/>
      </top>
      <bottom/>
      <diagonal/>
    </border>
    <border>
      <left/>
      <right/>
      <top style="hair">
        <color indexed="64"/>
      </top>
      <bottom/>
      <diagonal/>
    </border>
    <border>
      <left style="hair">
        <color indexed="8"/>
      </left>
      <right style="hair">
        <color indexed="8"/>
      </right>
      <top style="hair">
        <color indexed="8"/>
      </top>
      <bottom/>
      <diagonal/>
    </border>
    <border>
      <left style="double">
        <color indexed="64"/>
      </left>
      <right/>
      <top/>
      <bottom style="hair">
        <color indexed="64"/>
      </bottom>
      <diagonal/>
    </border>
    <border>
      <left style="dotted">
        <color indexed="10"/>
      </left>
      <right style="dotted">
        <color indexed="10"/>
      </right>
      <top style="dotted">
        <color indexed="10"/>
      </top>
      <bottom style="dotted">
        <color indexed="10"/>
      </bottom>
      <diagonal/>
    </border>
    <border>
      <left/>
      <right style="thin">
        <color indexed="18"/>
      </right>
      <top/>
      <bottom/>
      <diagonal/>
    </border>
    <border>
      <left/>
      <right/>
      <top/>
      <bottom style="thick">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9"/>
      </right>
      <top/>
      <bottom style="medium">
        <color indexed="9"/>
      </bottom>
      <diagonal/>
    </border>
    <border>
      <left style="medium">
        <color indexed="9"/>
      </left>
      <right style="medium">
        <color indexed="9"/>
      </right>
      <top/>
      <bottom/>
      <diagonal/>
    </border>
    <border>
      <left/>
      <right style="thin">
        <color indexed="64"/>
      </right>
      <top/>
      <bottom/>
      <diagonal/>
    </border>
    <border>
      <left/>
      <right/>
      <top/>
      <bottom style="thin">
        <color indexed="22"/>
      </bottom>
      <diagonal/>
    </border>
    <border>
      <left/>
      <right/>
      <top/>
      <bottom style="thin">
        <color indexed="4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auto="1"/>
      </right>
      <top style="thin">
        <color auto="1"/>
      </top>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medium">
        <color indexed="64"/>
      </left>
      <right/>
      <top style="medium">
        <color indexed="64"/>
      </top>
      <bottom style="thin">
        <color indexed="64"/>
      </bottom>
      <diagonal/>
    </border>
    <border>
      <left style="thin">
        <color auto="1"/>
      </left>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hair">
        <color indexed="64"/>
      </right>
      <top style="medium">
        <color indexed="64"/>
      </top>
      <bottom style="medium">
        <color indexed="64"/>
      </bottom>
      <diagonal/>
    </border>
    <border>
      <left/>
      <right style="thin">
        <color indexed="8"/>
      </right>
      <top/>
      <bottom style="thin">
        <color indexed="8"/>
      </bottom>
      <diagonal/>
    </border>
    <border>
      <left/>
      <right style="thin">
        <color indexed="8"/>
      </right>
      <top style="thin">
        <color indexed="8"/>
      </top>
      <bottom/>
      <diagonal/>
    </border>
    <border>
      <left/>
      <right/>
      <top style="thin">
        <color indexed="64"/>
      </top>
      <bottom/>
      <diagonal/>
    </border>
    <border>
      <left style="medium">
        <color indexed="64"/>
      </left>
      <right/>
      <top style="medium">
        <color indexed="64"/>
      </top>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right/>
      <top/>
      <bottom style="dotted">
        <color indexed="64"/>
      </bottom>
      <diagonal/>
    </border>
    <border>
      <left/>
      <right style="double">
        <color indexed="64"/>
      </right>
      <top/>
      <bottom/>
      <diagonal/>
    </border>
    <border>
      <left/>
      <right/>
      <top/>
      <bottom style="hair">
        <color indexed="2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style="thin">
        <color indexed="64"/>
      </top>
      <bottom/>
      <diagonal/>
    </border>
    <border>
      <left/>
      <right/>
      <top/>
      <bottom style="double">
        <color indexed="52"/>
      </bottom>
      <diagonal/>
    </border>
    <border>
      <left/>
      <right/>
      <top style="thin">
        <color indexed="48"/>
      </top>
      <bottom style="thin">
        <color indexed="48"/>
      </bottom>
      <diagonal/>
    </border>
    <border>
      <left/>
      <right/>
      <top/>
      <bottom style="hair">
        <color indexed="8"/>
      </bottom>
      <diagonal/>
    </border>
    <border>
      <left/>
      <right/>
      <top style="medium">
        <color indexed="45"/>
      </top>
      <bottom/>
      <diagonal/>
    </border>
    <border>
      <left/>
      <right/>
      <top/>
      <bottom style="double">
        <color indexed="45"/>
      </bottom>
      <diagonal/>
    </border>
    <border>
      <left/>
      <right style="thin">
        <color auto="1"/>
      </right>
      <top style="thin">
        <color auto="1"/>
      </top>
      <bottom style="thin">
        <color auto="1"/>
      </bottom>
      <diagonal/>
    </border>
    <border>
      <left style="double">
        <color indexed="64"/>
      </left>
      <right style="medium">
        <color indexed="64"/>
      </right>
      <top style="medium">
        <color indexed="64"/>
      </top>
      <bottom/>
      <diagonal/>
    </border>
    <border>
      <left/>
      <right/>
      <top style="medium">
        <color indexed="23"/>
      </top>
      <bottom style="medium">
        <color indexed="23"/>
      </bottom>
      <diagonal/>
    </border>
    <border>
      <left/>
      <right/>
      <top/>
      <bottom style="thick">
        <color indexed="44"/>
      </bottom>
      <diagonal/>
    </border>
    <border>
      <left style="thin">
        <color indexed="48"/>
      </left>
      <right style="thin">
        <color indexed="48"/>
      </right>
      <top style="thin">
        <color indexed="48"/>
      </top>
      <bottom style="thin">
        <color indexed="48"/>
      </bottom>
      <diagonal/>
    </border>
    <border>
      <left/>
      <right/>
      <top/>
      <bottom style="medium">
        <color indexed="22"/>
      </bottom>
      <diagonal/>
    </border>
    <border>
      <left/>
      <right/>
      <top style="medium">
        <color indexed="64"/>
      </top>
      <bottom style="thin">
        <color indexed="64"/>
      </bottom>
      <diagonal/>
    </border>
    <border>
      <left style="medium">
        <color indexed="14"/>
      </left>
      <right style="medium">
        <color indexed="14"/>
      </right>
      <top style="medium">
        <color indexed="14"/>
      </top>
      <bottom style="medium">
        <color indexed="14"/>
      </bottom>
      <diagonal/>
    </border>
    <border>
      <left/>
      <right/>
      <top style="double">
        <color indexed="64"/>
      </top>
      <bottom/>
      <diagonal/>
    </border>
    <border>
      <left/>
      <right/>
      <top style="medium">
        <color indexed="60"/>
      </top>
      <bottom style="medium">
        <color indexed="60"/>
      </bottom>
      <diagonal/>
    </border>
    <border>
      <left/>
      <right/>
      <top style="double">
        <color indexed="63"/>
      </top>
      <bottom/>
      <diagonal/>
    </border>
    <border>
      <left/>
      <right/>
      <top style="medium">
        <color indexed="63"/>
      </top>
      <bottom style="medium">
        <color indexed="63"/>
      </bottom>
      <diagonal/>
    </border>
    <border>
      <left/>
      <right/>
      <top style="dotted">
        <color indexed="56"/>
      </top>
      <bottom/>
      <diagonal/>
    </border>
    <border>
      <left/>
      <right/>
      <top style="double">
        <color indexed="62"/>
      </top>
      <bottom/>
      <diagonal/>
    </border>
    <border>
      <left/>
      <right/>
      <top style="medium">
        <color indexed="59"/>
      </top>
      <bottom style="medium">
        <color indexed="59"/>
      </bottom>
      <diagonal/>
    </border>
    <border>
      <left/>
      <right/>
      <top style="thin">
        <color indexed="62"/>
      </top>
      <bottom/>
      <diagonal/>
    </border>
    <border>
      <left/>
      <right/>
      <top style="dotted">
        <color indexed="63"/>
      </top>
      <bottom/>
      <diagonal/>
    </border>
    <border>
      <left/>
      <right/>
      <top style="thin">
        <color indexed="56"/>
      </top>
      <bottom/>
      <diagonal/>
    </border>
    <border>
      <left style="thin">
        <color indexed="64"/>
      </left>
      <right style="thin">
        <color indexed="64"/>
      </right>
      <top style="thin">
        <color indexed="64"/>
      </top>
      <bottom style="thick">
        <color indexed="64"/>
      </bottom>
      <diagonal/>
    </border>
    <border>
      <left/>
      <right/>
      <top style="thin">
        <color indexed="64"/>
      </top>
      <bottom style="medium">
        <color indexed="64"/>
      </bottom>
      <diagonal/>
    </border>
    <border>
      <left/>
      <right/>
      <top style="thick">
        <color indexed="64"/>
      </top>
      <bottom style="thin">
        <color indexed="64"/>
      </bottom>
      <diagonal/>
    </border>
    <border>
      <left style="thin">
        <color indexed="8"/>
      </left>
      <right/>
      <top style="thin">
        <color indexed="8"/>
      </top>
      <bottom/>
      <diagonal/>
    </border>
    <border>
      <left/>
      <right/>
      <top style="medium">
        <color indexed="64"/>
      </top>
      <bottom/>
      <diagonal/>
    </border>
    <border>
      <left style="hair">
        <color indexed="64"/>
      </left>
      <right/>
      <top style="hair">
        <color indexed="64"/>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diagonal/>
    </border>
    <border>
      <left/>
      <right/>
      <top/>
      <bottom style="thin">
        <color indexed="64"/>
      </bottom>
      <diagonal/>
    </border>
  </borders>
  <cellStyleXfs count="36265">
    <xf numFmtId="0" fontId="0" fillId="0" borderId="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xf numFmtId="167" fontId="7" fillId="0" borderId="0"/>
    <xf numFmtId="44" fontId="7"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7" fillId="0" borderId="0"/>
    <xf numFmtId="0" fontId="16" fillId="0" borderId="0"/>
    <xf numFmtId="0" fontId="7" fillId="0" borderId="0"/>
    <xf numFmtId="0" fontId="18" fillId="19" borderId="0"/>
    <xf numFmtId="0" fontId="19" fillId="0" borderId="0" applyFont="0" applyFill="0" applyBorder="0" applyAlignment="0" applyProtection="0"/>
    <xf numFmtId="0" fontId="18" fillId="19" borderId="0"/>
    <xf numFmtId="171" fontId="7" fillId="0" borderId="0"/>
    <xf numFmtId="171" fontId="7" fillId="0" borderId="0"/>
    <xf numFmtId="168" fontId="20" fillId="0" borderId="0">
      <alignment horizontal="right"/>
    </xf>
    <xf numFmtId="37" fontId="21" fillId="0" borderId="0">
      <alignment horizontal="fill"/>
    </xf>
    <xf numFmtId="171" fontId="22" fillId="0" borderId="0"/>
    <xf numFmtId="0" fontId="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3" fontId="23"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3"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3" fontId="23" fillId="0" borderId="0"/>
    <xf numFmtId="3" fontId="7" fillId="0" borderId="0"/>
    <xf numFmtId="3" fontId="7"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0" fontId="26"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41" fontId="7" fillId="0" borderId="0" applyFont="0" applyFill="0" applyBorder="0" applyAlignment="0" applyProtection="0"/>
    <xf numFmtId="0" fontId="26" fillId="0" borderId="0">
      <alignment vertical="top"/>
    </xf>
    <xf numFmtId="0" fontId="26" fillId="0" borderId="0">
      <alignment vertical="top"/>
    </xf>
    <xf numFmtId="41" fontId="7" fillId="0" borderId="0" applyFont="0" applyFill="0" applyBorder="0" applyAlignment="0" applyProtection="0"/>
    <xf numFmtId="0" fontId="26"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26"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0" fontId="26" fillId="0" borderId="0">
      <alignment vertical="top"/>
    </xf>
    <xf numFmtId="0" fontId="26"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0" fontId="26" fillId="0" borderId="0">
      <alignment vertical="top"/>
    </xf>
    <xf numFmtId="0" fontId="26" fillId="0" borderId="0">
      <alignment vertical="top"/>
    </xf>
    <xf numFmtId="0" fontId="26" fillId="0" borderId="0">
      <alignment vertical="top"/>
    </xf>
    <xf numFmtId="171" fontId="7" fillId="0" borderId="0"/>
    <xf numFmtId="0" fontId="7" fillId="0" borderId="0"/>
    <xf numFmtId="9" fontId="1" fillId="0" borderId="0">
      <alignment horizontal="right"/>
    </xf>
    <xf numFmtId="9" fontId="7" fillId="0" borderId="0">
      <alignment horizontal="right"/>
    </xf>
    <xf numFmtId="9" fontId="27" fillId="0" borderId="0">
      <alignment horizontal="right"/>
    </xf>
    <xf numFmtId="9" fontId="7" fillId="0" borderId="0">
      <alignment horizontal="right"/>
    </xf>
    <xf numFmtId="9" fontId="1" fillId="0" borderId="0">
      <alignment horizontal="right"/>
    </xf>
    <xf numFmtId="9" fontId="1" fillId="0" borderId="0">
      <alignment horizontal="right"/>
    </xf>
    <xf numFmtId="9" fontId="3" fillId="0" borderId="0">
      <alignment horizontal="right"/>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26" fillId="0" borderId="0">
      <alignment vertical="top"/>
    </xf>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172"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9" fontId="7" fillId="0" borderId="0">
      <alignment horizontal="right"/>
    </xf>
    <xf numFmtId="0" fontId="7" fillId="0" borderId="0">
      <alignment vertical="top"/>
    </xf>
    <xf numFmtId="168" fontId="7" fillId="0" borderId="0">
      <alignment horizontal="right"/>
    </xf>
    <xf numFmtId="168" fontId="20" fillId="0" borderId="0">
      <alignment horizontal="right"/>
    </xf>
    <xf numFmtId="171" fontId="7" fillId="0" borderId="0">
      <alignment vertical="top"/>
    </xf>
    <xf numFmtId="171" fontId="7" fillId="0" borderId="0"/>
    <xf numFmtId="9" fontId="1" fillId="0" borderId="0">
      <alignment horizontal="right"/>
    </xf>
    <xf numFmtId="171" fontId="26" fillId="0" borderId="0">
      <alignment vertical="top"/>
    </xf>
    <xf numFmtId="171" fontId="7" fillId="0" borderId="0"/>
    <xf numFmtId="9" fontId="7" fillId="0" borderId="0">
      <alignment horizontal="right"/>
    </xf>
    <xf numFmtId="0" fontId="26" fillId="0" borderId="0">
      <alignment vertical="top"/>
    </xf>
    <xf numFmtId="0" fontId="26" fillId="0" borderId="0">
      <alignment vertical="top"/>
    </xf>
    <xf numFmtId="171" fontId="7" fillId="0" borderId="0"/>
    <xf numFmtId="9" fontId="7" fillId="0" borderId="0">
      <alignment horizontal="right"/>
    </xf>
    <xf numFmtId="173" fontId="26" fillId="0" borderId="0">
      <alignment vertical="top"/>
    </xf>
    <xf numFmtId="0" fontId="26" fillId="0" borderId="0">
      <alignment vertical="top"/>
    </xf>
    <xf numFmtId="171" fontId="7" fillId="0" borderId="0"/>
    <xf numFmtId="9" fontId="1" fillId="0" borderId="0">
      <alignment horizontal="right"/>
    </xf>
    <xf numFmtId="171" fontId="7" fillId="0" borderId="0"/>
    <xf numFmtId="9" fontId="1" fillId="0" borderId="0">
      <alignment horizontal="right"/>
    </xf>
    <xf numFmtId="9" fontId="3"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38" fontId="28" fillId="0" borderId="0" applyFont="0" applyFill="0" applyBorder="0" applyAlignment="0" applyProtection="0"/>
    <xf numFmtId="0" fontId="7" fillId="0" borderId="0"/>
    <xf numFmtId="9" fontId="7"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171" fontId="26" fillId="0" borderId="0">
      <alignment vertical="top"/>
    </xf>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172"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74" fontId="7" fillId="0" borderId="0" applyFont="0" applyFill="0" applyBorder="0" applyAlignment="0" applyProtection="0"/>
    <xf numFmtId="171" fontId="7" fillId="0" borderId="0"/>
    <xf numFmtId="171" fontId="7" fillId="0" borderId="0"/>
    <xf numFmtId="171" fontId="7" fillId="0" borderId="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7"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7" fillId="0" borderId="0"/>
    <xf numFmtId="0" fontId="7" fillId="0" borderId="0"/>
    <xf numFmtId="0" fontId="18" fillId="19" borderId="0"/>
    <xf numFmtId="171" fontId="7" fillId="0" borderId="0"/>
    <xf numFmtId="0" fontId="18" fillId="19" borderId="0"/>
    <xf numFmtId="0" fontId="18" fillId="19" borderId="0"/>
    <xf numFmtId="0" fontId="18" fillId="19" borderId="0"/>
    <xf numFmtId="0" fontId="30" fillId="0" borderId="0"/>
    <xf numFmtId="171" fontId="7" fillId="0" borderId="0"/>
    <xf numFmtId="171" fontId="7" fillId="0" borderId="0"/>
    <xf numFmtId="175" fontId="31" fillId="0" borderId="0" applyFont="0" applyFill="0" applyBorder="0" applyAlignment="0" applyProtection="0"/>
    <xf numFmtId="176" fontId="7" fillId="0" borderId="0"/>
    <xf numFmtId="8" fontId="32" fillId="0" borderId="0" applyFont="0" applyFill="0" applyBorder="0" applyAlignment="0" applyProtection="0"/>
    <xf numFmtId="0" fontId="33" fillId="0" borderId="0">
      <alignment horizontal="right"/>
    </xf>
    <xf numFmtId="177" fontId="33" fillId="0" borderId="0">
      <alignment horizontal="right"/>
    </xf>
    <xf numFmtId="0" fontId="33" fillId="0" borderId="0">
      <alignment horizontal="right"/>
    </xf>
    <xf numFmtId="5" fontId="34" fillId="20" borderId="0">
      <alignment horizontal="right"/>
    </xf>
    <xf numFmtId="5" fontId="34" fillId="20" borderId="0">
      <alignment horizontal="right"/>
    </xf>
    <xf numFmtId="5" fontId="25" fillId="20" borderId="0">
      <alignment horizontal="right"/>
    </xf>
    <xf numFmtId="5" fontId="25" fillId="20" borderId="0">
      <alignment horizontal="right"/>
    </xf>
    <xf numFmtId="5" fontId="25" fillId="20" borderId="0">
      <alignment horizontal="right"/>
    </xf>
    <xf numFmtId="5" fontId="25" fillId="20" borderId="0">
      <alignment horizontal="right"/>
    </xf>
    <xf numFmtId="178" fontId="25" fillId="20" borderId="0" applyBorder="0">
      <alignment horizontal="right"/>
    </xf>
    <xf numFmtId="178" fontId="25" fillId="20" borderId="0" applyBorder="0">
      <alignment horizontal="right"/>
    </xf>
    <xf numFmtId="178" fontId="25" fillId="20" borderId="0" applyBorder="0">
      <alignment horizontal="right"/>
    </xf>
    <xf numFmtId="178" fontId="25" fillId="20" borderId="0" applyBorder="0">
      <alignment horizontal="right"/>
    </xf>
    <xf numFmtId="7" fontId="35"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9" fontId="26" fillId="0" borderId="0"/>
    <xf numFmtId="0" fontId="36"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5" fontId="37" fillId="0" borderId="0" applyFont="0" applyFill="0" applyBorder="0" applyAlignment="0" applyProtection="0"/>
    <xf numFmtId="179" fontId="26" fillId="0" borderId="0"/>
    <xf numFmtId="179" fontId="26" fillId="0" borderId="0"/>
    <xf numFmtId="179" fontId="26" fillId="0" borderId="0"/>
    <xf numFmtId="0" fontId="36" fillId="0" borderId="0"/>
    <xf numFmtId="0" fontId="36" fillId="0" borderId="0"/>
    <xf numFmtId="180" fontId="7"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6" fillId="0" borderId="0"/>
    <xf numFmtId="0" fontId="36"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80" fontId="7" fillId="0" borderId="0" applyFont="0" applyFill="0" applyBorder="0" applyAlignment="0" applyProtection="0"/>
    <xf numFmtId="0" fontId="36" fillId="0" borderId="0"/>
    <xf numFmtId="180" fontId="7"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81" fontId="28" fillId="0" borderId="0">
      <alignment horizontal="left"/>
    </xf>
    <xf numFmtId="0" fontId="26" fillId="0" borderId="0"/>
    <xf numFmtId="0" fontId="26" fillId="0" borderId="0"/>
    <xf numFmtId="0" fontId="26" fillId="0" borderId="0"/>
    <xf numFmtId="0" fontId="26" fillId="0" borderId="0"/>
    <xf numFmtId="0" fontId="26" fillId="0" borderId="0"/>
    <xf numFmtId="0" fontId="26" fillId="0" borderId="0"/>
    <xf numFmtId="180" fontId="7" fillId="0" borderId="0" applyFont="0" applyFill="0" applyBorder="0" applyAlignment="0" applyProtection="0"/>
    <xf numFmtId="5" fontId="3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5" fontId="3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82" fontId="4" fillId="0" borderId="0">
      <alignment horizontal="right"/>
    </xf>
    <xf numFmtId="7" fontId="4" fillId="0" borderId="0">
      <alignment horizontal="right"/>
    </xf>
    <xf numFmtId="183" fontId="38" fillId="0" borderId="0" applyFont="0" applyFill="0" applyBorder="0" applyAlignment="0" applyProtection="0"/>
    <xf numFmtId="184" fontId="7" fillId="0" borderId="0" applyFont="0" applyFill="0" applyBorder="0" applyAlignment="0" applyProtection="0">
      <protection locked="0"/>
    </xf>
    <xf numFmtId="171" fontId="36" fillId="0" borderId="0">
      <alignment horizontal="right"/>
    </xf>
    <xf numFmtId="171" fontId="36" fillId="0" borderId="0">
      <alignment horizontal="right"/>
    </xf>
    <xf numFmtId="0" fontId="7" fillId="0" borderId="0">
      <alignment horizontal="right"/>
    </xf>
    <xf numFmtId="0" fontId="7" fillId="0" borderId="0">
      <alignment horizontal="right"/>
    </xf>
    <xf numFmtId="185" fontId="7" fillId="0" borderId="0"/>
    <xf numFmtId="185" fontId="7" fillId="0" borderId="0"/>
    <xf numFmtId="186" fontId="39" fillId="0" borderId="0"/>
    <xf numFmtId="185" fontId="7" fillId="0" borderId="0"/>
    <xf numFmtId="186" fontId="39" fillId="0" borderId="0"/>
    <xf numFmtId="185" fontId="7" fillId="0" borderId="0"/>
    <xf numFmtId="185" fontId="7" fillId="0" borderId="0"/>
    <xf numFmtId="185" fontId="7" fillId="0" borderId="0"/>
    <xf numFmtId="185" fontId="7" fillId="0" borderId="0"/>
    <xf numFmtId="185" fontId="7" fillId="0" borderId="0"/>
    <xf numFmtId="185" fontId="7" fillId="0" borderId="0"/>
    <xf numFmtId="186" fontId="39" fillId="0" borderId="0"/>
    <xf numFmtId="187" fontId="40" fillId="0" borderId="0"/>
    <xf numFmtId="187" fontId="38" fillId="0" borderId="0"/>
    <xf numFmtId="188" fontId="7" fillId="0" borderId="0" applyFont="0" applyFill="0" applyBorder="0" applyAlignment="0" applyProtection="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alignment horizontal="right"/>
    </xf>
    <xf numFmtId="0" fontId="7" fillId="21" borderId="0">
      <alignment horizontal="right"/>
    </xf>
    <xf numFmtId="0" fontId="7" fillId="21" borderId="0">
      <alignment horizontal="right"/>
    </xf>
    <xf numFmtId="0" fontId="7" fillId="21" borderId="0">
      <alignment horizontal="right"/>
    </xf>
    <xf numFmtId="7" fontId="41" fillId="0" borderId="0">
      <alignment horizontal="right"/>
    </xf>
    <xf numFmtId="171" fontId="7" fillId="0" borderId="0"/>
    <xf numFmtId="0" fontId="3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35" fillId="0" borderId="0"/>
    <xf numFmtId="0" fontId="35" fillId="0" borderId="0"/>
    <xf numFmtId="10"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9"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3"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71"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42" fillId="0" borderId="0"/>
    <xf numFmtId="10" fontId="42" fillId="0" borderId="0"/>
    <xf numFmtId="10" fontId="42" fillId="0" borderId="0"/>
    <xf numFmtId="10" fontId="42" fillId="0" borderId="0"/>
    <xf numFmtId="10" fontId="43" fillId="0" borderId="0"/>
    <xf numFmtId="10" fontId="42" fillId="0" borderId="0"/>
    <xf numFmtId="10" fontId="7" fillId="0" borderId="0"/>
    <xf numFmtId="10" fontId="42" fillId="0" borderId="0"/>
    <xf numFmtId="10" fontId="42" fillId="0" borderId="0"/>
    <xf numFmtId="10" fontId="42" fillId="0" borderId="0"/>
    <xf numFmtId="10" fontId="42" fillId="0" borderId="0"/>
    <xf numFmtId="10" fontId="42" fillId="0" borderId="0"/>
    <xf numFmtId="10" fontId="7" fillId="0" borderId="0"/>
    <xf numFmtId="10" fontId="42" fillId="0" borderId="0"/>
    <xf numFmtId="10" fontId="42"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71" fontId="7" fillId="0" borderId="0"/>
    <xf numFmtId="166" fontId="44" fillId="0" borderId="0"/>
    <xf numFmtId="189" fontId="1"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71" fontId="7" fillId="0" borderId="0"/>
    <xf numFmtId="1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42" fillId="0" borderId="0"/>
    <xf numFmtId="10" fontId="7" fillId="0" borderId="0"/>
    <xf numFmtId="10" fontId="42" fillId="0" borderId="0"/>
    <xf numFmtId="10" fontId="7" fillId="0" borderId="0"/>
    <xf numFmtId="10" fontId="42" fillId="0" borderId="0"/>
    <xf numFmtId="10" fontId="42" fillId="0" borderId="0"/>
    <xf numFmtId="10" fontId="42" fillId="0" borderId="0"/>
    <xf numFmtId="10" fontId="42" fillId="0" borderId="0"/>
    <xf numFmtId="10" fontId="42" fillId="0" borderId="0"/>
    <xf numFmtId="10" fontId="7" fillId="0" borderId="0"/>
    <xf numFmtId="10" fontId="42" fillId="0" borderId="0"/>
    <xf numFmtId="10" fontId="42" fillId="0" borderId="0"/>
    <xf numFmtId="9"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66" fontId="44"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73" fontId="7" fillId="0" borderId="0"/>
    <xf numFmtId="171" fontId="7" fillId="0" borderId="0"/>
    <xf numFmtId="171" fontId="7" fillId="0" borderId="0"/>
    <xf numFmtId="171" fontId="7" fillId="0" borderId="0"/>
    <xf numFmtId="171" fontId="7" fillId="0" borderId="0"/>
    <xf numFmtId="189" fontId="1"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32" fillId="0" borderId="0" applyFont="0" applyFill="0" applyBorder="0" applyAlignment="0" applyProtection="0"/>
    <xf numFmtId="0"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9" fontId="37" fillId="0" borderId="0" applyFont="0" applyFill="0" applyBorder="0" applyAlignment="0" applyProtection="0"/>
    <xf numFmtId="0" fontId="35" fillId="0" borderId="0" applyFont="0" applyFill="0" applyBorder="0" applyAlignment="0" applyProtection="0"/>
    <xf numFmtId="0" fontId="7" fillId="0" borderId="0"/>
    <xf numFmtId="171" fontId="7" fillId="0" borderId="0"/>
    <xf numFmtId="1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0" fontId="42" fillId="0" borderId="0"/>
    <xf numFmtId="10" fontId="7" fillId="0" borderId="0"/>
    <xf numFmtId="10" fontId="42"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7" fillId="0" borderId="0" applyFont="0" applyFill="0" applyBorder="0" applyAlignment="0" applyProtection="0"/>
    <xf numFmtId="9" fontId="7" fillId="0" borderId="0" applyFont="0" applyFill="0" applyBorder="0" applyAlignment="0" applyProtection="0"/>
    <xf numFmtId="171" fontId="7" fillId="0" borderId="0"/>
    <xf numFmtId="10" fontId="42"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0" fontId="42" fillId="0" borderId="0"/>
    <xf numFmtId="10" fontId="7" fillId="0" borderId="0"/>
    <xf numFmtId="171" fontId="7" fillId="0" borderId="0"/>
    <xf numFmtId="171" fontId="7" fillId="0" borderId="0"/>
    <xf numFmtId="9"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37" fillId="0" borderId="0" applyFont="0" applyFill="0" applyBorder="0" applyAlignment="0" applyProtection="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66" fontId="44"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73" fontId="7" fillId="0" borderId="0"/>
    <xf numFmtId="171" fontId="7" fillId="0" borderId="0"/>
    <xf numFmtId="171" fontId="7" fillId="0" borderId="0"/>
    <xf numFmtId="189" fontId="1"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0" fontId="42" fillId="0" borderId="0"/>
    <xf numFmtId="10" fontId="7" fillId="0" borderId="0"/>
    <xf numFmtId="10" fontId="42" fillId="0" borderId="0"/>
    <xf numFmtId="10" fontId="42" fillId="0" borderId="0"/>
    <xf numFmtId="10" fontId="42" fillId="0" borderId="0"/>
    <xf numFmtId="10" fontId="42" fillId="0" borderId="0"/>
    <xf numFmtId="10" fontId="42" fillId="0" borderId="0"/>
    <xf numFmtId="10" fontId="7" fillId="0" borderId="0"/>
    <xf numFmtId="10" fontId="42" fillId="0" borderId="0"/>
    <xf numFmtId="10" fontId="42"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66" fontId="44"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73"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32" fillId="0" borderId="0" applyFont="0" applyFill="0" applyBorder="0" applyAlignment="0" applyProtection="0"/>
    <xf numFmtId="10" fontId="42" fillId="0" borderId="0"/>
    <xf numFmtId="10" fontId="7" fillId="0" borderId="0"/>
    <xf numFmtId="9" fontId="32" fillId="0" borderId="0" applyFont="0" applyFill="0" applyBorder="0" applyAlignment="0" applyProtection="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42" fillId="0" borderId="0"/>
    <xf numFmtId="9" fontId="35" fillId="0" borderId="0"/>
    <xf numFmtId="0" fontId="26" fillId="22" borderId="0">
      <alignment vertical="top"/>
    </xf>
    <xf numFmtId="0" fontId="26" fillId="22" borderId="0">
      <alignment vertical="top"/>
    </xf>
    <xf numFmtId="0" fontId="26" fillId="22" borderId="0">
      <alignment vertical="top"/>
    </xf>
    <xf numFmtId="0" fontId="26" fillId="22" borderId="0">
      <alignment vertical="top"/>
    </xf>
    <xf numFmtId="0" fontId="35" fillId="0" borderId="0"/>
    <xf numFmtId="190" fontId="7" fillId="0" borderId="0" applyBorder="0" applyAlignment="0"/>
    <xf numFmtId="43" fontId="45" fillId="0" borderId="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xf numFmtId="173" fontId="7" fillId="0" borderId="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37"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3" fontId="4" fillId="0" borderId="0"/>
    <xf numFmtId="194" fontId="35" fillId="0" borderId="7"/>
    <xf numFmtId="0" fontId="4" fillId="0" borderId="0"/>
    <xf numFmtId="39" fontId="4" fillId="0" borderId="0" applyFont="0" applyFill="0" applyBorder="0" applyAlignment="0" applyProtection="0"/>
    <xf numFmtId="194" fontId="35"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0" fontId="35" fillId="0" borderId="0"/>
    <xf numFmtId="170" fontId="47" fillId="0" borderId="0">
      <alignment horizontal="right"/>
    </xf>
    <xf numFmtId="39" fontId="35" fillId="0" borderId="0" applyFont="0" applyFill="0" applyBorder="0" applyAlignment="0" applyProtection="0"/>
    <xf numFmtId="194" fontId="35" fillId="0" borderId="0" applyFont="0" applyFill="0" applyBorder="0" applyAlignment="0" applyProtection="0"/>
    <xf numFmtId="0" fontId="35" fillId="0" borderId="0"/>
    <xf numFmtId="0" fontId="35" fillId="0" borderId="0"/>
    <xf numFmtId="39" fontId="35" fillId="0" borderId="0"/>
    <xf numFmtId="193" fontId="35" fillId="0" borderId="15"/>
    <xf numFmtId="182" fontId="35" fillId="0" borderId="0"/>
    <xf numFmtId="195" fontId="4" fillId="0" borderId="0" applyFont="0" applyFill="0" applyBorder="0" applyAlignment="0"/>
    <xf numFmtId="171" fontId="4" fillId="0" borderId="0" applyFont="0" applyFill="0" applyBorder="0" applyAlignment="0"/>
    <xf numFmtId="0" fontId="4" fillId="0" borderId="0" applyFont="0" applyFill="0" applyBorder="0" applyAlignment="0"/>
    <xf numFmtId="0" fontId="4" fillId="0" borderId="0" applyFont="0" applyFill="0" applyBorder="0" applyAlignment="0"/>
    <xf numFmtId="0" fontId="4" fillId="0" borderId="0" applyFont="0" applyFill="0" applyBorder="0" applyAlignment="0"/>
    <xf numFmtId="0" fontId="4" fillId="0" borderId="0" applyFont="0" applyFill="0" applyBorder="0" applyAlignment="0"/>
    <xf numFmtId="42" fontId="7" fillId="0" borderId="0" applyFont="0" applyFill="0" applyBorder="0" applyAlignment="0" applyProtection="0"/>
    <xf numFmtId="44" fontId="48"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41" fontId="48"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171" fontId="50" fillId="0" borderId="0"/>
    <xf numFmtId="4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51" fillId="0" borderId="0"/>
    <xf numFmtId="0" fontId="51" fillId="0" borderId="0"/>
    <xf numFmtId="0" fontId="51" fillId="0" borderId="0"/>
    <xf numFmtId="0" fontId="51" fillId="0" borderId="0"/>
    <xf numFmtId="0" fontId="51" fillId="0" borderId="0"/>
    <xf numFmtId="0" fontId="51" fillId="0" borderId="0"/>
    <xf numFmtId="0" fontId="28" fillId="0" borderId="0"/>
    <xf numFmtId="171" fontId="52" fillId="0" borderId="0"/>
    <xf numFmtId="0" fontId="53" fillId="0" borderId="0" applyFont="0" applyAlignment="0">
      <alignment horizontal="center" vertical="center"/>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98" fontId="7" fillId="0" borderId="0" applyFont="0" applyFill="0" applyBorder="0" applyProtection="0">
      <alignment wrapText="1"/>
    </xf>
    <xf numFmtId="171" fontId="7" fillId="0" borderId="0" applyFont="0" applyFill="0" applyBorder="0" applyProtection="0">
      <alignment horizontal="left" wrapText="1"/>
    </xf>
    <xf numFmtId="171" fontId="7" fillId="0" borderId="0" applyFont="0" applyFill="0" applyBorder="0" applyProtection="0">
      <alignment horizontal="left" wrapText="1"/>
    </xf>
    <xf numFmtId="171" fontId="7" fillId="0" borderId="0" applyFont="0" applyFill="0" applyBorder="0" applyProtection="0">
      <alignment horizontal="left" wrapText="1"/>
    </xf>
    <xf numFmtId="171" fontId="7" fillId="0" borderId="0" applyFont="0" applyFill="0" applyBorder="0" applyProtection="0">
      <alignment horizontal="left" wrapText="1"/>
    </xf>
    <xf numFmtId="199" fontId="7" fillId="0" borderId="0" applyFont="0" applyFill="0" applyBorder="0" applyProtection="0">
      <alignment horizontal="lef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200"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20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202"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68" fontId="7" fillId="0" borderId="0" applyFont="0" applyFill="0" applyBorder="0" applyProtection="0">
      <alignment wrapText="1"/>
    </xf>
    <xf numFmtId="20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91" fontId="7" fillId="0" borderId="0" applyFont="0" applyFill="0" applyBorder="0" applyAlignment="0" applyProtection="0"/>
    <xf numFmtId="183" fontId="7" fillId="0" borderId="0" applyFont="0" applyFill="0" applyBorder="0" applyAlignment="0" applyProtection="0"/>
    <xf numFmtId="171" fontId="7" fillId="0" borderId="0" applyFont="0" applyFill="0" applyBorder="0" applyAlignment="0" applyProtection="0"/>
    <xf numFmtId="199" fontId="7" fillId="0" borderId="0" applyFont="0" applyFill="0" applyBorder="0" applyAlignment="0" applyProtection="0"/>
    <xf numFmtId="178" fontId="54"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94" fontId="7" fillId="0" borderId="0" applyFont="0" applyFill="0" applyBorder="0" applyAlignment="0" applyProtection="0"/>
    <xf numFmtId="185" fontId="7" fillId="0" borderId="0" applyFont="0" applyFill="0" applyBorder="0" applyAlignment="0" applyProtection="0"/>
    <xf numFmtId="171" fontId="7" fillId="0" borderId="0" applyFont="0" applyFill="0" applyBorder="0" applyAlignment="0" applyProtection="0"/>
    <xf numFmtId="205" fontId="7" fillId="0" borderId="0" applyFont="0" applyFill="0" applyBorder="0" applyAlignment="0" applyProtection="0"/>
    <xf numFmtId="183" fontId="54" fillId="0" borderId="0" applyFont="0" applyFill="0" applyBorder="0" applyAlignment="0" applyProtection="0"/>
    <xf numFmtId="9" fontId="7" fillId="0" borderId="0">
      <alignment horizontal="right"/>
    </xf>
    <xf numFmtId="9" fontId="27" fillId="0" borderId="0">
      <alignment horizontal="right"/>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vertical="top"/>
    </xf>
    <xf numFmtId="171" fontId="7" fillId="0" borderId="0">
      <alignment vertical="top"/>
    </xf>
    <xf numFmtId="171"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7" fillId="0" borderId="0">
      <alignment vertical="top"/>
    </xf>
    <xf numFmtId="171" fontId="25" fillId="0" borderId="0">
      <alignment vertical="top"/>
    </xf>
    <xf numFmtId="171" fontId="25" fillId="0" borderId="0">
      <alignment vertical="top"/>
    </xf>
    <xf numFmtId="171" fontId="25"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55" fillId="0" borderId="0"/>
    <xf numFmtId="0" fontId="56" fillId="0" borderId="0"/>
    <xf numFmtId="0" fontId="56" fillId="0" borderId="0"/>
    <xf numFmtId="0" fontId="56" fillId="0" borderId="0"/>
    <xf numFmtId="0" fontId="56" fillId="0" borderId="0"/>
    <xf numFmtId="0" fontId="56" fillId="0" borderId="0"/>
    <xf numFmtId="0" fontId="56" fillId="0" borderId="0"/>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6"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7"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9"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0"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2"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3"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4"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5" fontId="7" fillId="0" borderId="0" applyFont="0" applyFill="0" applyBorder="0" applyProtection="0">
      <alignment horizontal="right"/>
    </xf>
    <xf numFmtId="171" fontId="7" fillId="0" borderId="0" applyFont="0" applyFill="0" applyBorder="0" applyAlignment="0" applyProtection="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applyFont="0" applyFill="0" applyBorder="0" applyAlignment="0" applyProtection="0"/>
    <xf numFmtId="171" fontId="7" fillId="0" borderId="0" applyFont="0" applyFill="0" applyBorder="0" applyAlignment="0" applyProtection="0"/>
    <xf numFmtId="0" fontId="57" fillId="0" borderId="0"/>
    <xf numFmtId="0" fontId="58" fillId="0" borderId="0"/>
    <xf numFmtId="0" fontId="59" fillId="0" borderId="0"/>
    <xf numFmtId="0" fontId="58" fillId="0" borderId="0"/>
    <xf numFmtId="0" fontId="59" fillId="0" borderId="0"/>
    <xf numFmtId="0" fontId="58" fillId="0" borderId="0"/>
    <xf numFmtId="0" fontId="59" fillId="0" borderId="0"/>
    <xf numFmtId="0" fontId="59" fillId="0" borderId="0"/>
    <xf numFmtId="0" fontId="58" fillId="0" borderId="0"/>
    <xf numFmtId="0" fontId="7" fillId="0" borderId="0"/>
    <xf numFmtId="0" fontId="7" fillId="0" borderId="0"/>
    <xf numFmtId="0" fontId="7" fillId="0" borderId="0"/>
    <xf numFmtId="0" fontId="7" fillId="0" borderId="0"/>
    <xf numFmtId="0" fontId="60" fillId="0" borderId="0"/>
    <xf numFmtId="0" fontId="7" fillId="0" borderId="0"/>
    <xf numFmtId="0" fontId="7" fillId="0" borderId="0"/>
    <xf numFmtId="0" fontId="7"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0" fillId="0" borderId="0"/>
    <xf numFmtId="0" fontId="61" fillId="0" borderId="0"/>
    <xf numFmtId="0" fontId="57" fillId="0" borderId="0"/>
    <xf numFmtId="0" fontId="59" fillId="0" borderId="0"/>
    <xf numFmtId="0" fontId="59" fillId="0" borderId="0"/>
    <xf numFmtId="0" fontId="59" fillId="0" borderId="0"/>
    <xf numFmtId="0" fontId="59" fillId="0" borderId="0"/>
    <xf numFmtId="0" fontId="57" fillId="0" borderId="0"/>
    <xf numFmtId="0" fontId="59" fillId="0" borderId="0"/>
    <xf numFmtId="0" fontId="59" fillId="0" borderId="0"/>
    <xf numFmtId="0" fontId="62" fillId="0" borderId="0"/>
    <xf numFmtId="0" fontId="55" fillId="0" borderId="0"/>
    <xf numFmtId="0" fontId="55" fillId="0" borderId="0"/>
    <xf numFmtId="0" fontId="62" fillId="0" borderId="0"/>
    <xf numFmtId="0" fontId="55"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57" fillId="0" borderId="0"/>
    <xf numFmtId="0" fontId="57" fillId="0" borderId="0"/>
    <xf numFmtId="0" fontId="64" fillId="0" borderId="0"/>
    <xf numFmtId="0" fontId="57" fillId="0" borderId="0"/>
    <xf numFmtId="0" fontId="55" fillId="0" borderId="0"/>
    <xf numFmtId="0" fontId="62" fillId="0" borderId="0"/>
    <xf numFmtId="0" fontId="62" fillId="0" borderId="0"/>
    <xf numFmtId="0" fontId="55" fillId="0" borderId="0"/>
    <xf numFmtId="0" fontId="62" fillId="0" borderId="0"/>
    <xf numFmtId="0" fontId="60" fillId="0" borderId="0"/>
    <xf numFmtId="0" fontId="63" fillId="0" borderId="0" applyNumberFormat="0" applyFill="0" applyBorder="0" applyAlignment="0" applyProtection="0"/>
    <xf numFmtId="0" fontId="63" fillId="0" borderId="0" applyNumberFormat="0" applyFill="0" applyBorder="0" applyAlignment="0" applyProtection="0"/>
    <xf numFmtId="0" fontId="60" fillId="0" borderId="0"/>
    <xf numFmtId="0" fontId="63" fillId="0" borderId="0" applyNumberFormat="0" applyFill="0" applyBorder="0" applyAlignment="0" applyProtection="0"/>
    <xf numFmtId="0" fontId="61" fillId="0" borderId="0"/>
    <xf numFmtId="0" fontId="63" fillId="0" borderId="0" applyNumberFormat="0" applyFill="0" applyBorder="0" applyAlignment="0" applyProtection="0"/>
    <xf numFmtId="0" fontId="63" fillId="0" borderId="0" applyNumberFormat="0" applyFill="0" applyBorder="0" applyAlignment="0" applyProtection="0"/>
    <xf numFmtId="0" fontId="61" fillId="0" borderId="0"/>
    <xf numFmtId="0" fontId="63" fillId="0" borderId="0" applyNumberFormat="0" applyFill="0" applyBorder="0" applyAlignment="0" applyProtection="0"/>
    <xf numFmtId="0" fontId="61" fillId="0" borderId="0"/>
    <xf numFmtId="0" fontId="58" fillId="0" borderId="0"/>
    <xf numFmtId="0" fontId="61" fillId="0" borderId="0"/>
    <xf numFmtId="0" fontId="58"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62" fillId="0" borderId="0"/>
    <xf numFmtId="0" fontId="63" fillId="0" borderId="0" applyNumberFormat="0" applyFill="0" applyBorder="0" applyAlignment="0" applyProtection="0"/>
    <xf numFmtId="0" fontId="64" fillId="0" borderId="0"/>
    <xf numFmtId="0" fontId="55" fillId="0" borderId="0"/>
    <xf numFmtId="0" fontId="60" fillId="0" borderId="0"/>
    <xf numFmtId="0" fontId="61" fillId="0" borderId="0"/>
    <xf numFmtId="0" fontId="61" fillId="0" borderId="0"/>
    <xf numFmtId="0" fontId="58" fillId="0" borderId="0"/>
    <xf numFmtId="0" fontId="60" fillId="0" borderId="0"/>
    <xf numFmtId="0" fontId="59" fillId="0" borderId="0"/>
    <xf numFmtId="0" fontId="59" fillId="0" borderId="0"/>
    <xf numFmtId="0" fontId="5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57" fillId="0" borderId="0"/>
    <xf numFmtId="0" fontId="62" fillId="0" borderId="0"/>
    <xf numFmtId="0" fontId="63" fillId="0" borderId="0" applyNumberFormat="0" applyFill="0" applyBorder="0" applyAlignment="0" applyProtection="0"/>
    <xf numFmtId="0" fontId="57"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55" fillId="0" borderId="0"/>
    <xf numFmtId="0" fontId="60" fillId="0" borderId="0"/>
    <xf numFmtId="0" fontId="59" fillId="0" borderId="0"/>
    <xf numFmtId="0" fontId="59" fillId="0" borderId="0"/>
    <xf numFmtId="0" fontId="6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8" fontId="20" fillId="0" borderId="0">
      <alignment horizontal="right"/>
    </xf>
    <xf numFmtId="171" fontId="7" fillId="0" borderId="0" applyFont="0" applyFill="0" applyBorder="0" applyAlignment="0" applyProtection="0"/>
    <xf numFmtId="171"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57" fillId="0" borderId="0"/>
    <xf numFmtId="0" fontId="57" fillId="0" borderId="0"/>
    <xf numFmtId="0" fontId="7" fillId="0" borderId="0" applyFont="0" applyFill="0" applyBorder="0" applyAlignment="0" applyProtection="0"/>
    <xf numFmtId="171" fontId="65" fillId="0" borderId="0"/>
    <xf numFmtId="208" fontId="65" fillId="0" borderId="0"/>
    <xf numFmtId="208"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208" fontId="65" fillId="0" borderId="0"/>
    <xf numFmtId="208" fontId="65" fillId="0" borderId="0"/>
    <xf numFmtId="208" fontId="65" fillId="0" borderId="0"/>
    <xf numFmtId="208" fontId="65" fillId="0" borderId="0"/>
    <xf numFmtId="208" fontId="65" fillId="0" borderId="0"/>
    <xf numFmtId="171" fontId="65" fillId="0" borderId="0"/>
    <xf numFmtId="171" fontId="65" fillId="0" borderId="0"/>
    <xf numFmtId="0" fontId="57" fillId="0" borderId="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9" fontId="27" fillId="0" borderId="0">
      <alignment horizontal="right"/>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9" fontId="27" fillId="0" borderId="0">
      <alignment horizontal="right"/>
    </xf>
    <xf numFmtId="9" fontId="27" fillId="0" borderId="0">
      <alignment horizontal="right"/>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8" fontId="20"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pplyNumberFormat="0" applyFill="0" applyBorder="0" applyAlignment="0" applyProtection="0"/>
    <xf numFmtId="0" fontId="7" fillId="0" borderId="0" applyNumberFormat="0" applyFill="0" applyBorder="0" applyAlignment="0" applyProtection="0"/>
    <xf numFmtId="9" fontId="7" fillId="0" borderId="0">
      <alignment horizontal="right"/>
    </xf>
    <xf numFmtId="3" fontId="23" fillId="0" borderId="0"/>
    <xf numFmtId="9" fontId="27" fillId="0" borderId="0">
      <alignment horizontal="right"/>
    </xf>
    <xf numFmtId="3" fontId="7" fillId="0" borderId="0"/>
    <xf numFmtId="3" fontId="7" fillId="0" borderId="0"/>
    <xf numFmtId="3" fontId="7" fillId="0" borderId="0"/>
    <xf numFmtId="3" fontId="7" fillId="0" borderId="0"/>
    <xf numFmtId="3" fontId="23" fillId="0" borderId="0"/>
    <xf numFmtId="3" fontId="7" fillId="0" borderId="0"/>
    <xf numFmtId="3" fontId="23" fillId="0" borderId="0"/>
    <xf numFmtId="3" fontId="23" fillId="0" borderId="0"/>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68" fontId="20" fillId="0" borderId="0">
      <alignment horizontal="right"/>
    </xf>
    <xf numFmtId="3" fontId="23" fillId="0" borderId="0"/>
    <xf numFmtId="3" fontId="7" fillId="0" borderId="0"/>
    <xf numFmtId="3" fontId="23" fillId="0" borderId="0"/>
    <xf numFmtId="3" fontId="23" fillId="0" borderId="0"/>
    <xf numFmtId="3" fontId="23" fillId="0" borderId="0"/>
    <xf numFmtId="0" fontId="7" fillId="0" borderId="0" applyNumberFormat="0" applyFill="0" applyBorder="0" applyAlignment="0" applyProtection="0">
      <alignment horizontal="left" wrapText="1"/>
    </xf>
    <xf numFmtId="0" fontId="7" fillId="0" borderId="0"/>
    <xf numFmtId="0" fontId="7" fillId="0" borderId="0">
      <alignment horizontal="left" wrapText="1"/>
    </xf>
    <xf numFmtId="9" fontId="27" fillId="0" borderId="0">
      <alignment horizontal="right"/>
    </xf>
    <xf numFmtId="171" fontId="7" fillId="0" borderId="0"/>
    <xf numFmtId="171" fontId="7" fillId="0" borderId="0"/>
    <xf numFmtId="171" fontId="7" fillId="0" borderId="0"/>
    <xf numFmtId="171" fontId="7" fillId="0" borderId="0"/>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23" fillId="0" borderId="0" applyNumberFormat="0" applyFill="0" applyBorder="0" applyAlignment="0" applyProtection="0"/>
    <xf numFmtId="168" fontId="20"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9" fontId="27" fillId="0" borderId="0">
      <alignment horizontal="right"/>
    </xf>
    <xf numFmtId="9" fontId="27" fillId="0" borderId="0">
      <alignment horizontal="right"/>
    </xf>
    <xf numFmtId="171" fontId="2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25" fillId="0" borderId="0">
      <alignment vertical="top"/>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0" fontId="56" fillId="0" borderId="0"/>
    <xf numFmtId="171" fontId="66" fillId="23" borderId="16">
      <alignment horizontal="center" vertical="center"/>
    </xf>
    <xf numFmtId="171" fontId="66" fillId="23" borderId="16">
      <alignment horizontal="center" vertical="center"/>
    </xf>
    <xf numFmtId="171" fontId="66" fillId="23" borderId="17">
      <alignment horizontal="center"/>
    </xf>
    <xf numFmtId="171" fontId="66" fillId="23" borderId="17">
      <alignment horizontal="center"/>
    </xf>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7" fillId="0" borderId="0">
      <alignment horizontal="left" wrapText="1"/>
    </xf>
    <xf numFmtId="9" fontId="27" fillId="0" borderId="0">
      <alignment horizontal="right"/>
    </xf>
    <xf numFmtId="0" fontId="7" fillId="0" borderId="0"/>
    <xf numFmtId="171" fontId="67" fillId="0" borderId="0"/>
    <xf numFmtId="9" fontId="27" fillId="0" borderId="0">
      <alignment horizontal="right"/>
    </xf>
    <xf numFmtId="171" fontId="67" fillId="0" borderId="0"/>
    <xf numFmtId="171" fontId="67" fillId="0" borderId="0"/>
    <xf numFmtId="171" fontId="67" fillId="0" borderId="0"/>
    <xf numFmtId="171" fontId="6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5" fillId="24" borderId="0" applyNumberFormat="0" applyFont="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23" fillId="0" borderId="0" applyNumberFormat="0" applyFill="0" applyBorder="0" applyAlignment="0" applyProtection="0"/>
    <xf numFmtId="171" fontId="23" fillId="0" borderId="0" applyNumberFormat="0" applyFill="0" applyBorder="0" applyAlignment="0" applyProtection="0"/>
    <xf numFmtId="0"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25" fillId="0" borderId="0">
      <alignment vertical="top"/>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5" fillId="0" borderId="0">
      <alignment vertical="top"/>
    </xf>
    <xf numFmtId="0" fontId="25" fillId="0" borderId="0">
      <alignment vertical="top"/>
    </xf>
    <xf numFmtId="0"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3" fillId="0" borderId="0" applyNumberFormat="0" applyFill="0" applyBorder="0" applyAlignment="0" applyProtection="0"/>
    <xf numFmtId="171" fontId="23" fillId="0" borderId="0" applyNumberFormat="0" applyFill="0" applyBorder="0" applyAlignment="0" applyProtection="0"/>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5" fillId="0" borderId="0">
      <alignment vertical="top"/>
    </xf>
    <xf numFmtId="171" fontId="67" fillId="0" borderId="0"/>
    <xf numFmtId="9" fontId="27" fillId="0" borderId="0">
      <alignment horizontal="right"/>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67" fillId="0" borderId="0"/>
    <xf numFmtId="171" fontId="67" fillId="0" borderId="0"/>
    <xf numFmtId="171" fontId="67" fillId="0" borderId="0"/>
    <xf numFmtId="171" fontId="6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71" fontId="67" fillId="0" borderId="0"/>
    <xf numFmtId="9" fontId="27" fillId="0" borderId="0">
      <alignment horizontal="right"/>
    </xf>
    <xf numFmtId="171" fontId="67" fillId="0" borderId="0"/>
    <xf numFmtId="171" fontId="67" fillId="0" borderId="0"/>
    <xf numFmtId="171" fontId="67" fillId="0" borderId="0"/>
    <xf numFmtId="171" fontId="67" fillId="0" borderId="0"/>
    <xf numFmtId="0" fontId="23" fillId="0" borderId="0" applyNumberFormat="0" applyFill="0" applyBorder="0" applyAlignment="0" applyProtection="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9" fontId="27"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9" fontId="27" fillId="0" borderId="0">
      <alignment horizontal="right"/>
    </xf>
    <xf numFmtId="0" fontId="7" fillId="0" borderId="0"/>
    <xf numFmtId="0" fontId="7" fillId="0" borderId="0"/>
    <xf numFmtId="0" fontId="7" fillId="0" borderId="0"/>
    <xf numFmtId="0" fontId="7" fillId="0" borderId="0"/>
    <xf numFmtId="171" fontId="67" fillId="0" borderId="0"/>
    <xf numFmtId="9" fontId="27" fillId="0" borderId="0">
      <alignment horizontal="right"/>
    </xf>
    <xf numFmtId="171" fontId="67" fillId="0" borderId="0"/>
    <xf numFmtId="171" fontId="67" fillId="0" borderId="0"/>
    <xf numFmtId="3" fontId="7" fillId="0" borderId="0"/>
    <xf numFmtId="3" fontId="7" fillId="0" borderId="0"/>
    <xf numFmtId="171" fontId="68" fillId="0" borderId="0"/>
    <xf numFmtId="171" fontId="68" fillId="0" borderId="0"/>
    <xf numFmtId="171" fontId="7" fillId="21" borderId="0"/>
    <xf numFmtId="171" fontId="7" fillId="21" borderId="0"/>
    <xf numFmtId="171" fontId="7" fillId="21" borderId="0"/>
    <xf numFmtId="171" fontId="7" fillId="21" borderId="0"/>
    <xf numFmtId="171" fontId="7" fillId="21" borderId="0"/>
    <xf numFmtId="171" fontId="68" fillId="0" borderId="0"/>
    <xf numFmtId="171" fontId="68" fillId="0" borderId="0"/>
    <xf numFmtId="171" fontId="68" fillId="0" borderId="0"/>
    <xf numFmtId="171" fontId="69" fillId="25" borderId="0"/>
    <xf numFmtId="171" fontId="68" fillId="0" borderId="0"/>
    <xf numFmtId="171" fontId="68" fillId="0" borderId="0"/>
    <xf numFmtId="171" fontId="68" fillId="0" borderId="0"/>
    <xf numFmtId="171" fontId="70" fillId="26" borderId="0"/>
    <xf numFmtId="171" fontId="68" fillId="0" borderId="0"/>
    <xf numFmtId="171" fontId="68" fillId="0" borderId="0"/>
    <xf numFmtId="171" fontId="68" fillId="0" borderId="0"/>
    <xf numFmtId="171" fontId="71" fillId="27" borderId="0"/>
    <xf numFmtId="171" fontId="68" fillId="0" borderId="0"/>
    <xf numFmtId="171" fontId="68" fillId="0" borderId="0"/>
    <xf numFmtId="171" fontId="68" fillId="0" borderId="0"/>
    <xf numFmtId="171" fontId="72" fillId="0" borderId="0"/>
    <xf numFmtId="171" fontId="68" fillId="0" borderId="0"/>
    <xf numFmtId="171" fontId="68" fillId="0" borderId="0"/>
    <xf numFmtId="171" fontId="68" fillId="0" borderId="0"/>
    <xf numFmtId="171" fontId="53" fillId="0" borderId="0"/>
    <xf numFmtId="171" fontId="68" fillId="0" borderId="0"/>
    <xf numFmtId="171" fontId="68" fillId="0" borderId="0"/>
    <xf numFmtId="171" fontId="68" fillId="0" borderId="0"/>
    <xf numFmtId="171" fontId="73" fillId="0" borderId="0"/>
    <xf numFmtId="171" fontId="73" fillId="0" borderId="0"/>
    <xf numFmtId="171" fontId="73" fillId="0" borderId="0"/>
    <xf numFmtId="171" fontId="73" fillId="0" borderId="0"/>
    <xf numFmtId="171" fontId="73" fillId="0" borderId="0"/>
    <xf numFmtId="171" fontId="68" fillId="0" borderId="0"/>
    <xf numFmtId="193" fontId="7" fillId="0" borderId="0" applyFont="0" applyFill="0" applyBorder="0" applyAlignment="0" applyProtection="0"/>
    <xf numFmtId="193" fontId="7" fillId="0" borderId="0" applyFont="0" applyFill="0" applyBorder="0" applyAlignment="0" applyProtection="0"/>
    <xf numFmtId="193" fontId="52" fillId="0" borderId="0" applyFont="0" applyFill="0" applyBorder="0" applyAlignment="0" applyProtection="0"/>
    <xf numFmtId="193" fontId="4" fillId="0" borderId="0" applyFont="0" applyFill="0" applyBorder="0" applyAlignment="0" applyProtection="0"/>
    <xf numFmtId="193" fontId="26" fillId="0" borderId="0" applyFont="0" applyFill="0" applyBorder="0" applyAlignment="0" applyProtection="0"/>
    <xf numFmtId="175" fontId="4"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4"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93" fontId="26"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75" fontId="7" fillId="0" borderId="0" applyFont="0" applyFill="0" applyBorder="0" applyAlignment="0" applyProtection="0"/>
    <xf numFmtId="193" fontId="4"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93"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5"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26"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4"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4"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26" fillId="0" borderId="0" applyFont="0" applyFill="0" applyBorder="0" applyAlignment="0" applyProtection="0"/>
    <xf numFmtId="171" fontId="26"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5" fontId="4"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0" fontId="56"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5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20" fillId="0" borderId="0">
      <alignment horizontal="right"/>
    </xf>
    <xf numFmtId="171" fontId="20" fillId="0" borderId="0">
      <alignment horizontal="right"/>
    </xf>
    <xf numFmtId="171" fontId="20" fillId="0" borderId="0">
      <alignment horizontal="right"/>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56"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4" fillId="0" borderId="0" applyFont="0" applyFill="0" applyBorder="0" applyAlignment="0" applyProtection="0"/>
    <xf numFmtId="218" fontId="26"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20" fontId="4"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1" fontId="7" fillId="0" borderId="0" applyFont="0" applyFill="0" applyBorder="0" applyAlignment="0" applyProtection="0"/>
    <xf numFmtId="171" fontId="7"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218" fontId="7" fillId="0" borderId="0" applyFont="0" applyFill="0" applyBorder="0" applyAlignment="0" applyProtection="0"/>
    <xf numFmtId="218" fontId="26"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4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87" fontId="75" fillId="0" borderId="0" applyFont="0" applyFill="0" applyBorder="0" applyAlignment="0" applyProtection="0"/>
    <xf numFmtId="223" fontId="75" fillId="0" borderId="0" applyFont="0" applyFill="0" applyBorder="0" applyAlignment="0" applyProtection="0"/>
    <xf numFmtId="224" fontId="7" fillId="0" borderId="0" applyFont="0" applyFill="0" applyBorder="0" applyAlignment="0" applyProtection="0"/>
    <xf numFmtId="218"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2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20" fontId="7" fillId="0" borderId="0" applyFont="0" applyFill="0" applyBorder="0" applyAlignment="0" applyProtection="0"/>
    <xf numFmtId="218" fontId="4"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171" fontId="46"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223" fontId="54" fillId="0" borderId="0" applyFont="0" applyFill="0" applyBorder="0" applyAlignment="0" applyProtection="0"/>
    <xf numFmtId="171" fontId="7" fillId="0" borderId="0" applyFont="0" applyFill="0" applyBorder="0" applyAlignment="0" applyProtection="0"/>
    <xf numFmtId="226"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54" fillId="0" borderId="0" applyFont="0" applyFill="0" applyBorder="0" applyAlignment="0" applyProtection="0"/>
    <xf numFmtId="227"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46" fillId="0" borderId="0" applyFont="0" applyFill="0" applyBorder="0" applyAlignment="0" applyProtection="0"/>
    <xf numFmtId="20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3" fontId="54" fillId="0" borderId="0" applyFont="0" applyFill="0" applyBorder="0" applyAlignment="0" applyProtection="0"/>
    <xf numFmtId="171"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0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3" fontId="54" fillId="0" borderId="0" applyFont="0" applyFill="0" applyBorder="0" applyAlignment="0" applyProtection="0"/>
    <xf numFmtId="171" fontId="7" fillId="0" borderId="0" applyFont="0" applyFill="0" applyBorder="0" applyAlignment="0" applyProtection="0"/>
    <xf numFmtId="218" fontId="26" fillId="0" borderId="0" applyFont="0" applyFill="0" applyBorder="0" applyAlignment="0" applyProtection="0"/>
    <xf numFmtId="171" fontId="26"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23" fontId="75" fillId="0" borderId="0" applyFont="0" applyFill="0" applyBorder="0" applyAlignment="0" applyProtection="0"/>
    <xf numFmtId="171" fontId="75"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Protection="0">
      <alignment horizontal="right"/>
    </xf>
    <xf numFmtId="171" fontId="7" fillId="0" borderId="0" applyProtection="0">
      <alignment horizontal="right"/>
    </xf>
    <xf numFmtId="171" fontId="7" fillId="0" borderId="0" applyProtection="0">
      <alignment horizontal="right"/>
    </xf>
    <xf numFmtId="171" fontId="7" fillId="0" borderId="0" applyProtection="0">
      <alignment horizontal="right"/>
    </xf>
    <xf numFmtId="171" fontId="7" fillId="0" borderId="0" applyProtection="0">
      <alignment horizontal="right"/>
    </xf>
    <xf numFmtId="171" fontId="7" fillId="0" borderId="0" applyProtection="0">
      <alignment horizontal="right"/>
    </xf>
    <xf numFmtId="218" fontId="7" fillId="0" borderId="0" applyProtection="0">
      <alignment horizontal="right"/>
    </xf>
    <xf numFmtId="218" fontId="7" fillId="0" borderId="0" applyProtection="0">
      <alignment horizontal="right"/>
    </xf>
    <xf numFmtId="218" fontId="7" fillId="0" borderId="0" applyProtection="0">
      <alignment horizontal="right"/>
    </xf>
    <xf numFmtId="218" fontId="7" fillId="0" borderId="0" applyProtection="0">
      <alignment horizontal="right"/>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46"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 fillId="28" borderId="0"/>
    <xf numFmtId="171" fontId="7" fillId="28" borderId="0"/>
    <xf numFmtId="171" fontId="7" fillId="28" borderId="0"/>
    <xf numFmtId="171" fontId="7" fillId="28" borderId="0"/>
    <xf numFmtId="171" fontId="7" fillId="28" borderId="0"/>
    <xf numFmtId="171"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9" fontId="27" fillId="0" borderId="0">
      <alignment horizontal="right"/>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23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55" fillId="0" borderId="0"/>
    <xf numFmtId="0" fontId="62" fillId="0" borderId="0"/>
    <xf numFmtId="0" fontId="57"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0" fontId="57"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60" fillId="0" borderId="0"/>
    <xf numFmtId="0" fontId="63" fillId="0" borderId="0" applyNumberFormat="0" applyFill="0" applyBorder="0" applyAlignment="0" applyProtection="0"/>
    <xf numFmtId="0" fontId="59" fillId="0" borderId="0"/>
    <xf numFmtId="0" fontId="59" fillId="0" borderId="0"/>
    <xf numFmtId="0" fontId="55" fillId="0" borderId="0"/>
    <xf numFmtId="171" fontId="7" fillId="0" borderId="0" applyFont="0" applyFill="0" applyBorder="0" applyAlignment="0" applyProtection="0"/>
    <xf numFmtId="171" fontId="7" fillId="0" borderId="0" applyFont="0" applyFill="0" applyBorder="0" applyAlignment="0" applyProtection="0"/>
    <xf numFmtId="171" fontId="65" fillId="0" borderId="0"/>
    <xf numFmtId="208" fontId="65" fillId="0" borderId="0"/>
    <xf numFmtId="208"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208" fontId="65" fillId="0" borderId="0"/>
    <xf numFmtId="208" fontId="65" fillId="0" borderId="0"/>
    <xf numFmtId="208" fontId="65" fillId="0" borderId="0"/>
    <xf numFmtId="208" fontId="65" fillId="0" borderId="0"/>
    <xf numFmtId="208" fontId="65" fillId="0" borderId="0"/>
    <xf numFmtId="171" fontId="65" fillId="0" borderId="0"/>
    <xf numFmtId="171" fontId="65" fillId="0" borderId="0"/>
    <xf numFmtId="0" fontId="7" fillId="0" borderId="0" applyNumberFormat="0" applyFill="0" applyBorder="0" applyAlignment="0" applyProtection="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0" fontId="77" fillId="0" borderId="0">
      <alignment vertical="center"/>
    </xf>
    <xf numFmtId="0" fontId="77" fillId="0" borderId="0">
      <alignment vertical="center"/>
    </xf>
    <xf numFmtId="0" fontId="58" fillId="0" borderId="0"/>
    <xf numFmtId="0" fontId="60" fillId="0" borderId="0"/>
    <xf numFmtId="0" fontId="59" fillId="0" borderId="0"/>
    <xf numFmtId="0" fontId="59" fillId="0" borderId="0"/>
    <xf numFmtId="0" fontId="5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57" fillId="0" borderId="0"/>
    <xf numFmtId="0" fontId="62" fillId="0" borderId="0"/>
    <xf numFmtId="0" fontId="63" fillId="0" borderId="0" applyNumberFormat="0" applyFill="0" applyBorder="0" applyAlignment="0" applyProtection="0"/>
    <xf numFmtId="0" fontId="61" fillId="0" borderId="0"/>
    <xf numFmtId="0" fontId="64" fillId="0" borderId="0"/>
    <xf numFmtId="0" fontId="55" fillId="0" borderId="0"/>
    <xf numFmtId="0" fontId="59" fillId="0" borderId="0"/>
    <xf numFmtId="0" fontId="59" fillId="0" borderId="0"/>
    <xf numFmtId="0" fontId="62" fillId="0" borderId="0"/>
    <xf numFmtId="0" fontId="5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0" fillId="0" borderId="0"/>
    <xf numFmtId="0" fontId="58" fillId="0" borderId="0"/>
    <xf numFmtId="0" fontId="61" fillId="0" borderId="0"/>
    <xf numFmtId="0" fontId="62" fillId="0" borderId="0"/>
    <xf numFmtId="0" fontId="60" fillId="0" borderId="0"/>
    <xf numFmtId="0" fontId="6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9" fillId="0" borderId="0"/>
    <xf numFmtId="0" fontId="59" fillId="0" borderId="0"/>
    <xf numFmtId="0" fontId="61" fillId="0" borderId="0"/>
    <xf numFmtId="0" fontId="58" fillId="0" borderId="0"/>
    <xf numFmtId="0" fontId="57" fillId="0" borderId="0"/>
    <xf numFmtId="0" fontId="55" fillId="0" borderId="0"/>
    <xf numFmtId="0" fontId="6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8" fillId="0" borderId="0" applyBorder="0">
      <alignment wrapText="1"/>
    </xf>
    <xf numFmtId="171" fontId="78" fillId="0" borderId="0" applyBorder="0">
      <alignment wrapText="1"/>
    </xf>
    <xf numFmtId="171" fontId="51" fillId="29" borderId="0"/>
    <xf numFmtId="171" fontId="78" fillId="0" borderId="0" applyBorder="0">
      <alignment wrapText="1"/>
    </xf>
    <xf numFmtId="171" fontId="66" fillId="23" borderId="19" applyBorder="0">
      <alignment horizontal="center"/>
    </xf>
    <xf numFmtId="171" fontId="66" fillId="23" borderId="19" applyBorder="0">
      <alignment horizontal="center"/>
    </xf>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0" fontId="25" fillId="0" borderId="0">
      <alignment vertical="top"/>
    </xf>
    <xf numFmtId="3" fontId="7" fillId="0" borderId="0"/>
    <xf numFmtId="171" fontId="7" fillId="30" borderId="0" applyNumberFormat="0" applyFont="0" applyAlignment="0" applyProtection="0"/>
    <xf numFmtId="171" fontId="7" fillId="30" borderId="0" applyNumberFormat="0" applyFont="0" applyAlignment="0" applyProtection="0"/>
    <xf numFmtId="0" fontId="7" fillId="30" borderId="0" applyNumberFormat="0" applyFont="0" applyAlignment="0" applyProtection="0"/>
    <xf numFmtId="0" fontId="7" fillId="30" borderId="0" applyNumberFormat="0" applyFont="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30" fillId="0" borderId="0" applyNumberFormat="0" applyFill="0" applyBorder="0" applyAlignment="0" applyProtection="0"/>
    <xf numFmtId="0" fontId="30" fillId="0" borderId="0" applyNumberFormat="0" applyFill="0" applyBorder="0" applyAlignment="0" applyProtection="0"/>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7" fillId="0" borderId="0">
      <alignment horizontal="right"/>
    </xf>
    <xf numFmtId="9" fontId="27" fillId="0" borderId="0">
      <alignment horizontal="right"/>
    </xf>
    <xf numFmtId="9" fontId="27" fillId="0" borderId="0">
      <alignment horizontal="right"/>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25" fillId="0" borderId="0">
      <alignment vertical="top"/>
    </xf>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xf numFmtId="0" fontId="7" fillId="0" borderId="0"/>
    <xf numFmtId="0" fontId="7" fillId="0" borderId="0"/>
    <xf numFmtId="0" fontId="7" fillId="0" borderId="0">
      <alignment horizontal="left" wrapText="1"/>
    </xf>
    <xf numFmtId="0" fontId="21" fillId="0" borderId="0"/>
    <xf numFmtId="0" fontId="21" fillId="0" borderId="0"/>
    <xf numFmtId="0" fontId="21"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27" fillId="0" borderId="0">
      <alignment horizontal="right"/>
    </xf>
    <xf numFmtId="9" fontId="27" fillId="0" borderId="0">
      <alignment horizontal="right"/>
    </xf>
    <xf numFmtId="3" fontId="23"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30"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lignment vertical="center"/>
    </xf>
    <xf numFmtId="171" fontId="7" fillId="0" borderId="0">
      <alignment vertical="center"/>
    </xf>
    <xf numFmtId="171" fontId="7" fillId="0" borderId="0">
      <alignment vertical="center"/>
    </xf>
    <xf numFmtId="171" fontId="7" fillId="0" borderId="0">
      <alignment vertical="center"/>
    </xf>
    <xf numFmtId="171" fontId="7" fillId="0" borderId="0">
      <alignment vertical="center"/>
    </xf>
    <xf numFmtId="0" fontId="7" fillId="0" borderId="0" applyNumberFormat="0" applyFill="0" applyBorder="0" applyAlignment="0" applyProtection="0">
      <alignment horizontal="left" wrapText="1"/>
    </xf>
    <xf numFmtId="171" fontId="7" fillId="0" borderId="0" applyFont="0" applyFill="0" applyBorder="0" applyAlignment="0" applyProtection="0"/>
    <xf numFmtId="234" fontId="7" fillId="0" borderId="0" applyFont="0" applyFill="0" applyBorder="0" applyAlignment="0" applyProtection="0"/>
    <xf numFmtId="234" fontId="52"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186"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209"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4"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236"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9"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52"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4"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171" fontId="7" fillId="0" borderId="0" applyFont="0" applyFill="0" applyBorder="0" applyAlignment="0" applyProtection="0"/>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86"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1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41"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186"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7" fontId="7" fillId="0" borderId="0" applyFont="0" applyFill="0" applyBorder="0" applyAlignment="0" applyProtection="0"/>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242"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171" fontId="26"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0" fontId="77" fillId="0" borderId="0">
      <alignment vertical="center"/>
    </xf>
    <xf numFmtId="171" fontId="7" fillId="0" borderId="0" applyFont="0" applyFill="0" applyBorder="0" applyAlignment="0" applyProtection="0"/>
    <xf numFmtId="0" fontId="62" fillId="0" borderId="0"/>
    <xf numFmtId="0" fontId="57"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alignment horizontal="left" wrapText="1"/>
    </xf>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209" fontId="7" fillId="0" borderId="0" applyFont="0" applyFill="0" applyBorder="0" applyAlignment="0" applyProtection="0"/>
    <xf numFmtId="20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171" fontId="7" fillId="0" borderId="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209" fontId="7" fillId="0" borderId="0" applyFont="0" applyFill="0" applyBorder="0" applyAlignment="0" applyProtection="0"/>
    <xf numFmtId="213"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20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3"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203"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0" fontId="7" fillId="0" borderId="0" applyFont="0" applyFill="0" applyBorder="0" applyAlignment="0" applyProtection="0"/>
    <xf numFmtId="20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24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2" fontId="7" fillId="0" borderId="0" applyFont="0" applyFill="0" applyBorder="0" applyAlignment="0" applyProtection="0"/>
    <xf numFmtId="171" fontId="7" fillId="0" borderId="0" applyFont="0" applyFill="0" applyBorder="0" applyAlignment="0" applyProtection="0"/>
    <xf numFmtId="240"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06" fontId="7" fillId="0" borderId="0" applyFont="0" applyFill="0" applyBorder="0" applyAlignment="0" applyProtection="0"/>
    <xf numFmtId="171" fontId="7" fillId="0" borderId="0" applyFont="0" applyFill="0" applyBorder="0" applyAlignment="0" applyProtection="0"/>
    <xf numFmtId="24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204" fontId="7" fillId="0" borderId="0" applyFont="0" applyFill="0" applyBorder="0" applyAlignment="0" applyProtection="0"/>
    <xf numFmtId="171" fontId="7" fillId="0" borderId="0" applyFont="0" applyFill="0" applyBorder="0" applyAlignment="0" applyProtection="0"/>
    <xf numFmtId="204" fontId="7" fillId="0" borderId="0" applyFont="0" applyFill="0" applyBorder="0" applyAlignment="0" applyProtection="0"/>
    <xf numFmtId="171"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204"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0" fillId="0" borderId="0">
      <alignment horizontal="right"/>
    </xf>
    <xf numFmtId="171" fontId="20" fillId="0" borderId="0">
      <alignment horizontal="right"/>
    </xf>
    <xf numFmtId="0" fontId="7" fillId="0" borderId="0">
      <alignment horizontal="left" wrapText="1"/>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7" fillId="0" borderId="0"/>
    <xf numFmtId="171" fontId="7" fillId="0" borderId="0"/>
    <xf numFmtId="171" fontId="7" fillId="0" borderId="0"/>
    <xf numFmtId="171" fontId="7" fillId="0" borderId="0"/>
    <xf numFmtId="9" fontId="27" fillId="0" borderId="0">
      <alignment horizontal="right"/>
    </xf>
    <xf numFmtId="9" fontId="27" fillId="0" borderId="0">
      <alignment horizontal="right"/>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vertical="top"/>
    </xf>
    <xf numFmtId="0" fontId="7" fillId="0" borderId="0"/>
    <xf numFmtId="0" fontId="7" fillId="0" borderId="0"/>
    <xf numFmtId="0" fontId="7" fillId="0" borderId="0"/>
    <xf numFmtId="0" fontId="7" fillId="0" borderId="0"/>
    <xf numFmtId="0" fontId="7" fillId="0" borderId="0">
      <alignment horizontal="left" wrapText="1"/>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7" fillId="0" borderId="0">
      <alignment horizontal="right"/>
    </xf>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68" fillId="0" borderId="0"/>
    <xf numFmtId="171" fontId="68" fillId="0" borderId="0"/>
    <xf numFmtId="171" fontId="7" fillId="21" borderId="0"/>
    <xf numFmtId="171" fontId="7" fillId="21" borderId="0"/>
    <xf numFmtId="171" fontId="7" fillId="21" borderId="0"/>
    <xf numFmtId="171" fontId="7" fillId="21" borderId="0"/>
    <xf numFmtId="171" fontId="7" fillId="21" borderId="0"/>
    <xf numFmtId="171" fontId="68" fillId="0" borderId="0"/>
    <xf numFmtId="171" fontId="68" fillId="0" borderId="0"/>
    <xf numFmtId="171" fontId="68" fillId="0" borderId="0"/>
    <xf numFmtId="171" fontId="69" fillId="25" borderId="0"/>
    <xf numFmtId="171" fontId="68" fillId="0" borderId="0"/>
    <xf numFmtId="171" fontId="68" fillId="0" borderId="0"/>
    <xf numFmtId="171" fontId="68" fillId="0" borderId="0"/>
    <xf numFmtId="171" fontId="70" fillId="26" borderId="0"/>
    <xf numFmtId="171" fontId="68" fillId="0" borderId="0"/>
    <xf numFmtId="171" fontId="68" fillId="0" borderId="0"/>
    <xf numFmtId="171" fontId="68" fillId="0" borderId="0"/>
    <xf numFmtId="171" fontId="71" fillId="27" borderId="0"/>
    <xf numFmtId="171" fontId="68" fillId="0" borderId="0"/>
    <xf numFmtId="171" fontId="68" fillId="0" borderId="0"/>
    <xf numFmtId="171" fontId="72" fillId="0" borderId="0"/>
    <xf numFmtId="171" fontId="68" fillId="0" borderId="0"/>
    <xf numFmtId="171" fontId="53" fillId="0" borderId="0"/>
    <xf numFmtId="171" fontId="68" fillId="0" borderId="0"/>
    <xf numFmtId="171" fontId="73" fillId="0" borderId="0"/>
    <xf numFmtId="171" fontId="73" fillId="0" borderId="0"/>
    <xf numFmtId="171" fontId="73" fillId="0" borderId="0"/>
    <xf numFmtId="171" fontId="73" fillId="0" borderId="0"/>
    <xf numFmtId="171" fontId="73" fillId="0" borderId="0"/>
    <xf numFmtId="0" fontId="58"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63" fillId="0" borderId="0" applyNumberFormat="0" applyFill="0" applyBorder="0" applyAlignment="0" applyProtection="0"/>
    <xf numFmtId="0" fontId="64" fillId="0" borderId="0"/>
    <xf numFmtId="0" fontId="55" fillId="0" borderId="0"/>
    <xf numFmtId="0" fontId="60" fillId="0" borderId="0"/>
    <xf numFmtId="0" fontId="61" fillId="0" borderId="0"/>
    <xf numFmtId="0" fontId="55" fillId="0" borderId="0"/>
    <xf numFmtId="0" fontId="62" fillId="0" borderId="0"/>
    <xf numFmtId="0" fontId="57"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3" fontId="23" fillId="0" borderId="0"/>
    <xf numFmtId="171" fontId="7" fillId="0" borderId="0" applyFont="0" applyFill="0" applyBorder="0" applyAlignment="0" applyProtection="0"/>
    <xf numFmtId="171" fontId="23" fillId="0" borderId="0" applyNumberFormat="0" applyFill="0" applyBorder="0" applyAlignment="0" applyProtection="0"/>
    <xf numFmtId="171" fontId="7" fillId="0" borderId="0"/>
    <xf numFmtId="171" fontId="7" fillId="0" borderId="0"/>
    <xf numFmtId="9" fontId="27"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3" fontId="23" fillId="0" borderId="0"/>
    <xf numFmtId="0" fontId="7" fillId="0" borderId="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lignment horizontal="left" wrapText="1"/>
    </xf>
    <xf numFmtId="3" fontId="23" fillId="0" borderId="0"/>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0" fontId="7"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xf numFmtId="171" fontId="2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xf numFmtId="171" fontId="7" fillId="0" borderId="0"/>
    <xf numFmtId="171" fontId="23" fillId="0" borderId="0" applyNumberFormat="0" applyFill="0" applyBorder="0" applyAlignment="0" applyProtection="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xf numFmtId="171" fontId="7" fillId="0" borderId="0"/>
    <xf numFmtId="171" fontId="7" fillId="0" borderId="0"/>
    <xf numFmtId="171" fontId="7" fillId="0" borderId="0"/>
    <xf numFmtId="9" fontId="27" fillId="0" borderId="0">
      <alignment horizontal="right"/>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30" fillId="0" borderId="0" applyNumberFormat="0" applyFill="0" applyBorder="0" applyAlignment="0" applyProtection="0"/>
    <xf numFmtId="171" fontId="30" fillId="0" borderId="0" applyNumberFormat="0" applyFill="0" applyBorder="0" applyAlignment="0" applyProtection="0"/>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Alignment="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7" fillId="0" borderId="24" applyNumberFormat="0" applyFont="0" applyFill="0" applyAlignment="0" applyProtection="0"/>
    <xf numFmtId="0" fontId="7" fillId="0" borderId="24" applyNumberFormat="0" applyFont="0" applyFill="0" applyAlignment="0" applyProtection="0"/>
    <xf numFmtId="0" fontId="7" fillId="0" borderId="24" applyNumberFormat="0" applyFont="0" applyFill="0" applyAlignment="0" applyProtection="0"/>
    <xf numFmtId="0" fontId="7" fillId="0" borderId="24" applyNumberFormat="0" applyFont="0" applyFill="0" applyAlignment="0" applyProtection="0"/>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Protection="0">
      <alignment horizontal="centerContinuous"/>
    </xf>
    <xf numFmtId="171" fontId="82" fillId="0" borderId="0" applyNumberFormat="0" applyFill="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Protection="0">
      <alignment horizontal="centerContinuous"/>
    </xf>
    <xf numFmtId="171" fontId="82" fillId="0" borderId="0" applyNumberFormat="0" applyFill="0" applyProtection="0">
      <alignment horizontal="centerContinuous"/>
    </xf>
    <xf numFmtId="171" fontId="82" fillId="0" borderId="0" applyNumberFormat="0" applyFill="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18" fillId="0" borderId="0" applyNumberFormat="0" applyFill="0" applyBorder="0" applyAlignment="0" applyProtection="0"/>
    <xf numFmtId="0" fontId="18"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7" fillId="0" borderId="0" applyNumberFormat="0" applyFill="0" applyBorder="0" applyAlignment="0" applyProtection="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pplyNumberFormat="0" applyFill="0" applyBorder="0" applyAlignment="0" applyProtection="0">
      <alignment horizontal="left" wrapText="1"/>
    </xf>
    <xf numFmtId="0" fontId="35" fillId="24" borderId="0" applyNumberFormat="0" applyFont="0"/>
    <xf numFmtId="0" fontId="35" fillId="24" borderId="0" applyNumberFormat="0" applyFont="0"/>
    <xf numFmtId="0" fontId="35" fillId="24" borderId="0" applyNumberFormat="0" applyFont="0"/>
    <xf numFmtId="0" fontId="35" fillId="24" borderId="0" applyNumberFormat="0" applyFont="0"/>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9" fontId="27" fillId="0" borderId="0">
      <alignment horizontal="right"/>
    </xf>
    <xf numFmtId="9" fontId="27" fillId="0" borderId="0">
      <alignment horizontal="right"/>
    </xf>
    <xf numFmtId="171" fontId="67" fillId="0" borderId="0"/>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7" fillId="0" borderId="0">
      <alignment horizontal="right"/>
    </xf>
    <xf numFmtId="9" fontId="7" fillId="0" borderId="0">
      <alignment horizontal="right"/>
    </xf>
    <xf numFmtId="0" fontId="7" fillId="0" borderId="0" applyNumberFormat="0" applyFill="0" applyBorder="0" applyAlignment="0" applyProtection="0">
      <alignment horizontal="left" wrapText="1"/>
    </xf>
    <xf numFmtId="0" fontId="23" fillId="0" borderId="0" applyNumberFormat="0" applyFill="0" applyBorder="0" applyAlignment="0" applyProtection="0"/>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9" fontId="27" fillId="0" borderId="0">
      <alignment horizontal="right"/>
    </xf>
    <xf numFmtId="9" fontId="27" fillId="0" borderId="0">
      <alignment horizontal="right"/>
    </xf>
    <xf numFmtId="9" fontId="27" fillId="0" borderId="0">
      <alignment horizontal="right"/>
    </xf>
    <xf numFmtId="0" fontId="7" fillId="0" borderId="0">
      <alignment horizontal="left" wrapText="1"/>
    </xf>
    <xf numFmtId="0" fontId="7" fillId="0" borderId="0">
      <alignment horizontal="left" wrapText="1"/>
    </xf>
    <xf numFmtId="0" fontId="7" fillId="0" borderId="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55" fillId="0" borderId="0"/>
    <xf numFmtId="0" fontId="60" fillId="0" borderId="0"/>
    <xf numFmtId="0" fontId="63" fillId="0" borderId="0" applyNumberFormat="0" applyFill="0" applyBorder="0" applyAlignment="0" applyProtection="0"/>
    <xf numFmtId="0" fontId="59" fillId="0" borderId="0"/>
    <xf numFmtId="0" fontId="59" fillId="0" borderId="0"/>
    <xf numFmtId="0" fontId="64" fillId="0" borderId="0"/>
    <xf numFmtId="0" fontId="58" fillId="0" borderId="0"/>
    <xf numFmtId="0" fontId="55" fillId="0" borderId="0"/>
    <xf numFmtId="0" fontId="63" fillId="0" borderId="0" applyNumberFormat="0" applyFill="0" applyBorder="0" applyAlignment="0" applyProtection="0"/>
    <xf numFmtId="0" fontId="59" fillId="0" borderId="0"/>
    <xf numFmtId="0" fontId="59" fillId="0" borderId="0"/>
    <xf numFmtId="0" fontId="60"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63" fillId="0" borderId="0" applyNumberFormat="0" applyFill="0" applyBorder="0" applyAlignment="0" applyProtection="0"/>
    <xf numFmtId="0" fontId="55" fillId="0" borderId="0"/>
    <xf numFmtId="0" fontId="58" fillId="0" borderId="0"/>
    <xf numFmtId="0" fontId="61" fillId="0" borderId="0"/>
    <xf numFmtId="0" fontId="59" fillId="0" borderId="0"/>
    <xf numFmtId="0" fontId="59" fillId="0" borderId="0"/>
    <xf numFmtId="0" fontId="62" fillId="0" borderId="0"/>
    <xf numFmtId="0" fontId="58"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55" fillId="0" borderId="0"/>
    <xf numFmtId="0" fontId="60" fillId="0" borderId="0"/>
    <xf numFmtId="0" fontId="63" fillId="0" borderId="0" applyNumberFormat="0" applyFill="0" applyBorder="0" applyAlignment="0" applyProtection="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62" fillId="0" borderId="0"/>
    <xf numFmtId="0" fontId="63" fillId="0" borderId="0" applyNumberFormat="0" applyFill="0" applyBorder="0" applyAlignment="0" applyProtection="0"/>
    <xf numFmtId="0" fontId="64" fillId="0" borderId="0"/>
    <xf numFmtId="0" fontId="55" fillId="0" borderId="0"/>
    <xf numFmtId="0" fontId="60" fillId="0" borderId="0"/>
    <xf numFmtId="0" fontId="61" fillId="0" borderId="0"/>
    <xf numFmtId="0" fontId="59" fillId="0" borderId="0"/>
    <xf numFmtId="0" fontId="57" fillId="0" borderId="0"/>
    <xf numFmtId="0" fontId="55" fillId="0" borderId="0"/>
    <xf numFmtId="0" fontId="62"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0" fontId="62" fillId="0" borderId="0"/>
    <xf numFmtId="0" fontId="57"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63" fillId="0" borderId="0" applyNumberFormat="0" applyFill="0" applyBorder="0" applyAlignment="0" applyProtection="0"/>
    <xf numFmtId="0" fontId="55" fillId="0" borderId="0"/>
    <xf numFmtId="0" fontId="58" fillId="0" borderId="0"/>
    <xf numFmtId="0" fontId="61" fillId="0" borderId="0"/>
    <xf numFmtId="0" fontId="59" fillId="0" borderId="0"/>
    <xf numFmtId="0" fontId="59" fillId="0" borderId="0"/>
    <xf numFmtId="0" fontId="62" fillId="0" borderId="0"/>
    <xf numFmtId="0" fontId="57" fillId="0" borderId="0"/>
    <xf numFmtId="171" fontId="83" fillId="0" borderId="0" applyFont="0" applyFill="0" applyBorder="0" applyAlignment="0" applyProtection="0"/>
    <xf numFmtId="171" fontId="83"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250" fontId="7" fillId="0" borderId="0" applyFont="0" applyFill="0" applyBorder="0" applyAlignment="0" applyProtection="0"/>
    <xf numFmtId="171"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251" fontId="7" fillId="0" borderId="0" applyFont="0" applyFill="0" applyBorder="0" applyAlignment="0" applyProtection="0"/>
    <xf numFmtId="252" fontId="7" fillId="0" borderId="0" applyFont="0" applyFill="0" applyBorder="0" applyAlignment="0" applyProtection="0"/>
    <xf numFmtId="191" fontId="7" fillId="0" borderId="0" applyFont="0" applyFill="0" applyBorder="0" applyAlignment="0" applyProtection="0"/>
    <xf numFmtId="171" fontId="84" fillId="0" borderId="0"/>
    <xf numFmtId="203" fontId="7" fillId="0" borderId="0" applyFont="0" applyFill="0" applyBorder="0" applyAlignment="0" applyProtection="0"/>
    <xf numFmtId="204" fontId="7"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6" fillId="0" borderId="0" applyFont="0" applyFill="0" applyBorder="0" applyAlignment="0" applyProtection="0"/>
    <xf numFmtId="171"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7" fillId="0" borderId="0"/>
    <xf numFmtId="0" fontId="7" fillId="0" borderId="0"/>
    <xf numFmtId="0" fontId="7" fillId="0" borderId="0"/>
    <xf numFmtId="0" fontId="7" fillId="0"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41" fontId="7" fillId="0" borderId="0" applyFont="0" applyFill="0" applyBorder="0" applyAlignment="0" applyProtection="0"/>
    <xf numFmtId="171" fontId="7" fillId="0" borderId="0" applyNumberFormat="0" applyFill="0" applyBorder="0" applyAlignment="0" applyProtection="0"/>
    <xf numFmtId="171" fontId="7" fillId="0" borderId="0"/>
    <xf numFmtId="171"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43" fontId="7" fillId="0" borderId="0" applyFont="0" applyFill="0" applyBorder="0" applyAlignment="0" applyProtection="0"/>
    <xf numFmtId="171" fontId="4" fillId="0" borderId="0"/>
    <xf numFmtId="171" fontId="83" fillId="0" borderId="0"/>
    <xf numFmtId="0" fontId="7" fillId="0" borderId="0" applyFont="0" applyFill="0" applyBorder="0" applyAlignment="0" applyProtection="0"/>
    <xf numFmtId="0" fontId="7" fillId="0" borderId="0" applyFont="0" applyFill="0" applyBorder="0" applyAlignment="0" applyProtection="0"/>
    <xf numFmtId="41" fontId="7" fillId="0" borderId="0" applyFont="0" applyFill="0" applyBorder="0" applyAlignment="0" applyProtection="0"/>
    <xf numFmtId="171" fontId="28" fillId="0" borderId="0"/>
    <xf numFmtId="1" fontId="28" fillId="0" borderId="0"/>
    <xf numFmtId="1" fontId="28" fillId="0" borderId="0"/>
    <xf numFmtId="1" fontId="28" fillId="0" borderId="0"/>
    <xf numFmtId="1" fontId="28" fillId="0" borderId="0"/>
    <xf numFmtId="9" fontId="7" fillId="0" borderId="0"/>
    <xf numFmtId="9" fontId="7" fillId="0" borderId="0"/>
    <xf numFmtId="9" fontId="7" fillId="0" borderId="0"/>
    <xf numFmtId="9" fontId="7" fillId="0" borderId="0"/>
    <xf numFmtId="171" fontId="35" fillId="0" borderId="0"/>
    <xf numFmtId="207" fontId="28" fillId="0" borderId="0"/>
    <xf numFmtId="0" fontId="28" fillId="0" borderId="0"/>
    <xf numFmtId="0" fontId="28" fillId="0" borderId="0"/>
    <xf numFmtId="0" fontId="28" fillId="0" borderId="0"/>
    <xf numFmtId="0" fontId="28" fillId="0" borderId="0"/>
    <xf numFmtId="0" fontId="28" fillId="0" borderId="0"/>
    <xf numFmtId="0" fontId="37" fillId="0" borderId="0">
      <alignment horizontal="left"/>
      <protection locked="0"/>
    </xf>
    <xf numFmtId="253" fontId="7" fillId="0" borderId="25" applyBorder="0"/>
    <xf numFmtId="253" fontId="7" fillId="0" borderId="25" applyBorder="0"/>
    <xf numFmtId="170" fontId="28" fillId="0" borderId="0"/>
    <xf numFmtId="0" fontId="28" fillId="0" borderId="0"/>
    <xf numFmtId="0" fontId="28" fillId="0" borderId="0"/>
    <xf numFmtId="0" fontId="28" fillId="0" borderId="0"/>
    <xf numFmtId="0" fontId="28" fillId="0" borderId="0"/>
    <xf numFmtId="0" fontId="28" fillId="0" borderId="0"/>
    <xf numFmtId="207" fontId="28" fillId="0" borderId="0"/>
    <xf numFmtId="2" fontId="28" fillId="0" borderId="0"/>
    <xf numFmtId="2" fontId="28" fillId="0" borderId="0"/>
    <xf numFmtId="2" fontId="28" fillId="0" borderId="0"/>
    <xf numFmtId="2" fontId="28" fillId="0" borderId="0"/>
    <xf numFmtId="2" fontId="28" fillId="0" borderId="0"/>
    <xf numFmtId="2" fontId="28" fillId="0" borderId="0"/>
    <xf numFmtId="10" fontId="28" fillId="0" borderId="0"/>
    <xf numFmtId="10" fontId="28" fillId="0" borderId="0"/>
    <xf numFmtId="10" fontId="28" fillId="0" borderId="0"/>
    <xf numFmtId="10" fontId="28" fillId="0" borderId="0"/>
    <xf numFmtId="10" fontId="28" fillId="0" borderId="0"/>
    <xf numFmtId="10" fontId="28" fillId="0" borderId="0"/>
    <xf numFmtId="2" fontId="28" fillId="0" borderId="0"/>
    <xf numFmtId="212" fontId="28" fillId="0" borderId="0"/>
    <xf numFmtId="1"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12" fontId="28" fillId="0" borderId="0"/>
    <xf numFmtId="171" fontId="28" fillId="0" borderId="0"/>
    <xf numFmtId="1" fontId="28" fillId="0" borderId="0"/>
    <xf numFmtId="1" fontId="28" fillId="0" borderId="0"/>
    <xf numFmtId="1" fontId="28" fillId="0" borderId="0"/>
    <xf numFmtId="212" fontId="28" fillId="0" borderId="0"/>
    <xf numFmtId="212" fontId="28"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12" fontId="28" fillId="0" borderId="0"/>
    <xf numFmtId="212" fontId="28" fillId="0" borderId="0"/>
    <xf numFmtId="212" fontId="28" fillId="0" borderId="0"/>
    <xf numFmtId="212" fontId="28" fillId="0" borderId="0"/>
    <xf numFmtId="212"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212"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7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71"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0"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12" fontId="28" fillId="0" borderId="0"/>
    <xf numFmtId="1" fontId="28" fillId="0" borderId="0"/>
    <xf numFmtId="1" fontId="28" fillId="0" borderId="0"/>
    <xf numFmtId="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12" fontId="28" fillId="0" borderId="0"/>
    <xf numFmtId="212" fontId="28" fillId="0" borderId="0"/>
    <xf numFmtId="212" fontId="28" fillId="0" borderId="0"/>
    <xf numFmtId="212" fontId="28" fillId="0" borderId="0"/>
    <xf numFmtId="212" fontId="7" fillId="0" borderId="0"/>
    <xf numFmtId="212" fontId="7" fillId="0" borderId="0"/>
    <xf numFmtId="212" fontId="7" fillId="0" borderId="0"/>
    <xf numFmtId="212" fontId="28" fillId="0" borderId="0"/>
    <xf numFmtId="212" fontId="28" fillId="0" borderId="0"/>
    <xf numFmtId="171" fontId="28" fillId="0" borderId="0"/>
    <xf numFmtId="171" fontId="28" fillId="0" borderId="0"/>
    <xf numFmtId="1"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1" fontId="28" fillId="0" borderId="0"/>
    <xf numFmtId="212" fontId="28" fillId="0" borderId="0"/>
    <xf numFmtId="212" fontId="28" fillId="0" borderId="0"/>
    <xf numFmtId="212" fontId="28" fillId="0" borderId="0"/>
    <xf numFmtId="255" fontId="7" fillId="0" borderId="0"/>
    <xf numFmtId="212" fontId="28"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12" fontId="28" fillId="0" borderId="0"/>
    <xf numFmtId="0" fontId="42" fillId="0" borderId="0" applyNumberFormat="0" applyFont="0">
      <alignment horizontal="right"/>
    </xf>
    <xf numFmtId="0" fontId="37" fillId="0" borderId="0" applyNumberFormat="0" applyFont="0">
      <alignment horizontal="right"/>
    </xf>
    <xf numFmtId="171" fontId="28" fillId="0" borderId="0"/>
    <xf numFmtId="212" fontId="28" fillId="0" borderId="0"/>
    <xf numFmtId="1" fontId="28" fillId="0" borderId="0"/>
    <xf numFmtId="1" fontId="28" fillId="0" borderId="0"/>
    <xf numFmtId="212" fontId="28" fillId="0" borderId="0"/>
    <xf numFmtId="212" fontId="28" fillId="0" borderId="0"/>
    <xf numFmtId="0" fontId="53" fillId="0" borderId="0" applyNumberFormat="0" applyFill="0" applyBorder="0" applyAlignment="0" applyProtection="0"/>
    <xf numFmtId="1" fontId="28" fillId="0" borderId="0"/>
    <xf numFmtId="1" fontId="28" fillId="0" borderId="0"/>
    <xf numFmtId="1" fontId="28" fillId="0" borderId="0"/>
    <xf numFmtId="1" fontId="28" fillId="0" borderId="0"/>
    <xf numFmtId="1" fontId="28" fillId="0" borderId="0"/>
    <xf numFmtId="1" fontId="28" fillId="0" borderId="0"/>
    <xf numFmtId="0" fontId="37" fillId="0" borderId="0"/>
    <xf numFmtId="38" fontId="4" fillId="0" borderId="10"/>
    <xf numFmtId="38" fontId="4" fillId="0" borderId="10"/>
    <xf numFmtId="0" fontId="37" fillId="0" borderId="0" applyFont="0" applyFill="0" applyBorder="0"/>
    <xf numFmtId="256" fontId="7" fillId="0" borderId="0">
      <alignment horizontal="left"/>
    </xf>
    <xf numFmtId="257" fontId="7" fillId="0" borderId="0">
      <alignment horizontal="left"/>
    </xf>
    <xf numFmtId="0" fontId="87" fillId="25" borderId="26">
      <alignment horizontal="left" vertical="center" indent="1"/>
    </xf>
    <xf numFmtId="0" fontId="88" fillId="32" borderId="2">
      <alignment vertical="center"/>
    </xf>
    <xf numFmtId="0" fontId="89" fillId="0" borderId="27"/>
    <xf numFmtId="0" fontId="35" fillId="0" borderId="11" applyBorder="0">
      <alignment horizontal="right"/>
    </xf>
    <xf numFmtId="0" fontId="35" fillId="0" borderId="11" applyBorder="0">
      <alignment horizontal="right"/>
    </xf>
    <xf numFmtId="0" fontId="35" fillId="0" borderId="11" applyBorder="0">
      <alignment horizontal="right"/>
    </xf>
    <xf numFmtId="0" fontId="35" fillId="0" borderId="11" applyBorder="0">
      <alignment horizontal="right"/>
    </xf>
    <xf numFmtId="0" fontId="90" fillId="0" borderId="0"/>
    <xf numFmtId="0" fontId="91" fillId="0" borderId="0"/>
    <xf numFmtId="0" fontId="23" fillId="0" borderId="28"/>
    <xf numFmtId="3" fontId="23" fillId="0" borderId="5"/>
    <xf numFmtId="3" fontId="92" fillId="0" borderId="0"/>
    <xf numFmtId="10" fontId="92" fillId="0" borderId="0"/>
    <xf numFmtId="4" fontId="92" fillId="0" borderId="0"/>
    <xf numFmtId="0" fontId="92" fillId="0" borderId="0"/>
    <xf numFmtId="3" fontId="93" fillId="0" borderId="0"/>
    <xf numFmtId="171" fontId="84" fillId="0" borderId="0"/>
    <xf numFmtId="171" fontId="94" fillId="0" borderId="0"/>
    <xf numFmtId="1" fontId="4" fillId="0" borderId="0" applyAlignment="0"/>
    <xf numFmtId="0" fontId="35" fillId="26" borderId="1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1" fontId="4" fillId="0" borderId="0" applyAlignment="0"/>
    <xf numFmtId="0" fontId="35" fillId="26" borderId="10"/>
    <xf numFmtId="0" fontId="7" fillId="0" borderId="0"/>
    <xf numFmtId="1" fontId="4" fillId="0" borderId="0" applyAlignment="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26" borderId="10"/>
    <xf numFmtId="0" fontId="7" fillId="0" borderId="0"/>
    <xf numFmtId="0" fontId="7" fillId="0" borderId="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0" fontId="7" fillId="0" borderId="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0" fontId="7" fillId="0" borderId="0"/>
    <xf numFmtId="0" fontId="35" fillId="26" borderId="10"/>
    <xf numFmtId="0" fontId="7" fillId="0" borderId="0"/>
    <xf numFmtId="0" fontId="7" fillId="0" borderId="0"/>
    <xf numFmtId="0" fontId="35" fillId="26" borderId="10"/>
    <xf numFmtId="0"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 fontId="7" fillId="0" borderId="0" applyAlignment="0"/>
    <xf numFmtId="1" fontId="4" fillId="0" borderId="0" applyAlignment="0"/>
    <xf numFmtId="1" fontId="4" fillId="0" borderId="0" applyAlignment="0"/>
    <xf numFmtId="0" fontId="35" fillId="26" borderId="10"/>
    <xf numFmtId="1" fontId="4" fillId="0" borderId="0" applyAlignment="0"/>
    <xf numFmtId="1" fontId="4" fillId="0" borderId="0" applyAlignment="0"/>
    <xf numFmtId="1" fontId="4" fillId="0" borderId="0" applyAlignment="0"/>
    <xf numFmtId="1" fontId="4" fillId="0" borderId="0" applyAlignment="0"/>
    <xf numFmtId="0" fontId="35" fillId="26" borderId="1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71" fontId="95" fillId="0" borderId="0">
      <alignment horizontal="centerContinuous"/>
    </xf>
    <xf numFmtId="1" fontId="4" fillId="0" borderId="0" applyAlignment="0"/>
    <xf numFmtId="1" fontId="4" fillId="0" borderId="0" applyAlignment="0"/>
    <xf numFmtId="0" fontId="96" fillId="0" borderId="0">
      <alignment horizontal="right"/>
    </xf>
    <xf numFmtId="0" fontId="37" fillId="0" borderId="0">
      <alignment horizontal="right"/>
    </xf>
    <xf numFmtId="0" fontId="37" fillId="0" borderId="0">
      <alignment horizontal="right"/>
    </xf>
    <xf numFmtId="0" fontId="37" fillId="0" borderId="0">
      <alignment horizontal="right"/>
    </xf>
    <xf numFmtId="258" fontId="7" fillId="0" borderId="0" applyFont="0" applyFill="0" applyBorder="0" applyAlignment="0" applyProtection="0">
      <protection locked="0"/>
    </xf>
    <xf numFmtId="259" fontId="7" fillId="0" borderId="0" applyFont="0" applyFill="0" applyBorder="0" applyAlignment="0" applyProtection="0"/>
    <xf numFmtId="10" fontId="93" fillId="0" borderId="0"/>
    <xf numFmtId="4" fontId="93" fillId="0" borderId="0"/>
    <xf numFmtId="0" fontId="93" fillId="0" borderId="0"/>
    <xf numFmtId="0" fontId="97" fillId="0" borderId="0" applyNumberFormat="0" applyFont="0" applyFill="0" applyBorder="0" applyAlignment="0"/>
    <xf numFmtId="3" fontId="7" fillId="0" borderId="29"/>
    <xf numFmtId="3" fontId="7" fillId="0" borderId="29"/>
    <xf numFmtId="3" fontId="7" fillId="0" borderId="29"/>
    <xf numFmtId="3" fontId="7" fillId="0" borderId="29"/>
    <xf numFmtId="3" fontId="7" fillId="0" borderId="11"/>
    <xf numFmtId="3" fontId="7" fillId="0" borderId="11"/>
    <xf numFmtId="3" fontId="7" fillId="0" borderId="11"/>
    <xf numFmtId="3" fontId="7" fillId="0" borderId="11"/>
    <xf numFmtId="3" fontId="51" fillId="0" borderId="29"/>
    <xf numFmtId="3" fontId="51" fillId="0" borderId="29"/>
    <xf numFmtId="3" fontId="51" fillId="0" borderId="29"/>
    <xf numFmtId="3" fontId="51" fillId="0" borderId="29"/>
    <xf numFmtId="3" fontId="51" fillId="0" borderId="29"/>
    <xf numFmtId="3" fontId="51" fillId="0" borderId="29"/>
    <xf numFmtId="171" fontId="98" fillId="0" borderId="0"/>
    <xf numFmtId="171" fontId="94" fillId="0" borderId="0"/>
    <xf numFmtId="223" fontId="7" fillId="0" borderId="0" applyFont="0" applyFill="0" applyBorder="0" applyAlignment="0" applyProtection="0"/>
    <xf numFmtId="188" fontId="7" fillId="0" borderId="0" applyFont="0" applyFill="0" applyBorder="0" applyAlignment="0" applyProtection="0"/>
    <xf numFmtId="37" fontId="35" fillId="0" borderId="0"/>
    <xf numFmtId="37" fontId="35" fillId="0" borderId="0"/>
    <xf numFmtId="37" fontId="35" fillId="0" borderId="0"/>
    <xf numFmtId="37" fontId="35" fillId="0" borderId="0"/>
    <xf numFmtId="37" fontId="35" fillId="0" borderId="0"/>
    <xf numFmtId="37" fontId="35" fillId="0" borderId="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3" fillId="33" borderId="0" applyNumberFormat="0" applyBorder="0" applyAlignment="0" applyProtection="0"/>
    <xf numFmtId="0" fontId="3" fillId="33" borderId="0" applyNumberFormat="0" applyBorder="0" applyAlignment="0" applyProtection="0"/>
    <xf numFmtId="171" fontId="3" fillId="33"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3" fillId="34" borderId="0" applyNumberFormat="0" applyBorder="0" applyAlignment="0" applyProtection="0"/>
    <xf numFmtId="0" fontId="3" fillId="34" borderId="0" applyNumberFormat="0" applyBorder="0" applyAlignment="0" applyProtection="0"/>
    <xf numFmtId="171" fontId="3" fillId="34"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3" fillId="35" borderId="0" applyNumberFormat="0" applyBorder="0" applyAlignment="0" applyProtection="0"/>
    <xf numFmtId="0" fontId="3" fillId="35" borderId="0" applyNumberFormat="0" applyBorder="0" applyAlignment="0" applyProtection="0"/>
    <xf numFmtId="171" fontId="3" fillId="35"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3" fillId="36" borderId="0" applyNumberFormat="0" applyBorder="0" applyAlignment="0" applyProtection="0"/>
    <xf numFmtId="0" fontId="3" fillId="36" borderId="0" applyNumberFormat="0" applyBorder="0" applyAlignment="0" applyProtection="0"/>
    <xf numFmtId="171" fontId="3" fillId="36"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3" fillId="37" borderId="0" applyNumberFormat="0" applyBorder="0" applyAlignment="0" applyProtection="0"/>
    <xf numFmtId="0" fontId="3" fillId="37" borderId="0" applyNumberFormat="0" applyBorder="0" applyAlignment="0" applyProtection="0"/>
    <xf numFmtId="171" fontId="3" fillId="37"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3" fillId="38" borderId="0" applyNumberFormat="0" applyBorder="0" applyAlignment="0" applyProtection="0"/>
    <xf numFmtId="0" fontId="3" fillId="38" borderId="0" applyNumberFormat="0" applyBorder="0" applyAlignment="0" applyProtection="0"/>
    <xf numFmtId="171" fontId="3" fillId="38"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68" fontId="20" fillId="0" borderId="0">
      <alignment horizontal="right"/>
    </xf>
    <xf numFmtId="171" fontId="84" fillId="0" borderId="0"/>
    <xf numFmtId="171" fontId="94" fillId="0" borderId="0"/>
    <xf numFmtId="0" fontId="37" fillId="0" borderId="30" applyBorder="0">
      <alignment horizontal="right"/>
    </xf>
    <xf numFmtId="0" fontId="37" fillId="0" borderId="1">
      <alignment horizontal="right"/>
    </xf>
    <xf numFmtId="0" fontId="99" fillId="0" borderId="1">
      <alignment horizontal="right"/>
    </xf>
    <xf numFmtId="0" fontId="37" fillId="0" borderId="1">
      <alignment horizontal="right"/>
    </xf>
    <xf numFmtId="0" fontId="37" fillId="0" borderId="1">
      <alignment horizontal="right"/>
    </xf>
    <xf numFmtId="171" fontId="84" fillId="0" borderId="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3" fillId="39" borderId="0" applyNumberFormat="0" applyBorder="0" applyAlignment="0" applyProtection="0"/>
    <xf numFmtId="0" fontId="3" fillId="39" borderId="0" applyNumberFormat="0" applyBorder="0" applyAlignment="0" applyProtection="0"/>
    <xf numFmtId="171" fontId="3" fillId="39"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3" fillId="40" borderId="0" applyNumberFormat="0" applyBorder="0" applyAlignment="0" applyProtection="0"/>
    <xf numFmtId="0" fontId="3" fillId="40" borderId="0" applyNumberFormat="0" applyBorder="0" applyAlignment="0" applyProtection="0"/>
    <xf numFmtId="171" fontId="3" fillId="4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3" fillId="41" borderId="0" applyNumberFormat="0" applyBorder="0" applyAlignment="0" applyProtection="0"/>
    <xf numFmtId="0" fontId="3" fillId="41" borderId="0" applyNumberFormat="0" applyBorder="0" applyAlignment="0" applyProtection="0"/>
    <xf numFmtId="171" fontId="3" fillId="41"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3" fillId="36" borderId="0" applyNumberFormat="0" applyBorder="0" applyAlignment="0" applyProtection="0"/>
    <xf numFmtId="0" fontId="3" fillId="36" borderId="0" applyNumberFormat="0" applyBorder="0" applyAlignment="0" applyProtection="0"/>
    <xf numFmtId="171" fontId="3" fillId="36"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3" fillId="39" borderId="0" applyNumberFormat="0" applyBorder="0" applyAlignment="0" applyProtection="0"/>
    <xf numFmtId="0" fontId="3" fillId="39" borderId="0" applyNumberFormat="0" applyBorder="0" applyAlignment="0" applyProtection="0"/>
    <xf numFmtId="171" fontId="3" fillId="39"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3" fillId="42" borderId="0" applyNumberFormat="0" applyBorder="0" applyAlignment="0" applyProtection="0"/>
    <xf numFmtId="0" fontId="3" fillId="42" borderId="0" applyNumberFormat="0" applyBorder="0" applyAlignment="0" applyProtection="0"/>
    <xf numFmtId="171" fontId="3" fillId="42"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0" fontId="100" fillId="0" borderId="0"/>
    <xf numFmtId="171" fontId="101" fillId="43" borderId="0" applyNumberFormat="0" applyBorder="0" applyAlignment="0" applyProtection="0"/>
    <xf numFmtId="171" fontId="101" fillId="43" borderId="0" applyNumberFormat="0" applyBorder="0" applyAlignment="0" applyProtection="0"/>
    <xf numFmtId="0" fontId="101" fillId="43" borderId="0" applyNumberFormat="0" applyBorder="0" applyAlignment="0" applyProtection="0"/>
    <xf numFmtId="171" fontId="101" fillId="40" borderId="0" applyNumberFormat="0" applyBorder="0" applyAlignment="0" applyProtection="0"/>
    <xf numFmtId="171" fontId="101" fillId="40" borderId="0" applyNumberFormat="0" applyBorder="0" applyAlignment="0" applyProtection="0"/>
    <xf numFmtId="0" fontId="101" fillId="40" borderId="0" applyNumberFormat="0" applyBorder="0" applyAlignment="0" applyProtection="0"/>
    <xf numFmtId="171" fontId="101" fillId="41" borderId="0" applyNumberFormat="0" applyBorder="0" applyAlignment="0" applyProtection="0"/>
    <xf numFmtId="171" fontId="101" fillId="41" borderId="0" applyNumberFormat="0" applyBorder="0" applyAlignment="0" applyProtection="0"/>
    <xf numFmtId="0" fontId="101" fillId="41" borderId="0" applyNumberFormat="0" applyBorder="0" applyAlignment="0" applyProtection="0"/>
    <xf numFmtId="171" fontId="101" fillId="44" borderId="0" applyNumberFormat="0" applyBorder="0" applyAlignment="0" applyProtection="0"/>
    <xf numFmtId="171" fontId="101" fillId="44" borderId="0" applyNumberFormat="0" applyBorder="0" applyAlignment="0" applyProtection="0"/>
    <xf numFmtId="0" fontId="101" fillId="44" borderId="0" applyNumberFormat="0" applyBorder="0" applyAlignment="0" applyProtection="0"/>
    <xf numFmtId="171" fontId="101" fillId="45" borderId="0" applyNumberFormat="0" applyBorder="0" applyAlignment="0" applyProtection="0"/>
    <xf numFmtId="171" fontId="101" fillId="45" borderId="0" applyNumberFormat="0" applyBorder="0" applyAlignment="0" applyProtection="0"/>
    <xf numFmtId="0" fontId="101" fillId="45" borderId="0" applyNumberFormat="0" applyBorder="0" applyAlignment="0" applyProtection="0"/>
    <xf numFmtId="171" fontId="101" fillId="46" borderId="0" applyNumberFormat="0" applyBorder="0" applyAlignment="0" applyProtection="0"/>
    <xf numFmtId="171" fontId="101" fillId="46" borderId="0" applyNumberFormat="0" applyBorder="0" applyAlignment="0" applyProtection="0"/>
    <xf numFmtId="0" fontId="101" fillId="46" borderId="0" applyNumberFormat="0" applyBorder="0" applyAlignment="0" applyProtection="0"/>
    <xf numFmtId="0" fontId="67" fillId="0" borderId="0">
      <protection locked="0"/>
    </xf>
    <xf numFmtId="0" fontId="67" fillId="0" borderId="0">
      <protection locked="0"/>
    </xf>
    <xf numFmtId="37" fontId="102" fillId="0" borderId="0">
      <alignment horizontal="center"/>
    </xf>
    <xf numFmtId="0" fontId="7" fillId="0" borderId="3"/>
    <xf numFmtId="0" fontId="7" fillId="0" borderId="3"/>
    <xf numFmtId="0" fontId="7" fillId="0" borderId="3"/>
    <xf numFmtId="0" fontId="7" fillId="0" borderId="3"/>
    <xf numFmtId="4" fontId="103" fillId="0" borderId="3">
      <alignment horizontal="center"/>
      <protection locked="0"/>
    </xf>
    <xf numFmtId="4" fontId="103" fillId="0" borderId="3">
      <alignment horizontal="center"/>
      <protection locked="0"/>
    </xf>
    <xf numFmtId="0" fontId="7" fillId="0" borderId="3"/>
    <xf numFmtId="0" fontId="7" fillId="0" borderId="3"/>
    <xf numFmtId="0" fontId="7" fillId="0" borderId="3"/>
    <xf numFmtId="0" fontId="104" fillId="0" borderId="0">
      <alignment horizontal="center"/>
    </xf>
    <xf numFmtId="0" fontId="93" fillId="22" borderId="0" applyFont="0" applyFill="0"/>
    <xf numFmtId="0" fontId="85" fillId="0" borderId="0">
      <alignment vertical="center"/>
    </xf>
    <xf numFmtId="0" fontId="93" fillId="22" borderId="0" applyFont="0" applyFill="0"/>
    <xf numFmtId="260" fontId="7" fillId="0" borderId="0"/>
    <xf numFmtId="14" fontId="105" fillId="0" borderId="0"/>
    <xf numFmtId="0" fontId="7" fillId="20" borderId="0"/>
    <xf numFmtId="0" fontId="7" fillId="20" borderId="0"/>
    <xf numFmtId="0" fontId="7" fillId="20" borderId="0"/>
    <xf numFmtId="0" fontId="7" fillId="20" borderId="0"/>
    <xf numFmtId="171" fontId="106" fillId="0" borderId="1" applyBorder="0"/>
    <xf numFmtId="171" fontId="106" fillId="0" borderId="1" applyBorder="0"/>
    <xf numFmtId="171" fontId="106" fillId="0" borderId="1" applyBorder="0"/>
    <xf numFmtId="171" fontId="106" fillId="0" borderId="1" applyBorder="0"/>
    <xf numFmtId="173" fontId="106" fillId="0" borderId="1" applyBorder="0"/>
    <xf numFmtId="173" fontId="106" fillId="0" borderId="1" applyBorder="0"/>
    <xf numFmtId="173" fontId="106" fillId="0" borderId="1" applyBorder="0"/>
    <xf numFmtId="173" fontId="106" fillId="0" borderId="1" applyBorder="0"/>
    <xf numFmtId="171" fontId="3" fillId="47" borderId="0" applyNumberFormat="0" applyBorder="0" applyAlignment="0" applyProtection="0"/>
    <xf numFmtId="171" fontId="3" fillId="48" borderId="0" applyNumberFormat="0" applyBorder="0" applyAlignment="0" applyProtection="0"/>
    <xf numFmtId="171" fontId="101" fillId="49" borderId="0" applyNumberFormat="0" applyBorder="0" applyAlignment="0" applyProtection="0"/>
    <xf numFmtId="171" fontId="101" fillId="50" borderId="0" applyNumberFormat="0" applyBorder="0" applyAlignment="0" applyProtection="0"/>
    <xf numFmtId="171" fontId="101" fillId="50" borderId="0" applyNumberFormat="0" applyBorder="0" applyAlignment="0" applyProtection="0"/>
    <xf numFmtId="0" fontId="101" fillId="50" borderId="0" applyNumberFormat="0" applyBorder="0" applyAlignment="0" applyProtection="0"/>
    <xf numFmtId="171" fontId="3" fillId="51" borderId="0" applyNumberFormat="0" applyBorder="0" applyAlignment="0" applyProtection="0"/>
    <xf numFmtId="171" fontId="3" fillId="52" borderId="0" applyNumberFormat="0" applyBorder="0" applyAlignment="0" applyProtection="0"/>
    <xf numFmtId="171" fontId="101" fillId="53" borderId="0" applyNumberFormat="0" applyBorder="0" applyAlignment="0" applyProtection="0"/>
    <xf numFmtId="171" fontId="101" fillId="54" borderId="0" applyNumberFormat="0" applyBorder="0" applyAlignment="0" applyProtection="0"/>
    <xf numFmtId="171" fontId="101" fillId="54" borderId="0" applyNumberFormat="0" applyBorder="0" applyAlignment="0" applyProtection="0"/>
    <xf numFmtId="0" fontId="101" fillId="54" borderId="0" applyNumberFormat="0" applyBorder="0" applyAlignment="0" applyProtection="0"/>
    <xf numFmtId="171" fontId="3" fillId="55" borderId="0" applyNumberFormat="0" applyBorder="0" applyAlignment="0" applyProtection="0"/>
    <xf numFmtId="171" fontId="3" fillId="56" borderId="0" applyNumberFormat="0" applyBorder="0" applyAlignment="0" applyProtection="0"/>
    <xf numFmtId="171" fontId="101" fillId="57" borderId="0" applyNumberFormat="0" applyBorder="0" applyAlignment="0" applyProtection="0"/>
    <xf numFmtId="171" fontId="101" fillId="58" borderId="0" applyNumberFormat="0" applyBorder="0" applyAlignment="0" applyProtection="0"/>
    <xf numFmtId="171" fontId="101" fillId="58" borderId="0" applyNumberFormat="0" applyBorder="0" applyAlignment="0" applyProtection="0"/>
    <xf numFmtId="0" fontId="101" fillId="58" borderId="0" applyNumberFormat="0" applyBorder="0" applyAlignment="0" applyProtection="0"/>
    <xf numFmtId="171" fontId="3" fillId="56" borderId="0" applyNumberFormat="0" applyBorder="0" applyAlignment="0" applyProtection="0"/>
    <xf numFmtId="171" fontId="3" fillId="57" borderId="0" applyNumberFormat="0" applyBorder="0" applyAlignment="0" applyProtection="0"/>
    <xf numFmtId="171" fontId="101" fillId="57" borderId="0" applyNumberFormat="0" applyBorder="0" applyAlignment="0" applyProtection="0"/>
    <xf numFmtId="171" fontId="101" fillId="44" borderId="0" applyNumberFormat="0" applyBorder="0" applyAlignment="0" applyProtection="0"/>
    <xf numFmtId="171" fontId="101" fillId="44" borderId="0" applyNumberFormat="0" applyBorder="0" applyAlignment="0" applyProtection="0"/>
    <xf numFmtId="0" fontId="101" fillId="44" borderId="0" applyNumberFormat="0" applyBorder="0" applyAlignment="0" applyProtection="0"/>
    <xf numFmtId="171" fontId="3" fillId="47" borderId="0" applyNumberFormat="0" applyBorder="0" applyAlignment="0" applyProtection="0"/>
    <xf numFmtId="171" fontId="3" fillId="48" borderId="0" applyNumberFormat="0" applyBorder="0" applyAlignment="0" applyProtection="0"/>
    <xf numFmtId="171" fontId="101" fillId="48" borderId="0" applyNumberFormat="0" applyBorder="0" applyAlignment="0" applyProtection="0"/>
    <xf numFmtId="171" fontId="101" fillId="45" borderId="0" applyNumberFormat="0" applyBorder="0" applyAlignment="0" applyProtection="0"/>
    <xf numFmtId="171" fontId="101" fillId="45" borderId="0" applyNumberFormat="0" applyBorder="0" applyAlignment="0" applyProtection="0"/>
    <xf numFmtId="0" fontId="101" fillId="45" borderId="0" applyNumberFormat="0" applyBorder="0" applyAlignment="0" applyProtection="0"/>
    <xf numFmtId="171" fontId="3" fillId="59" borderId="0" applyNumberFormat="0" applyBorder="0" applyAlignment="0" applyProtection="0"/>
    <xf numFmtId="171" fontId="3" fillId="52" borderId="0" applyNumberFormat="0" applyBorder="0" applyAlignment="0" applyProtection="0"/>
    <xf numFmtId="171" fontId="101" fillId="60" borderId="0" applyNumberFormat="0" applyBorder="0" applyAlignment="0" applyProtection="0"/>
    <xf numFmtId="171" fontId="101" fillId="61" borderId="0" applyNumberFormat="0" applyBorder="0" applyAlignment="0" applyProtection="0"/>
    <xf numFmtId="171" fontId="101" fillId="61" borderId="0" applyNumberFormat="0" applyBorder="0" applyAlignment="0" applyProtection="0"/>
    <xf numFmtId="0" fontId="101" fillId="61" borderId="0" applyNumberFormat="0" applyBorder="0" applyAlignment="0" applyProtection="0"/>
    <xf numFmtId="44" fontId="28" fillId="0" borderId="0"/>
    <xf numFmtId="0" fontId="4" fillId="0" borderId="1"/>
    <xf numFmtId="0" fontId="4" fillId="0" borderId="1"/>
    <xf numFmtId="0" fontId="4" fillId="0" borderId="1"/>
    <xf numFmtId="0" fontId="4" fillId="0" borderId="1"/>
    <xf numFmtId="0" fontId="4" fillId="0" borderId="1"/>
    <xf numFmtId="42" fontId="107" fillId="0" borderId="0"/>
    <xf numFmtId="42" fontId="108" fillId="0" borderId="0"/>
    <xf numFmtId="42" fontId="109" fillId="0" borderId="0" applyFont="0"/>
    <xf numFmtId="42" fontId="109" fillId="0" borderId="6" applyFont="0"/>
    <xf numFmtId="41" fontId="109" fillId="0" borderId="0" applyFont="0"/>
    <xf numFmtId="0" fontId="4" fillId="0" borderId="1"/>
    <xf numFmtId="261" fontId="7" fillId="0" borderId="0"/>
    <xf numFmtId="189" fontId="4" fillId="0" borderId="0"/>
    <xf numFmtId="202" fontId="73" fillId="0" borderId="0"/>
    <xf numFmtId="189" fontId="4" fillId="0" borderId="0"/>
    <xf numFmtId="189" fontId="4" fillId="0" borderId="0"/>
    <xf numFmtId="202" fontId="73" fillId="0" borderId="0"/>
    <xf numFmtId="189" fontId="4" fillId="0" borderId="0"/>
    <xf numFmtId="189" fontId="4" fillId="0" borderId="0"/>
    <xf numFmtId="189" fontId="4" fillId="0" borderId="0"/>
    <xf numFmtId="189" fontId="4" fillId="0" borderId="0"/>
    <xf numFmtId="189" fontId="4" fillId="0" borderId="0"/>
    <xf numFmtId="189" fontId="4" fillId="0" borderId="0"/>
    <xf numFmtId="189" fontId="4" fillId="0" borderId="0"/>
    <xf numFmtId="202" fontId="73"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262" fontId="33" fillId="0" borderId="0" applyFont="0" applyFill="0" applyBorder="0" applyAlignment="0" applyProtection="0">
      <alignment vertical="top" wrapText="1"/>
    </xf>
    <xf numFmtId="171" fontId="33" fillId="0" borderId="0" applyFont="0" applyFill="0" applyBorder="0" applyAlignment="0" applyProtection="0">
      <alignment vertical="top" wrapText="1"/>
    </xf>
    <xf numFmtId="240" fontId="33" fillId="0" borderId="0" applyFont="0" applyFill="0" applyBorder="0" applyAlignment="0" applyProtection="0">
      <alignment vertical="top" wrapText="1"/>
    </xf>
    <xf numFmtId="213" fontId="110" fillId="0" borderId="0" applyFont="0" applyFill="0" applyBorder="0" applyAlignment="0" applyProtection="0"/>
    <xf numFmtId="214" fontId="111" fillId="0" borderId="0" applyFont="0" applyFill="0" applyBorder="0" applyAlignment="0" applyProtection="0"/>
    <xf numFmtId="257" fontId="7" fillId="0" borderId="0" applyFont="0" applyFill="0" applyBorder="0" applyAlignment="0" applyProtection="0"/>
    <xf numFmtId="171" fontId="7" fillId="0" borderId="0"/>
    <xf numFmtId="171" fontId="7" fillId="0" borderId="0"/>
    <xf numFmtId="171" fontId="7" fillId="0" borderId="0"/>
    <xf numFmtId="245" fontId="7" fillId="0" borderId="0"/>
    <xf numFmtId="41" fontId="112" fillId="0" borderId="0" applyFont="0" applyFill="0" applyBorder="0" applyAlignment="0" applyProtection="0"/>
    <xf numFmtId="263" fontId="7" fillId="0" borderId="0" applyFont="0" applyFill="0" applyBorder="0" applyAlignment="0" applyProtection="0"/>
    <xf numFmtId="43" fontId="112" fillId="0" borderId="0" applyFont="0" applyFill="0" applyBorder="0" applyAlignment="0" applyProtection="0"/>
    <xf numFmtId="42" fontId="112" fillId="0" borderId="0" applyFont="0" applyFill="0" applyBorder="0" applyAlignment="0" applyProtection="0"/>
    <xf numFmtId="248" fontId="7" fillId="0" borderId="0" applyFont="0" applyFill="0" applyBorder="0" applyAlignment="0" applyProtection="0"/>
    <xf numFmtId="44" fontId="112" fillId="0" borderId="0" applyFont="0" applyFill="0" applyBorder="0" applyAlignment="0" applyProtection="0"/>
    <xf numFmtId="171" fontId="73" fillId="0" borderId="0" applyNumberFormat="0" applyAlignment="0"/>
    <xf numFmtId="171" fontId="73" fillId="0" borderId="0" applyNumberFormat="0" applyAlignment="0"/>
    <xf numFmtId="171" fontId="113" fillId="62" borderId="0" applyNumberFormat="0" applyFont="0" applyBorder="0" applyAlignment="0">
      <alignment horizontal="right"/>
    </xf>
    <xf numFmtId="168" fontId="7" fillId="63" borderId="31">
      <alignment horizontal="center" vertical="center"/>
    </xf>
    <xf numFmtId="264" fontId="23" fillId="63" borderId="31">
      <alignment horizontal="center" vertical="center"/>
    </xf>
    <xf numFmtId="265" fontId="114" fillId="63" borderId="31">
      <alignment horizontal="center" vertical="center"/>
    </xf>
    <xf numFmtId="265" fontId="114"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5" fontId="115" fillId="63" borderId="31">
      <alignment horizontal="center" vertical="center"/>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73" fillId="0" borderId="0" applyNumberFormat="0" applyFill="0" applyBorder="0" applyAlignment="0" applyProtection="0"/>
    <xf numFmtId="171" fontId="116" fillId="28" borderId="32" applyNumberFormat="0" applyAlignment="0">
      <protection locked="0"/>
    </xf>
    <xf numFmtId="171" fontId="117" fillId="0" borderId="0"/>
    <xf numFmtId="171" fontId="117" fillId="0" borderId="0"/>
    <xf numFmtId="171" fontId="117" fillId="0" borderId="0"/>
    <xf numFmtId="171" fontId="117" fillId="0" borderId="0"/>
    <xf numFmtId="171" fontId="117" fillId="0" borderId="0"/>
    <xf numFmtId="171" fontId="117" fillId="0" borderId="0"/>
    <xf numFmtId="171" fontId="117" fillId="0" borderId="0"/>
    <xf numFmtId="171" fontId="117" fillId="0" borderId="0"/>
    <xf numFmtId="171" fontId="4" fillId="0" borderId="33" applyFont="0" applyFill="0" applyBorder="0" applyAlignment="0" applyProtection="0"/>
    <xf numFmtId="171" fontId="7" fillId="0" borderId="0"/>
    <xf numFmtId="171" fontId="118" fillId="0" borderId="0">
      <alignment horizontal="left"/>
    </xf>
    <xf numFmtId="171" fontId="119" fillId="63" borderId="34"/>
    <xf numFmtId="37" fontId="120" fillId="20" borderId="35" applyBorder="0" applyProtection="0">
      <alignment vertical="center"/>
    </xf>
    <xf numFmtId="37" fontId="120" fillId="20" borderId="35" applyBorder="0" applyProtection="0">
      <alignment vertical="center"/>
    </xf>
    <xf numFmtId="171" fontId="7" fillId="0" borderId="0" applyNumberFormat="0" applyFill="0" applyBorder="0" applyAlignment="0" applyProtection="0"/>
    <xf numFmtId="266" fontId="7" fillId="0" borderId="0" applyFont="0" applyFill="0" applyBorder="0" applyAlignment="0" applyProtection="0"/>
    <xf numFmtId="171" fontId="4" fillId="0" borderId="0"/>
    <xf numFmtId="171" fontId="33" fillId="0" borderId="0">
      <alignment horizontal="center" wrapText="1"/>
      <protection locked="0"/>
    </xf>
    <xf numFmtId="171" fontId="33" fillId="0" borderId="0">
      <alignment horizontal="center" wrapText="1"/>
      <protection locked="0"/>
    </xf>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121" fillId="0" borderId="0" applyNumberFormat="0" applyFill="0" applyBorder="0" applyAlignment="0" applyProtection="0"/>
    <xf numFmtId="225" fontId="7" fillId="64" borderId="3" applyNumberFormat="0" applyFont="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225" fontId="7" fillId="64" borderId="3" applyNumberFormat="0" applyFont="0" applyAlignment="0" applyProtection="0"/>
    <xf numFmtId="186" fontId="39" fillId="21" borderId="25" applyNumberFormat="0" applyFont="0" applyBorder="0" applyAlignment="0" applyProtection="0"/>
    <xf numFmtId="186" fontId="39"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6" fontId="39" fillId="21" borderId="25" applyNumberFormat="0" applyFont="0" applyBorder="0" applyAlignment="0" applyProtection="0"/>
    <xf numFmtId="37" fontId="122" fillId="0" borderId="0"/>
    <xf numFmtId="171" fontId="11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0" fontId="7"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0" fontId="7" fillId="0" borderId="0"/>
    <xf numFmtId="171" fontId="4" fillId="0" borderId="0"/>
    <xf numFmtId="171" fontId="4" fillId="0" borderId="0"/>
    <xf numFmtId="171" fontId="4" fillId="0" borderId="0"/>
    <xf numFmtId="171" fontId="4" fillId="0" borderId="0"/>
    <xf numFmtId="0" fontId="7"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2" fillId="0" borderId="0" applyNumberFormat="0" applyFill="0" applyBorder="0" applyAlignment="0" applyProtection="0">
      <alignment horizontal="centerContinuous"/>
    </xf>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93" fontId="7"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7" fillId="0" borderId="0" applyNumberFormat="0" applyFill="0" applyBorder="0" applyAlignment="0" applyProtection="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93" fontId="7" fillId="0" borderId="0" applyNumberFormat="0" applyFill="0" applyBorder="0" applyAlignment="0" applyProtection="0"/>
    <xf numFmtId="171" fontId="4" fillId="0" borderId="0"/>
    <xf numFmtId="171" fontId="4" fillId="0" borderId="0"/>
    <xf numFmtId="171" fontId="4" fillId="0" borderId="0"/>
    <xf numFmtId="193" fontId="123" fillId="0" borderId="0" applyNumberFormat="0" applyFill="0" applyBorder="0" applyAlignment="0" applyProtection="0"/>
    <xf numFmtId="193" fontId="7"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171" fontId="125" fillId="34" borderId="0" applyNumberFormat="0" applyBorder="0" applyAlignment="0" applyProtection="0"/>
    <xf numFmtId="171" fontId="125" fillId="34" borderId="0" applyNumberFormat="0" applyBorder="0" applyAlignment="0" applyProtection="0"/>
    <xf numFmtId="0" fontId="126" fillId="34" borderId="0" applyNumberFormat="0" applyBorder="0" applyAlignment="0" applyProtection="0"/>
    <xf numFmtId="3" fontId="7" fillId="0" borderId="0"/>
    <xf numFmtId="171" fontId="26" fillId="0" borderId="0"/>
    <xf numFmtId="171" fontId="26" fillId="0" borderId="0"/>
    <xf numFmtId="171" fontId="26" fillId="0" borderId="0"/>
    <xf numFmtId="171" fontId="7" fillId="39" borderId="0" applyNumberFormat="0" applyBorder="0" applyAlignment="0">
      <protection locked="0"/>
    </xf>
    <xf numFmtId="171" fontId="20" fillId="0" borderId="0" applyNumberFormat="0" applyBorder="0" applyAlignment="0"/>
    <xf numFmtId="171" fontId="7" fillId="0" borderId="0" applyNumberFormat="0" applyFill="0" applyBorder="0" applyAlignment="0" applyProtection="0"/>
    <xf numFmtId="171" fontId="7" fillId="0" borderId="0" applyNumberFormat="0" applyFill="0" applyBorder="0" applyAlignment="0" applyProtection="0"/>
    <xf numFmtId="228" fontId="7" fillId="0" borderId="0"/>
    <xf numFmtId="228" fontId="7" fillId="0" borderId="0"/>
    <xf numFmtId="193" fontId="33" fillId="0" borderId="0"/>
    <xf numFmtId="193" fontId="33" fillId="0" borderId="0"/>
    <xf numFmtId="171"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82" fontId="33" fillId="0" borderId="28"/>
    <xf numFmtId="182" fontId="33" fillId="0" borderId="28"/>
    <xf numFmtId="171" fontId="33" fillId="0" borderId="28"/>
    <xf numFmtId="171" fontId="33" fillId="0" borderId="28"/>
    <xf numFmtId="182" fontId="33" fillId="0" borderId="28"/>
    <xf numFmtId="182" fontId="33" fillId="0" borderId="28"/>
    <xf numFmtId="182" fontId="33" fillId="0" borderId="28"/>
    <xf numFmtId="182" fontId="33" fillId="0" borderId="28"/>
    <xf numFmtId="171"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71" fontId="33" fillId="0" borderId="28"/>
    <xf numFmtId="267" fontId="127" fillId="0" borderId="0"/>
    <xf numFmtId="171" fontId="7" fillId="0" borderId="0"/>
    <xf numFmtId="230" fontId="7" fillId="0" borderId="0"/>
    <xf numFmtId="171" fontId="7" fillId="0" borderId="0"/>
    <xf numFmtId="171" fontId="7" fillId="0" borderId="0"/>
    <xf numFmtId="171" fontId="7" fillId="0" borderId="0">
      <alignment horizontal="right"/>
    </xf>
    <xf numFmtId="171" fontId="7" fillId="0" borderId="0">
      <alignment horizontal="right"/>
    </xf>
    <xf numFmtId="171" fontId="7" fillId="0" borderId="0">
      <alignment horizontal="right"/>
    </xf>
    <xf numFmtId="171" fontId="7" fillId="0" borderId="0">
      <alignment horizontal="right"/>
    </xf>
    <xf numFmtId="171" fontId="127" fillId="0" borderId="0">
      <alignment horizontal="right"/>
    </xf>
    <xf numFmtId="171" fontId="7" fillId="0" borderId="0">
      <alignment horizontal="right"/>
    </xf>
    <xf numFmtId="171" fontId="7" fillId="0" borderId="0">
      <alignment horizontal="right"/>
    </xf>
    <xf numFmtId="171" fontId="7" fillId="0" borderId="0">
      <alignment horizontal="right"/>
    </xf>
    <xf numFmtId="232" fontId="26" fillId="0" borderId="0" applyBorder="0"/>
    <xf numFmtId="268" fontId="7" fillId="20" borderId="0" applyFont="0">
      <alignment horizontal="right"/>
    </xf>
    <xf numFmtId="233" fontId="4" fillId="0" borderId="0" applyFont="0" applyFill="0" applyBorder="0" applyAlignment="0" applyProtection="0"/>
    <xf numFmtId="233" fontId="4" fillId="0" borderId="0" applyFont="0" applyFill="0" applyBorder="0" applyAlignment="0" applyProtection="0"/>
    <xf numFmtId="238" fontId="7" fillId="0" borderId="0" applyFont="0" applyFill="0" applyBorder="0" applyAlignment="0" applyProtection="0"/>
    <xf numFmtId="203" fontId="128" fillId="0" borderId="0" applyFont="0" applyFill="0" applyBorder="0" applyAlignment="0" applyProtection="0"/>
    <xf numFmtId="190" fontId="7" fillId="0" borderId="0" applyFont="0" applyFill="0" applyBorder="0" applyAlignment="0" applyProtection="0"/>
    <xf numFmtId="269" fontId="7" fillId="0" borderId="0" applyFont="0" applyFill="0" applyBorder="0" applyAlignment="0" applyProtection="0"/>
    <xf numFmtId="176" fontId="7"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70" fontId="7" fillId="0" borderId="0" applyFont="0" applyFill="0" applyBorder="0" applyAlignment="0" applyProtection="0"/>
    <xf numFmtId="204" fontId="7" fillId="0" borderId="0" applyFont="0" applyFill="0" applyBorder="0" applyAlignment="0" applyProtection="0"/>
    <xf numFmtId="171" fontId="4" fillId="0" borderId="0" applyFont="0" applyFill="0" applyBorder="0" applyAlignment="0" applyProtection="0"/>
    <xf numFmtId="271" fontId="7" fillId="0" borderId="0" applyFont="0" applyFill="0" applyBorder="0" applyAlignment="0" applyProtection="0"/>
    <xf numFmtId="272" fontId="7"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273" fontId="25" fillId="20" borderId="0" applyFont="0">
      <alignment horizontal="right"/>
    </xf>
    <xf numFmtId="274" fontId="7" fillId="0" borderId="0" applyFont="0" applyFill="0" applyBorder="0" applyAlignment="0" applyProtection="0"/>
    <xf numFmtId="275" fontId="73" fillId="0" borderId="0" applyFont="0" applyFill="0" applyBorder="0" applyAlignment="0" applyProtection="0"/>
    <xf numFmtId="275" fontId="73" fillId="0" borderId="0" applyFont="0" applyFill="0" applyBorder="0" applyAlignment="0" applyProtection="0"/>
    <xf numFmtId="275" fontId="73" fillId="0" borderId="0" applyFont="0" applyFill="0" applyBorder="0" applyAlignment="0" applyProtection="0"/>
    <xf numFmtId="171" fontId="129" fillId="23" borderId="0" applyNumberFormat="0" applyBorder="0">
      <alignment horizontal="center" vertical="center"/>
    </xf>
    <xf numFmtId="171" fontId="115" fillId="0" borderId="0" applyNumberFormat="0" applyFill="0" applyBorder="0" applyAlignment="0" applyProtection="0"/>
    <xf numFmtId="171" fontId="127" fillId="0" borderId="0"/>
    <xf numFmtId="276" fontId="127" fillId="0" borderId="0"/>
    <xf numFmtId="265" fontId="7" fillId="0" borderId="0"/>
    <xf numFmtId="265" fontId="7" fillId="0" borderId="0"/>
    <xf numFmtId="171" fontId="130" fillId="0" borderId="0"/>
    <xf numFmtId="171" fontId="66" fillId="23" borderId="37">
      <alignment horizontal="center" vertical="center"/>
    </xf>
    <xf numFmtId="171" fontId="66" fillId="23" borderId="37">
      <alignment horizontal="center" vertical="center"/>
    </xf>
    <xf numFmtId="206" fontId="7" fillId="0" borderId="0"/>
    <xf numFmtId="206" fontId="7" fillId="0" borderId="0"/>
    <xf numFmtId="171" fontId="66" fillId="23" borderId="38">
      <alignment horizontal="center"/>
    </xf>
    <xf numFmtId="247" fontId="7" fillId="0" borderId="0"/>
    <xf numFmtId="247" fontId="7" fillId="0" borderId="0"/>
    <xf numFmtId="7" fontId="123" fillId="0" borderId="0">
      <alignment horizontal="right"/>
      <protection locked="0"/>
    </xf>
    <xf numFmtId="7" fontId="123" fillId="0" borderId="0">
      <alignment horizontal="right"/>
      <protection locked="0"/>
    </xf>
    <xf numFmtId="171" fontId="115" fillId="0" borderId="0" applyNumberFormat="0" applyFill="0" applyBorder="0" applyAlignment="0" applyProtection="0"/>
    <xf numFmtId="277" fontId="7" fillId="0" borderId="0" applyBorder="0" applyProtection="0"/>
    <xf numFmtId="217" fontId="7" fillId="0" borderId="0"/>
    <xf numFmtId="278" fontId="7" fillId="0" borderId="0" applyFont="0" applyFill="0" applyBorder="0" applyProtection="0">
      <alignment horizontal="center"/>
    </xf>
    <xf numFmtId="14" fontId="131" fillId="63" borderId="0" applyFont="0" applyFill="0" applyBorder="0" applyAlignment="0" applyProtection="0"/>
    <xf numFmtId="171" fontId="23" fillId="63" borderId="0" applyFont="0" applyAlignment="0">
      <alignment horizontal="center"/>
    </xf>
    <xf numFmtId="171" fontId="7" fillId="22" borderId="3" applyAlignment="0" applyProtection="0"/>
    <xf numFmtId="171" fontId="7" fillId="22" borderId="3" applyAlignment="0" applyProtection="0"/>
    <xf numFmtId="171" fontId="7" fillId="63" borderId="0" applyFont="0" applyFill="0" applyBorder="0" applyAlignment="0" applyProtection="0"/>
    <xf numFmtId="171" fontId="7" fillId="0" borderId="0" applyFont="0" applyFill="0" applyBorder="0" applyAlignment="0" applyProtection="0">
      <alignment horizontal="center"/>
    </xf>
    <xf numFmtId="171" fontId="7" fillId="63" borderId="0" applyFont="0" applyFill="0" applyBorder="0" applyAlignment="0" applyProtection="0"/>
    <xf numFmtId="171" fontId="7" fillId="63" borderId="0" applyFont="0" applyFill="0" applyBorder="0" applyAlignment="0" applyProtection="0"/>
    <xf numFmtId="171" fontId="7" fillId="0" borderId="0" applyFont="0" applyFill="0" applyBorder="0" applyAlignment="0" applyProtection="0"/>
    <xf numFmtId="171" fontId="132" fillId="0" borderId="0" applyNumberFormat="0" applyFill="0" applyBorder="0" applyAlignment="0" applyProtection="0"/>
    <xf numFmtId="171" fontId="133" fillId="25" borderId="0" applyBorder="0">
      <alignment horizontal="left" vertical="center" indent="1"/>
    </xf>
    <xf numFmtId="171" fontId="37" fillId="0" borderId="0" applyNumberFormat="0" applyAlignment="0" applyProtection="0">
      <alignment horizontal="center"/>
    </xf>
    <xf numFmtId="171" fontId="134" fillId="20" borderId="39"/>
    <xf numFmtId="171" fontId="134" fillId="20" borderId="39"/>
    <xf numFmtId="37" fontId="134" fillId="20" borderId="0">
      <alignment horizontal="right"/>
    </xf>
    <xf numFmtId="171" fontId="134" fillId="20" borderId="39"/>
    <xf numFmtId="171" fontId="134" fillId="20" borderId="39"/>
    <xf numFmtId="171" fontId="99" fillId="0" borderId="1" applyNumberFormat="0" applyFill="0" applyAlignment="0" applyProtection="0"/>
    <xf numFmtId="171" fontId="99" fillId="0" borderId="1" applyNumberFormat="0" applyFill="0" applyAlignment="0" applyProtection="0"/>
    <xf numFmtId="171" fontId="99" fillId="0" borderId="1" applyNumberFormat="0" applyFill="0" applyAlignment="0" applyProtection="0"/>
    <xf numFmtId="171" fontId="99" fillId="0" borderId="1" applyNumberFormat="0" applyFill="0" applyAlignment="0" applyProtection="0"/>
    <xf numFmtId="173" fontId="99" fillId="0" borderId="1" applyNumberFormat="0" applyFill="0" applyAlignment="0" applyProtection="0"/>
    <xf numFmtId="173" fontId="99" fillId="0" borderId="1" applyNumberFormat="0" applyFill="0" applyAlignment="0" applyProtection="0"/>
    <xf numFmtId="173" fontId="99" fillId="0" borderId="1" applyNumberFormat="0" applyFill="0" applyAlignment="0" applyProtection="0"/>
    <xf numFmtId="173" fontId="99" fillId="0" borderId="1" applyNumberFormat="0" applyFill="0" applyAlignment="0" applyProtection="0"/>
    <xf numFmtId="0" fontId="135" fillId="20" borderId="0">
      <alignment horizontal="center"/>
    </xf>
    <xf numFmtId="0" fontId="135" fillId="20" borderId="0">
      <alignment horizontal="left"/>
    </xf>
    <xf numFmtId="0" fontId="135" fillId="20" borderId="0">
      <alignment horizontal="right"/>
    </xf>
    <xf numFmtId="0" fontId="135" fillId="20" borderId="0">
      <alignment horizontal="right" vertical="center"/>
    </xf>
    <xf numFmtId="171" fontId="84" fillId="0" borderId="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171" fontId="33" fillId="0" borderId="9" applyNumberFormat="0" applyFont="0" applyFill="0" applyAlignment="0" applyProtection="0"/>
    <xf numFmtId="171" fontId="33" fillId="0" borderId="9" applyNumberFormat="0" applyFont="0" applyFill="0" applyAlignment="0" applyProtection="0"/>
    <xf numFmtId="173" fontId="33" fillId="0" borderId="9" applyNumberFormat="0" applyFont="0" applyFill="0" applyAlignment="0" applyProtection="0"/>
    <xf numFmtId="171" fontId="7" fillId="0" borderId="40" applyNumberFormat="0" applyFill="0" applyAlignment="0" applyProtection="0"/>
    <xf numFmtId="171"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171" fontId="33" fillId="0" borderId="41" applyNumberFormat="0" applyFont="0" applyFill="0" applyAlignment="0" applyProtection="0"/>
    <xf numFmtId="171" fontId="37" fillId="0" borderId="1" applyNumberFormat="0" applyFont="0" applyFill="0" applyAlignment="0" applyProtection="0"/>
    <xf numFmtId="171" fontId="37" fillId="0" borderId="1" applyNumberFormat="0" applyFont="0" applyFill="0" applyAlignment="0" applyProtection="0"/>
    <xf numFmtId="171" fontId="37" fillId="0" borderId="15" applyNumberFormat="0" applyFont="0" applyFill="0" applyAlignment="0" applyProtection="0"/>
    <xf numFmtId="171" fontId="37" fillId="0" borderId="15" applyNumberFormat="0" applyFont="0" applyFill="0" applyAlignment="0" applyProtection="0"/>
    <xf numFmtId="171" fontId="37" fillId="0" borderId="39" applyNumberFormat="0" applyFont="0" applyFill="0" applyAlignment="0" applyProtection="0"/>
    <xf numFmtId="171" fontId="37" fillId="0" borderId="39" applyNumberFormat="0" applyFont="0" applyFill="0" applyAlignment="0" applyProtection="0"/>
    <xf numFmtId="171" fontId="37" fillId="0" borderId="28" applyNumberFormat="0" applyFont="0" applyFill="0" applyAlignment="0" applyProtection="0"/>
    <xf numFmtId="171" fontId="37" fillId="0" borderId="28" applyNumberFormat="0" applyFont="0" applyFill="0" applyAlignment="0" applyProtection="0"/>
    <xf numFmtId="5" fontId="29" fillId="0" borderId="28" applyAlignment="0" applyProtection="0"/>
    <xf numFmtId="0" fontId="7" fillId="20" borderId="9">
      <alignment horizontal="left"/>
    </xf>
    <xf numFmtId="0" fontId="7" fillId="20" borderId="9">
      <alignment horizontal="left"/>
    </xf>
    <xf numFmtId="279" fontId="7" fillId="0" borderId="9" applyNumberFormat="0" applyFill="0" applyAlignment="0" applyProtection="0">
      <alignment horizontal="center"/>
    </xf>
    <xf numFmtId="279" fontId="7" fillId="0" borderId="9" applyNumberFormat="0" applyFill="0" applyAlignment="0" applyProtection="0">
      <alignment horizontal="center"/>
    </xf>
    <xf numFmtId="280" fontId="7" fillId="0" borderId="1" applyFill="0" applyAlignment="0" applyProtection="0">
      <alignment horizontal="center"/>
    </xf>
    <xf numFmtId="280" fontId="7" fillId="0" borderId="1" applyFill="0" applyAlignment="0" applyProtection="0">
      <alignment horizontal="center"/>
    </xf>
    <xf numFmtId="280" fontId="7" fillId="0" borderId="1" applyFill="0" applyAlignment="0" applyProtection="0">
      <alignment horizontal="center"/>
    </xf>
    <xf numFmtId="280" fontId="7" fillId="0" borderId="1" applyFill="0" applyAlignment="0" applyProtection="0">
      <alignment horizontal="center"/>
    </xf>
    <xf numFmtId="0" fontId="135" fillId="66" borderId="42">
      <alignment horizontal="centerContinuous" vertical="center"/>
    </xf>
    <xf numFmtId="0" fontId="135" fillId="66" borderId="43">
      <alignment horizontal="center" vertical="center"/>
    </xf>
    <xf numFmtId="0" fontId="135" fillId="66" borderId="1">
      <alignment horizontal="center" vertical="center"/>
    </xf>
    <xf numFmtId="0" fontId="135" fillId="66" borderId="44">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45">
      <alignment horizontal="center"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49" fontId="136" fillId="0" borderId="0" applyFont="0" applyFill="0" applyBorder="0" applyAlignment="0" applyProtection="0">
      <alignment horizontal="left"/>
    </xf>
    <xf numFmtId="281" fontId="7" fillId="0" borderId="0" applyAlignment="0" applyProtection="0"/>
    <xf numFmtId="170" fontId="73" fillId="0" borderId="0" applyFill="0" applyBorder="0" applyAlignment="0" applyProtection="0"/>
    <xf numFmtId="49" fontId="73" fillId="0" borderId="0" applyNumberFormat="0" applyAlignment="0" applyProtection="0">
      <alignment horizontal="left"/>
    </xf>
    <xf numFmtId="49" fontId="137" fillId="0" borderId="47" applyNumberFormat="0" applyAlignment="0" applyProtection="0">
      <alignment horizontal="left" wrapText="1"/>
    </xf>
    <xf numFmtId="49" fontId="137" fillId="0" borderId="47" applyNumberFormat="0" applyAlignment="0" applyProtection="0">
      <alignment horizontal="left" wrapText="1"/>
    </xf>
    <xf numFmtId="49" fontId="137" fillId="0" borderId="0" applyNumberFormat="0" applyAlignment="0" applyProtection="0">
      <alignment horizontal="left" wrapText="1"/>
    </xf>
    <xf numFmtId="49" fontId="138" fillId="0" borderId="0" applyAlignment="0" applyProtection="0">
      <alignment horizontal="left"/>
    </xf>
    <xf numFmtId="275" fontId="139" fillId="0" borderId="0" applyFont="0" applyFill="0" applyBorder="0" applyAlignment="0" applyProtection="0"/>
    <xf numFmtId="37" fontId="111" fillId="0" borderId="0"/>
    <xf numFmtId="171" fontId="35" fillId="0" borderId="0" applyFont="0" applyFill="0" applyBorder="0" applyAlignment="0" applyProtection="0"/>
    <xf numFmtId="192" fontId="7" fillId="0" borderId="0" applyFont="0" applyFill="0" applyBorder="0" applyProtection="0">
      <alignment horizontal="left"/>
    </xf>
    <xf numFmtId="195" fontId="7" fillId="0" borderId="0" applyFont="0" applyFill="0" applyBorder="0" applyProtection="0">
      <alignment horizontal="left"/>
    </xf>
    <xf numFmtId="198" fontId="7" fillId="0" borderId="0" applyFont="0" applyFill="0" applyBorder="0" applyProtection="0">
      <alignment horizontal="left"/>
    </xf>
    <xf numFmtId="171" fontId="140" fillId="0" borderId="0">
      <alignment horizontal="right"/>
    </xf>
    <xf numFmtId="171" fontId="7" fillId="0" borderId="0" applyNumberFormat="0" applyFill="0" applyBorder="0" applyAlignment="0" applyProtection="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41" fillId="0" borderId="0" applyNumberFormat="0" applyFont="0" applyFill="0" applyBorder="0" applyProtection="0">
      <alignment horizontal="centerContinuous"/>
    </xf>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7"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7" fillId="0" borderId="0">
      <alignment horizontal="right"/>
    </xf>
    <xf numFmtId="43" fontId="4" fillId="0" borderId="0">
      <alignment horizontal="right"/>
    </xf>
    <xf numFmtId="43" fontId="4" fillId="0" borderId="0">
      <alignment horizontal="right"/>
    </xf>
    <xf numFmtId="43"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7"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7"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40" fontId="28" fillId="0" borderId="0" applyFont="0" applyFill="0" applyBorder="0" applyAlignment="0" applyProtection="0"/>
    <xf numFmtId="40" fontId="28" fillId="0" borderId="0" applyFont="0" applyFill="0" applyBorder="0" applyAlignment="0" applyProtection="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41" fontId="111" fillId="0" borderId="0"/>
    <xf numFmtId="41" fontId="111" fillId="0" borderId="0"/>
    <xf numFmtId="171" fontId="73" fillId="0" borderId="0" applyFill="0">
      <alignment horizontal="center"/>
    </xf>
    <xf numFmtId="171" fontId="73" fillId="0" borderId="0" applyFill="0">
      <alignment horizontal="center"/>
    </xf>
    <xf numFmtId="41" fontId="111" fillId="0" borderId="2" applyFill="0"/>
    <xf numFmtId="41" fontId="111" fillId="0" borderId="2" applyFill="0"/>
    <xf numFmtId="41" fontId="111" fillId="0" borderId="2" applyFill="0"/>
    <xf numFmtId="41" fontId="111" fillId="0" borderId="2" applyFill="0"/>
    <xf numFmtId="41" fontId="111" fillId="0" borderId="2" applyFill="0"/>
    <xf numFmtId="41" fontId="111" fillId="0" borderId="2" applyFill="0"/>
    <xf numFmtId="171" fontId="7" fillId="0" borderId="0" applyFont="0" applyAlignment="0"/>
    <xf numFmtId="171" fontId="7" fillId="0" borderId="0" applyFont="0" applyAlignment="0"/>
    <xf numFmtId="171" fontId="90" fillId="0" borderId="0" applyFill="0">
      <alignment vertical="top"/>
    </xf>
    <xf numFmtId="171" fontId="124" fillId="0" borderId="0" applyFill="0">
      <alignment horizontal="left" vertical="top"/>
    </xf>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171" fontId="7" fillId="0" borderId="0" applyNumberFormat="0" applyFont="0" applyAlignment="0"/>
    <xf numFmtId="171" fontId="7" fillId="0" borderId="0" applyNumberFormat="0" applyFont="0" applyAlignment="0"/>
    <xf numFmtId="171" fontId="90" fillId="0" borderId="0" applyFill="0">
      <alignment wrapText="1"/>
    </xf>
    <xf numFmtId="171" fontId="124" fillId="0" borderId="0" applyFill="0">
      <alignment horizontal="left" vertical="top" wrapText="1"/>
    </xf>
    <xf numFmtId="254" fontId="142" fillId="0" borderId="0" applyFill="0"/>
    <xf numFmtId="171" fontId="143" fillId="0" borderId="0" applyNumberFormat="0" applyFont="0" applyAlignment="0">
      <alignment horizontal="center"/>
    </xf>
    <xf numFmtId="171" fontId="144" fillId="0" borderId="0" applyFill="0">
      <alignment vertical="top" wrapText="1"/>
    </xf>
    <xf numFmtId="171" fontId="131" fillId="0" borderId="0" applyFill="0">
      <alignment horizontal="left" vertical="top" wrapText="1"/>
    </xf>
    <xf numFmtId="254" fontId="7" fillId="0" borderId="0" applyFill="0"/>
    <xf numFmtId="254" fontId="7" fillId="0" borderId="0" applyFill="0"/>
    <xf numFmtId="171" fontId="143" fillId="0" borderId="0" applyNumberFormat="0" applyFont="0" applyAlignment="0">
      <alignment horizontal="center"/>
    </xf>
    <xf numFmtId="171" fontId="145" fillId="0" borderId="0" applyFill="0">
      <alignment vertical="center" wrapText="1"/>
    </xf>
    <xf numFmtId="171" fontId="121" fillId="0" borderId="0">
      <alignment horizontal="left" vertical="center" wrapText="1"/>
    </xf>
    <xf numFmtId="254" fontId="26" fillId="0" borderId="0" applyFill="0"/>
    <xf numFmtId="171" fontId="143" fillId="0" borderId="0" applyNumberFormat="0" applyFont="0" applyAlignment="0">
      <alignment horizontal="center"/>
    </xf>
    <xf numFmtId="171" fontId="51" fillId="0" borderId="0" applyFill="0">
      <alignment horizontal="center" vertical="center" wrapText="1"/>
    </xf>
    <xf numFmtId="171" fontId="7" fillId="0" borderId="0" applyFill="0">
      <alignment horizontal="center" vertical="center" wrapText="1"/>
    </xf>
    <xf numFmtId="171" fontId="7" fillId="0" borderId="0" applyFill="0">
      <alignment horizontal="center" vertical="center" wrapText="1"/>
    </xf>
    <xf numFmtId="254" fontId="146" fillId="0" borderId="0" applyFill="0"/>
    <xf numFmtId="171" fontId="143" fillId="0" borderId="0" applyNumberFormat="0" applyFont="0" applyAlignment="0">
      <alignment horizontal="center"/>
    </xf>
    <xf numFmtId="171" fontId="147" fillId="0" borderId="0" applyFill="0">
      <alignment horizontal="center" vertical="center" wrapText="1"/>
    </xf>
    <xf numFmtId="171" fontId="148" fillId="0" borderId="0" applyFill="0">
      <alignment horizontal="center" vertical="center" wrapText="1"/>
    </xf>
    <xf numFmtId="254" fontId="149" fillId="0" borderId="0" applyFill="0"/>
    <xf numFmtId="171" fontId="143" fillId="0" borderId="0" applyNumberFormat="0" applyFont="0" applyAlignment="0">
      <alignment horizontal="center"/>
    </xf>
    <xf numFmtId="171" fontId="150" fillId="0" borderId="0">
      <alignment horizontal="center" wrapText="1"/>
    </xf>
    <xf numFmtId="171" fontId="146" fillId="0" borderId="0" applyFill="0">
      <alignment horizontal="center" wrapText="1"/>
    </xf>
    <xf numFmtId="171" fontId="151" fillId="0" borderId="0" applyNumberFormat="0" applyFill="0" applyBorder="0" applyAlignment="0" applyProtection="0"/>
    <xf numFmtId="171" fontId="131" fillId="0" borderId="0" applyNumberFormat="0" applyFill="0" applyBorder="0" applyAlignment="0" applyProtection="0"/>
    <xf numFmtId="2" fontId="73" fillId="67" borderId="0" applyNumberFormat="0" applyFont="0" applyBorder="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263"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38" fontId="7" fillId="66" borderId="10"/>
    <xf numFmtId="38" fontId="7" fillId="66" borderId="1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0" fontId="152" fillId="68" borderId="48" applyNumberFormat="0" applyAlignment="0" applyProtection="0"/>
    <xf numFmtId="0" fontId="152" fillId="68" borderId="48" applyNumberFormat="0" applyAlignment="0" applyProtection="0"/>
    <xf numFmtId="171" fontId="7" fillId="0" borderId="0" applyFill="0" applyBorder="0" applyAlignment="0"/>
    <xf numFmtId="171" fontId="28" fillId="0" borderId="0"/>
    <xf numFmtId="171" fontId="53" fillId="0" borderId="49" applyBorder="0">
      <alignment horizontal="left" wrapText="1"/>
    </xf>
    <xf numFmtId="173" fontId="53" fillId="0" borderId="49" applyBorder="0">
      <alignment horizontal="left" wrapText="1"/>
    </xf>
    <xf numFmtId="193" fontId="153" fillId="0" borderId="0" applyNumberFormat="0" applyFont="0" applyFill="0" applyBorder="0" applyProtection="0">
      <alignment horizontal="centerContinuous"/>
    </xf>
    <xf numFmtId="283" fontId="73" fillId="69" borderId="0" applyNumberFormat="0" applyFont="0" applyBorder="0" applyAlignment="0">
      <protection locked="0"/>
    </xf>
    <xf numFmtId="284" fontId="127" fillId="69" borderId="0" applyNumberFormat="0" applyFont="0" applyBorder="0" applyAlignment="0"/>
    <xf numFmtId="284" fontId="127" fillId="69" borderId="0" applyNumberFormat="0" applyFont="0" applyBorder="0" applyAlignment="0"/>
    <xf numFmtId="284" fontId="90" fillId="69" borderId="0" applyNumberFormat="0" applyFont="0" applyBorder="0" applyAlignment="0"/>
    <xf numFmtId="171" fontId="154" fillId="0" borderId="0"/>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7" fillId="0" borderId="0"/>
    <xf numFmtId="171" fontId="7" fillId="0" borderId="0"/>
    <xf numFmtId="171" fontId="4" fillId="0" borderId="1" applyBorder="0">
      <alignment horizontal="centerContinuous"/>
    </xf>
    <xf numFmtId="171" fontId="4" fillId="0" borderId="1" applyBorder="0">
      <alignment horizontal="centerContinuous"/>
    </xf>
    <xf numFmtId="171" fontId="99" fillId="0" borderId="1" applyNumberFormat="0" applyFont="0" applyFill="0" applyProtection="0">
      <alignment horizontal="centerContinuous" vertical="center"/>
    </xf>
    <xf numFmtId="171" fontId="99" fillId="0" borderId="1" applyNumberFormat="0" applyFont="0" applyFill="0" applyProtection="0">
      <alignment horizontal="centerContinuous" vertical="center"/>
    </xf>
    <xf numFmtId="171" fontId="99" fillId="0" borderId="1" applyNumberFormat="0" applyFont="0" applyFill="0" applyProtection="0">
      <alignment horizontal="centerContinuous" vertical="center"/>
    </xf>
    <xf numFmtId="171"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49" fontId="156" fillId="0" borderId="0" applyFont="0">
      <alignment horizontal="centerContinuous" wrapText="1"/>
    </xf>
    <xf numFmtId="171" fontId="28" fillId="0" borderId="0" applyNumberFormat="0" applyFont="0" applyFill="0" applyBorder="0" applyProtection="0">
      <alignment horizontal="center" vertical="center"/>
    </xf>
    <xf numFmtId="49" fontId="157" fillId="0" borderId="0">
      <alignment horizontal="centerContinuous" wrapText="1"/>
    </xf>
    <xf numFmtId="171" fontId="158" fillId="0" borderId="0">
      <alignment horizontal="centerContinuous"/>
    </xf>
    <xf numFmtId="171" fontId="157" fillId="0" borderId="0">
      <alignment horizontal="centerContinuous"/>
    </xf>
    <xf numFmtId="171" fontId="142" fillId="0" borderId="0" applyFill="0" applyBorder="0" applyProtection="0">
      <alignment horizontal="center" vertical="center"/>
    </xf>
    <xf numFmtId="171" fontId="142" fillId="0" borderId="0" applyFill="0" applyBorder="0" applyProtection="0">
      <alignment horizontal="center" vertical="center"/>
    </xf>
    <xf numFmtId="171" fontId="142" fillId="0" borderId="0" applyFill="0" applyBorder="0" applyProtection="0">
      <alignment horizontal="center"/>
      <protection locked="0"/>
    </xf>
    <xf numFmtId="171" fontId="131" fillId="0" borderId="0">
      <alignment horizontal="center" wrapText="1"/>
    </xf>
    <xf numFmtId="285" fontId="7" fillId="0" borderId="0"/>
    <xf numFmtId="1" fontId="159" fillId="0" borderId="0"/>
    <xf numFmtId="171" fontId="160" fillId="31" borderId="0"/>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25" fillId="0" borderId="0"/>
    <xf numFmtId="171" fontId="25" fillId="0" borderId="0"/>
    <xf numFmtId="0" fontId="25" fillId="0" borderId="0"/>
    <xf numFmtId="171" fontId="161" fillId="71" borderId="51" applyNumberFormat="0" applyAlignment="0" applyProtection="0"/>
    <xf numFmtId="171" fontId="161" fillId="71" borderId="51" applyNumberFormat="0" applyAlignment="0" applyProtection="0"/>
    <xf numFmtId="0" fontId="161" fillId="71" borderId="51" applyNumberFormat="0" applyAlignment="0" applyProtection="0"/>
    <xf numFmtId="171" fontId="7" fillId="0" borderId="0"/>
    <xf numFmtId="3" fontId="37" fillId="0" borderId="0"/>
    <xf numFmtId="171" fontId="158" fillId="0" borderId="0" applyProtection="0"/>
    <xf numFmtId="171" fontId="73" fillId="0" borderId="0" applyNumberFormat="0" applyFill="0" applyBorder="0" applyAlignment="0" applyProtection="0"/>
    <xf numFmtId="171" fontId="162" fillId="0" borderId="0" applyNumberFormat="0" applyFill="0" applyBorder="0" applyAlignment="0" applyProtection="0"/>
    <xf numFmtId="0" fontId="73" fillId="0" borderId="0" applyNumberFormat="0" applyFill="0" applyBorder="0" applyAlignment="0" applyProtection="0"/>
    <xf numFmtId="171" fontId="73" fillId="0" borderId="0" applyNumberFormat="0" applyFill="0" applyBorder="0" applyAlignment="0" applyProtection="0"/>
    <xf numFmtId="171" fontId="163" fillId="0" borderId="0" applyNumberFormat="0" applyFill="0" applyBorder="0" applyAlignment="0" applyProtection="0"/>
    <xf numFmtId="171" fontId="45" fillId="0" borderId="1" applyNumberFormat="0" applyFill="0" applyBorder="0" applyAlignment="0" applyProtection="0">
      <alignment horizontal="center"/>
    </xf>
    <xf numFmtId="171" fontId="45" fillId="0" borderId="1" applyNumberFormat="0" applyFill="0" applyBorder="0" applyAlignment="0" applyProtection="0">
      <alignment horizontal="center"/>
    </xf>
    <xf numFmtId="171" fontId="45" fillId="0" borderId="1" applyNumberFormat="0" applyFill="0" applyBorder="0" applyAlignment="0" applyProtection="0">
      <alignment horizontal="center"/>
    </xf>
    <xf numFmtId="171"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286" fontId="164" fillId="21" borderId="52">
      <alignment horizontal="center" vertical="center" wrapText="1"/>
    </xf>
    <xf numFmtId="38" fontId="123" fillId="0" borderId="0" applyNumberFormat="0" applyFill="0" applyBorder="0" applyAlignment="0" applyProtection="0">
      <protection locked="0"/>
    </xf>
    <xf numFmtId="38" fontId="165" fillId="0" borderId="0" applyNumberFormat="0" applyFill="0" applyBorder="0" applyAlignment="0" applyProtection="0">
      <protection locked="0"/>
    </xf>
    <xf numFmtId="49" fontId="23" fillId="0" borderId="0" applyNumberFormat="0" applyFill="0" applyBorder="0" applyProtection="0"/>
    <xf numFmtId="49" fontId="23" fillId="0" borderId="0" applyNumberFormat="0" applyFill="0" applyBorder="0" applyProtection="0"/>
    <xf numFmtId="49" fontId="23" fillId="0" borderId="0" applyNumberFormat="0" applyFill="0" applyBorder="0" applyProtection="0"/>
    <xf numFmtId="49" fontId="23" fillId="0" borderId="0" applyNumberFormat="0" applyFill="0" applyBorder="0" applyProtection="0"/>
    <xf numFmtId="171" fontId="28" fillId="0" borderId="0">
      <alignment horizontal="center" wrapText="1"/>
      <protection hidden="1"/>
    </xf>
    <xf numFmtId="0" fontId="28" fillId="0" borderId="0">
      <alignment horizontal="center" wrapText="1"/>
      <protection hidden="1"/>
    </xf>
    <xf numFmtId="49" fontId="166" fillId="0" borderId="0" applyNumberFormat="0" applyFill="0" applyBorder="0" applyProtection="0">
      <alignment wrapText="1"/>
    </xf>
    <xf numFmtId="171" fontId="167" fillId="0" borderId="1" applyNumberFormat="0" applyFill="0" applyBorder="0" applyProtection="0">
      <alignment horizontal="left" vertical="center"/>
    </xf>
    <xf numFmtId="171" fontId="167" fillId="0" borderId="1" applyNumberFormat="0" applyFill="0" applyBorder="0" applyProtection="0">
      <alignment horizontal="left" vertical="center"/>
    </xf>
    <xf numFmtId="171" fontId="167" fillId="0" borderId="1" applyNumberFormat="0" applyFill="0" applyBorder="0" applyProtection="0">
      <alignment horizontal="left" vertical="center"/>
    </xf>
    <xf numFmtId="171"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1" fontId="167" fillId="0" borderId="1" applyNumberFormat="0" applyFill="0" applyBorder="0" applyProtection="0">
      <alignment horizontal="right" vertical="center"/>
    </xf>
    <xf numFmtId="171" fontId="167" fillId="0" borderId="1" applyNumberFormat="0" applyFill="0" applyBorder="0" applyProtection="0">
      <alignment horizontal="right" vertical="center"/>
    </xf>
    <xf numFmtId="171" fontId="167" fillId="0" borderId="1" applyNumberFormat="0" applyFill="0" applyBorder="0" applyProtection="0">
      <alignment horizontal="right" vertical="center"/>
    </xf>
    <xf numFmtId="171"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38" fontId="168" fillId="0" borderId="0" applyNumberFormat="0" applyFill="0" applyBorder="0" applyAlignment="0" applyProtection="0">
      <protection locked="0"/>
    </xf>
    <xf numFmtId="171" fontId="158" fillId="0" borderId="0">
      <alignment horizontal="centerContinuous"/>
    </xf>
    <xf numFmtId="171" fontId="99" fillId="0" borderId="0" applyNumberFormat="0" applyFill="0" applyBorder="0" applyProtection="0">
      <alignment horizontal="center" vertical="center"/>
    </xf>
    <xf numFmtId="49" fontId="169" fillId="0" borderId="0">
      <alignment horizontal="centerContinuous" wrapText="1"/>
    </xf>
    <xf numFmtId="49" fontId="169" fillId="0" borderId="0">
      <alignment horizontal="center" wrapText="1"/>
    </xf>
    <xf numFmtId="279" fontId="7" fillId="0" borderId="0" applyFill="0" applyBorder="0" applyProtection="0">
      <alignment horizontal="center"/>
    </xf>
    <xf numFmtId="171" fontId="135" fillId="0" borderId="53">
      <alignment horizontal="center"/>
    </xf>
    <xf numFmtId="171" fontId="135" fillId="0" borderId="0" applyNumberFormat="0" applyFill="0" applyBorder="0" applyProtection="0">
      <alignment wrapText="1"/>
    </xf>
    <xf numFmtId="171" fontId="131" fillId="0" borderId="0" applyNumberFormat="0" applyFill="0" applyBorder="0" applyProtection="0"/>
    <xf numFmtId="171" fontId="170" fillId="0" borderId="0" applyNumberFormat="0" applyFill="0" applyBorder="0" applyProtection="0">
      <alignment horizontal="center" wrapText="1"/>
    </xf>
    <xf numFmtId="171" fontId="135" fillId="0" borderId="1" applyNumberFormat="0" applyFill="0" applyProtection="0">
      <alignment horizontal="right" wrapText="1"/>
    </xf>
    <xf numFmtId="171" fontId="135" fillId="0" borderId="1" applyNumberFormat="0" applyFill="0" applyProtection="0">
      <alignment horizontal="right" wrapText="1"/>
    </xf>
    <xf numFmtId="171" fontId="135" fillId="0" borderId="1" applyNumberFormat="0" applyFill="0" applyProtection="0">
      <alignment horizontal="right" wrapText="1"/>
    </xf>
    <xf numFmtId="171" fontId="135" fillId="0" borderId="1" applyNumberFormat="0" applyFill="0" applyProtection="0">
      <alignment horizontal="right" wrapText="1"/>
    </xf>
    <xf numFmtId="171" fontId="135" fillId="0" borderId="1" applyNumberFormat="0" applyFill="0" applyProtection="0">
      <alignment horizontal="left" wrapText="1"/>
    </xf>
    <xf numFmtId="171" fontId="135" fillId="0" borderId="1" applyNumberFormat="0" applyFill="0" applyProtection="0">
      <alignment horizontal="left" wrapText="1"/>
    </xf>
    <xf numFmtId="171" fontId="135" fillId="0" borderId="1" applyNumberFormat="0" applyFill="0" applyProtection="0">
      <alignment horizontal="left" wrapText="1"/>
    </xf>
    <xf numFmtId="171" fontId="135" fillId="0" borderId="1" applyNumberFormat="0" applyFill="0" applyProtection="0">
      <alignment horizontal="left" wrapText="1"/>
    </xf>
    <xf numFmtId="171" fontId="158" fillId="0" borderId="1">
      <alignment horizontal="center"/>
    </xf>
    <xf numFmtId="171" fontId="158" fillId="0" borderId="1">
      <alignment horizontal="center"/>
    </xf>
    <xf numFmtId="171" fontId="158" fillId="0" borderId="1">
      <alignment horizontal="center"/>
    </xf>
    <xf numFmtId="171" fontId="158" fillId="0" borderId="1">
      <alignment horizontal="center"/>
    </xf>
    <xf numFmtId="173" fontId="158" fillId="0" borderId="1">
      <alignment horizontal="center"/>
    </xf>
    <xf numFmtId="173" fontId="158" fillId="0" borderId="1">
      <alignment horizontal="center"/>
    </xf>
    <xf numFmtId="173" fontId="158" fillId="0" borderId="1">
      <alignment horizontal="center"/>
    </xf>
    <xf numFmtId="173" fontId="158" fillId="0" borderId="1">
      <alignment horizontal="center"/>
    </xf>
    <xf numFmtId="171" fontId="171" fillId="72" borderId="0"/>
    <xf numFmtId="171" fontId="23" fillId="21" borderId="3">
      <alignment horizontal="center" vertical="center" wrapText="1"/>
    </xf>
    <xf numFmtId="171" fontId="23" fillId="21" borderId="3">
      <alignment horizontal="center" vertical="center" wrapText="1"/>
    </xf>
    <xf numFmtId="171" fontId="23" fillId="21" borderId="3">
      <alignment horizontal="center" vertical="center" wrapText="1"/>
    </xf>
    <xf numFmtId="171" fontId="172" fillId="63" borderId="0" applyNumberFormat="0">
      <alignment horizontal="center"/>
    </xf>
    <xf numFmtId="287" fontId="7" fillId="0" borderId="0" applyFill="0" applyBorder="0">
      <alignment horizontal="center" wrapText="1"/>
    </xf>
    <xf numFmtId="288" fontId="4" fillId="0" borderId="0">
      <alignment horizontal="right"/>
    </xf>
    <xf numFmtId="288" fontId="4" fillId="0" borderId="0">
      <alignment horizontal="right"/>
    </xf>
    <xf numFmtId="253" fontId="173" fillId="0" borderId="0"/>
    <xf numFmtId="253" fontId="173" fillId="0" borderId="0"/>
    <xf numFmtId="253" fontId="173" fillId="0" borderId="0"/>
    <xf numFmtId="253" fontId="173" fillId="0" borderId="0"/>
    <xf numFmtId="253" fontId="173" fillId="0" borderId="0"/>
    <xf numFmtId="253" fontId="173" fillId="0" borderId="0"/>
    <xf numFmtId="253" fontId="173" fillId="0" borderId="0"/>
    <xf numFmtId="253" fontId="173" fillId="0" borderId="0"/>
    <xf numFmtId="289" fontId="7" fillId="0" borderId="0" applyFill="0" applyBorder="0" applyProtection="0">
      <alignment horizontal="right"/>
    </xf>
    <xf numFmtId="290" fontId="7" fillId="0" borderId="0" applyFill="0" applyBorder="0" applyProtection="0">
      <alignment horizontal="right"/>
    </xf>
    <xf numFmtId="216" fontId="7" fillId="0" borderId="0" applyFont="0" applyFill="0" applyBorder="0" applyAlignment="0" applyProtection="0"/>
    <xf numFmtId="202" fontId="174" fillId="0" borderId="0" applyFont="0" applyFill="0" applyBorder="0" applyAlignment="0" applyProtection="0"/>
    <xf numFmtId="291" fontId="7" fillId="0" borderId="43" applyFont="0" applyFill="0" applyBorder="0" applyAlignment="0" applyProtection="0"/>
    <xf numFmtId="215" fontId="106" fillId="0" borderId="0"/>
    <xf numFmtId="215" fontId="106" fillId="0" borderId="0"/>
    <xf numFmtId="215" fontId="106" fillId="0" borderId="0"/>
    <xf numFmtId="215" fontId="106" fillId="0" borderId="0"/>
    <xf numFmtId="284" fontId="7" fillId="0" borderId="0" applyFont="0" applyFill="0" applyBorder="0" applyAlignment="0" applyProtection="0"/>
    <xf numFmtId="284" fontId="7" fillId="0" borderId="0" applyFont="0" applyFill="0" applyBorder="0" applyAlignment="0" applyProtection="0"/>
    <xf numFmtId="292" fontId="7" fillId="0" borderId="0" applyFont="0" applyFill="0" applyBorder="0" applyAlignment="0" applyProtection="0"/>
    <xf numFmtId="37" fontId="7" fillId="0" borderId="0"/>
    <xf numFmtId="225" fontId="4" fillId="0" borderId="0" applyFont="0" applyFill="0" applyBorder="0" applyAlignment="0" applyProtection="0">
      <protection locked="0"/>
    </xf>
    <xf numFmtId="40" fontId="4" fillId="0" borderId="0" applyFont="0" applyFill="0" applyBorder="0" applyAlignment="0" applyProtection="0">
      <protection locked="0"/>
    </xf>
    <xf numFmtId="293" fontId="7" fillId="0" borderId="0" applyFont="0" applyFill="0" applyBorder="0" applyAlignment="0" applyProtection="0"/>
    <xf numFmtId="293" fontId="7" fillId="0" borderId="54" applyFill="0" applyBorder="0" applyAlignment="0">
      <alignment horizontal="right"/>
    </xf>
    <xf numFmtId="245" fontId="157" fillId="0" borderId="0" applyFont="0" applyFill="0" applyBorder="0" applyProtection="0"/>
    <xf numFmtId="248" fontId="157" fillId="0" borderId="0" applyFont="0" applyFill="0" applyBorder="0" applyProtection="0"/>
    <xf numFmtId="294" fontId="7" fillId="0" borderId="0" applyFont="0" applyFill="0" applyBorder="0" applyAlignment="0" applyProtection="0"/>
    <xf numFmtId="171" fontId="175" fillId="0" borderId="0" applyFont="0" applyFill="0" applyBorder="0" applyAlignment="0" applyProtection="0"/>
    <xf numFmtId="38" fontId="148" fillId="28" borderId="0" applyFill="0" applyBorder="0" applyAlignment="0"/>
    <xf numFmtId="41" fontId="175" fillId="0" borderId="0" applyFont="0" applyFill="0" applyBorder="0" applyAlignment="0" applyProtection="0"/>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176" fontId="7" fillId="0" borderId="0"/>
    <xf numFmtId="171" fontId="7" fillId="0" borderId="0" applyFont="0" applyFill="0" applyBorder="0" applyAlignment="0" applyProtection="0"/>
    <xf numFmtId="171" fontId="7" fillId="0" borderId="0" applyFont="0" applyFill="0" applyBorder="0" applyAlignment="0" applyProtection="0"/>
    <xf numFmtId="168" fontId="176" fillId="0" borderId="0" applyFont="0" applyFill="0" applyBorder="0" applyAlignment="0" applyProtection="0"/>
    <xf numFmtId="168" fontId="176" fillId="0" borderId="0" applyFont="0" applyFill="0" applyBorder="0" applyAlignment="0" applyProtection="0"/>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76" fillId="0" borderId="0" applyFont="0" applyFill="0" applyBorder="0" applyAlignment="0" applyProtection="0"/>
    <xf numFmtId="171" fontId="45" fillId="0" borderId="0" applyFont="0" applyFill="0" applyBorder="0" applyAlignment="0" applyProtection="0"/>
    <xf numFmtId="171" fontId="175" fillId="0" borderId="0" applyFont="0" applyFill="0" applyBorder="0" applyAlignment="0" applyProtection="0"/>
    <xf numFmtId="171" fontId="45" fillId="0" borderId="0" applyFont="0" applyFill="0" applyBorder="0" applyAlignment="0" applyProtection="0"/>
    <xf numFmtId="171" fontId="73" fillId="0" borderId="0" applyFont="0" applyFill="0" applyBorder="0" applyAlignment="0" applyProtection="0"/>
    <xf numFmtId="43" fontId="33" fillId="0" borderId="0"/>
    <xf numFmtId="43" fontId="33" fillId="0" borderId="0"/>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43" fontId="33" fillId="0" borderId="0"/>
    <xf numFmtId="201" fontId="7" fillId="0" borderId="0" applyFont="0" applyFill="0" applyBorder="0" applyAlignment="0" applyProtection="0"/>
    <xf numFmtId="296" fontId="7" fillId="0" borderId="0" applyFont="0" applyFill="0"/>
    <xf numFmtId="291" fontId="177" fillId="0" borderId="0" applyFont="0" applyFill="0" applyBorder="0" applyAlignment="0" applyProtection="0">
      <alignment horizontal="right"/>
    </xf>
    <xf numFmtId="179" fontId="7" fillId="0" borderId="0" applyFont="0" applyFill="0" applyBorder="0" applyAlignment="0" applyProtection="0"/>
    <xf numFmtId="297" fontId="178" fillId="0" borderId="0" applyFont="0" applyFill="0" applyBorder="0" applyAlignment="0" applyProtection="0"/>
    <xf numFmtId="255" fontId="26" fillId="0" borderId="0" applyFont="0" applyFill="0" applyBorder="0" applyAlignment="0" applyProtection="0"/>
    <xf numFmtId="278" fontId="7" fillId="0" borderId="0" applyFont="0" applyFill="0" applyBorder="0" applyAlignment="0" applyProtection="0"/>
    <xf numFmtId="251" fontId="178" fillId="0" borderId="0" applyFont="0" applyFill="0" applyBorder="0" applyAlignment="0" applyProtection="0"/>
    <xf numFmtId="298" fontId="26" fillId="0" borderId="0" applyFont="0" applyFill="0" applyBorder="0" applyAlignment="0" applyProtection="0"/>
    <xf numFmtId="299" fontId="7" fillId="0" borderId="0" applyFont="0" applyFill="0" applyBorder="0" applyAlignment="0" applyProtection="0"/>
    <xf numFmtId="289" fontId="178" fillId="0" borderId="0" applyFont="0" applyFill="0" applyBorder="0" applyAlignment="0" applyProtection="0"/>
    <xf numFmtId="290" fontId="26" fillId="0" borderId="0" applyFont="0" applyFill="0" applyBorder="0" applyAlignment="0" applyProtection="0"/>
    <xf numFmtId="292" fontId="7" fillId="0" borderId="0" applyFont="0" applyFill="0" applyBorder="0" applyAlignment="0" applyProtection="0"/>
    <xf numFmtId="293" fontId="178" fillId="0" borderId="0" applyFont="0" applyFill="0" applyBorder="0" applyAlignment="0" applyProtection="0"/>
    <xf numFmtId="194" fontId="46" fillId="0" borderId="0" applyFont="0" applyFill="0" applyBorder="0" applyAlignment="0" applyProtection="0">
      <alignment horizontal="right"/>
    </xf>
    <xf numFmtId="225" fontId="179" fillId="0" borderId="0"/>
    <xf numFmtId="300" fontId="7" fillId="0" borderId="0"/>
    <xf numFmtId="30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0"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2" fillId="0" borderId="0" applyFont="0" applyFill="0" applyBorder="0" applyAlignment="0" applyProtection="0"/>
    <xf numFmtId="43" fontId="18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80"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83" fillId="0" borderId="0" applyFont="0" applyFill="0" applyBorder="0" applyAlignment="0" applyProtection="0"/>
    <xf numFmtId="171" fontId="7" fillId="0" borderId="0" applyFont="0" applyFill="0" applyBorder="0" applyAlignment="0" applyProtection="0"/>
    <xf numFmtId="282"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0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1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7" fontId="33" fillId="0" borderId="0" applyFill="0" applyBorder="0" applyAlignment="0" applyProtection="0"/>
    <xf numFmtId="302" fontId="7" fillId="0" borderId="0" applyFont="0" applyFill="0" applyBorder="0">
      <alignment horizontal="right"/>
    </xf>
    <xf numFmtId="171" fontId="175" fillId="31" borderId="0" applyFont="0" applyFill="0" applyBorder="0" applyAlignment="0" applyProtection="0">
      <alignment horizontal="center"/>
    </xf>
    <xf numFmtId="171" fontId="7" fillId="0" borderId="0"/>
    <xf numFmtId="171" fontId="177" fillId="0" borderId="0" applyFont="0" applyFill="0" applyBorder="0" applyAlignment="0" applyProtection="0"/>
    <xf numFmtId="215" fontId="132" fillId="0" borderId="55"/>
    <xf numFmtId="193" fontId="73" fillId="0" borderId="0"/>
    <xf numFmtId="37" fontId="174" fillId="0" borderId="0" applyFont="0" applyFill="0" applyBorder="0" applyAlignment="0" applyProtection="0"/>
    <xf numFmtId="3" fontId="23" fillId="0" borderId="0" applyFont="0" applyFill="0" applyBorder="0" applyAlignment="0" applyProtection="0"/>
    <xf numFmtId="171" fontId="185" fillId="0" borderId="0"/>
    <xf numFmtId="171" fontId="67" fillId="0" borderId="0"/>
    <xf numFmtId="171" fontId="67" fillId="0" borderId="0"/>
    <xf numFmtId="171" fontId="67" fillId="0" borderId="0"/>
    <xf numFmtId="171" fontId="67"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6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23"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87" fillId="0" borderId="0" applyFont="0" applyFill="0" applyBorder="0" applyAlignment="0" applyProtection="0"/>
    <xf numFmtId="202" fontId="37" fillId="0" borderId="0" applyFont="0" applyFill="0" applyBorder="0" applyAlignment="0" applyProtection="0"/>
    <xf numFmtId="171" fontId="185" fillId="0" borderId="0"/>
    <xf numFmtId="171" fontId="67"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67" fillId="0" borderId="0"/>
    <xf numFmtId="193" fontId="38" fillId="0" borderId="0" applyFont="0" applyFill="0" applyBorder="0" applyAlignment="0" applyProtection="0"/>
    <xf numFmtId="4" fontId="45" fillId="0" borderId="3" applyFont="0" applyFill="0" applyBorder="0" applyAlignment="0" applyProtection="0"/>
    <xf numFmtId="4" fontId="45" fillId="0" borderId="3" applyFont="0" applyFill="0" applyBorder="0" applyAlignment="0" applyProtection="0"/>
    <xf numFmtId="4" fontId="45" fillId="0" borderId="3" applyFont="0" applyFill="0" applyBorder="0" applyAlignment="0" applyProtection="0"/>
    <xf numFmtId="171" fontId="37" fillId="0" borderId="0" applyFont="0" applyFill="0" applyBorder="0" applyAlignment="0" applyProtection="0"/>
    <xf numFmtId="171" fontId="188" fillId="73" borderId="0" applyBorder="0">
      <alignment horizontal="left"/>
    </xf>
    <xf numFmtId="171" fontId="189" fillId="74" borderId="0">
      <alignment horizontal="center" vertical="center" wrapText="1"/>
    </xf>
    <xf numFmtId="171" fontId="124" fillId="0" borderId="0" applyFill="0" applyBorder="0" applyAlignment="0" applyProtection="0"/>
    <xf numFmtId="171" fontId="124" fillId="0" borderId="0" applyFill="0" applyBorder="0" applyAlignment="0" applyProtection="0"/>
    <xf numFmtId="171" fontId="124" fillId="0" borderId="0" applyFill="0" applyBorder="0" applyAlignment="0" applyProtection="0">
      <protection locked="0"/>
    </xf>
    <xf numFmtId="171" fontId="189" fillId="74" borderId="0">
      <alignment horizontal="center" vertical="center" wrapText="1"/>
    </xf>
    <xf numFmtId="171" fontId="190" fillId="0" borderId="0">
      <alignment horizontal="left" vertical="center" indent="1"/>
    </xf>
    <xf numFmtId="10" fontId="7" fillId="0" borderId="0"/>
    <xf numFmtId="171" fontId="191" fillId="0" borderId="0" applyNumberFormat="0" applyAlignment="0">
      <alignment horizontal="left"/>
    </xf>
    <xf numFmtId="171" fontId="77" fillId="0" borderId="0" applyNumberFormat="0" applyAlignment="0"/>
    <xf numFmtId="171" fontId="192" fillId="0" borderId="0">
      <alignment horizontal="left"/>
    </xf>
    <xf numFmtId="171" fontId="193" fillId="0" borderId="0"/>
    <xf numFmtId="171" fontId="194" fillId="0" borderId="0">
      <alignment horizontal="left"/>
    </xf>
    <xf numFmtId="172" fontId="7" fillId="0" borderId="0" applyFont="0" applyFill="0" applyBorder="0" applyAlignment="0" applyProtection="0"/>
    <xf numFmtId="303" fontId="195" fillId="0" borderId="0" applyFill="0" applyBorder="0" applyProtection="0"/>
    <xf numFmtId="304" fontId="157" fillId="0" borderId="0" applyFont="0" applyFill="0" applyBorder="0" applyAlignment="0" applyProtection="0"/>
    <xf numFmtId="302" fontId="157" fillId="0" borderId="0" applyFont="0" applyFill="0" applyBorder="0" applyAlignment="0" applyProtection="0"/>
    <xf numFmtId="281" fontId="157" fillId="0" borderId="0" applyFont="0" applyFill="0" applyBorder="0" applyAlignment="0" applyProtection="0"/>
    <xf numFmtId="305" fontId="157" fillId="0" borderId="0" applyFont="0" applyFill="0" applyBorder="0" applyAlignment="0" applyProtection="0"/>
    <xf numFmtId="256" fontId="157" fillId="0" borderId="0" applyFont="0" applyFill="0" applyBorder="0" applyAlignment="0" applyProtection="0"/>
    <xf numFmtId="235" fontId="157" fillId="0" borderId="0" applyFont="0" applyFill="0" applyBorder="0" applyAlignment="0" applyProtection="0"/>
    <xf numFmtId="237" fontId="157" fillId="0" borderId="0" applyFont="0" applyFill="0" applyBorder="0" applyAlignment="0" applyProtection="0"/>
    <xf numFmtId="243" fontId="157" fillId="0" borderId="0" applyFont="0" applyFill="0" applyBorder="0" applyAlignment="0" applyProtection="0"/>
    <xf numFmtId="246" fontId="157" fillId="0" borderId="0" applyFont="0" applyFill="0" applyBorder="0" applyAlignment="0" applyProtection="0"/>
    <xf numFmtId="229" fontId="157" fillId="0" borderId="0" applyFont="0" applyFill="0" applyBorder="0" applyAlignment="0" applyProtection="0"/>
    <xf numFmtId="306" fontId="157" fillId="0" borderId="0"/>
    <xf numFmtId="307" fontId="157" fillId="0" borderId="0" applyFont="0" applyFill="0" applyBorder="0" applyAlignment="0" applyProtection="0"/>
    <xf numFmtId="308" fontId="157" fillId="0" borderId="0" applyFont="0" applyFill="0" applyBorder="0" applyAlignment="0" applyProtection="0"/>
    <xf numFmtId="309" fontId="157" fillId="0" borderId="0" applyFont="0" applyFill="0" applyBorder="0" applyAlignment="0" applyProtection="0"/>
    <xf numFmtId="242" fontId="157" fillId="0" borderId="0" applyFont="0" applyFill="0" applyBorder="0" applyAlignment="0" applyProtection="0"/>
    <xf numFmtId="244" fontId="157" fillId="0" borderId="0" applyFont="0" applyFill="0" applyBorder="0" applyAlignment="0" applyProtection="0"/>
    <xf numFmtId="249" fontId="157" fillId="0" borderId="0" applyFont="0" applyFill="0" applyBorder="0" applyAlignment="0" applyProtection="0"/>
    <xf numFmtId="310" fontId="157" fillId="0" borderId="0" applyFont="0" applyFill="0" applyBorder="0" applyAlignment="0" applyProtection="0"/>
    <xf numFmtId="311" fontId="157" fillId="0" borderId="0" applyFont="0" applyFill="0" applyBorder="0" applyAlignment="0" applyProtection="0"/>
    <xf numFmtId="312" fontId="157" fillId="0" borderId="0" applyFont="0" applyFill="0" applyBorder="0" applyAlignment="0" applyProtection="0"/>
    <xf numFmtId="313" fontId="157" fillId="0" borderId="0" applyFont="0" applyFill="0" applyBorder="0" applyAlignment="0" applyProtection="0"/>
    <xf numFmtId="285" fontId="157" fillId="0" borderId="0" applyFont="0" applyFill="0" applyBorder="0" applyAlignment="0" applyProtection="0"/>
    <xf numFmtId="314" fontId="4" fillId="0" borderId="0" applyFill="0" applyBorder="0" applyProtection="0"/>
    <xf numFmtId="314" fontId="4" fillId="0" borderId="0" applyFill="0" applyBorder="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6" applyFill="0" applyProtection="0"/>
    <xf numFmtId="314" fontId="4" fillId="0" borderId="6" applyFill="0" applyProtection="0"/>
    <xf numFmtId="314" fontId="4" fillId="0" borderId="0" applyFill="0" applyBorder="0" applyProtection="0"/>
    <xf numFmtId="171" fontId="35" fillId="0" borderId="1" applyNumberFormat="0" applyFont="0" applyFill="0" applyProtection="0">
      <alignment horizontal="centerContinuous"/>
    </xf>
    <xf numFmtId="171" fontId="35" fillId="0" borderId="1" applyNumberFormat="0" applyFont="0" applyFill="0" applyProtection="0">
      <alignment horizontal="centerContinuous"/>
    </xf>
    <xf numFmtId="6" fontId="28" fillId="0" borderId="0" applyFont="0" applyFill="0" applyBorder="0" applyAlignment="0" applyProtection="0"/>
    <xf numFmtId="171" fontId="28" fillId="0" borderId="0" applyFill="0" applyBorder="0">
      <alignment horizontal="right"/>
      <protection locked="0"/>
    </xf>
    <xf numFmtId="315" fontId="28" fillId="0" borderId="0" applyFill="0" applyBorder="0">
      <alignment horizontal="right"/>
      <protection locked="0"/>
    </xf>
    <xf numFmtId="215" fontId="106" fillId="0" borderId="0"/>
    <xf numFmtId="215" fontId="106" fillId="0" borderId="0"/>
    <xf numFmtId="215" fontId="106" fillId="0" borderId="0"/>
    <xf numFmtId="215" fontId="106" fillId="0" borderId="0"/>
    <xf numFmtId="171" fontId="21" fillId="0" borderId="0"/>
    <xf numFmtId="171" fontId="67"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8" fontId="28" fillId="0" borderId="0" applyFont="0" applyFill="0" applyBorder="0" applyAlignment="0" applyProtection="0"/>
    <xf numFmtId="182" fontId="7" fillId="0" borderId="0" applyFont="0" applyFill="0" applyBorder="0" applyAlignment="0" applyProtection="0"/>
    <xf numFmtId="251" fontId="7" fillId="0" borderId="0" applyFont="0" applyFill="0" applyBorder="0" applyAlignment="0">
      <alignment horizontal="right"/>
    </xf>
    <xf numFmtId="44" fontId="27" fillId="0" borderId="5" applyFont="0" applyFill="0" applyBorder="0" applyAlignment="0">
      <alignment horizontal="right"/>
    </xf>
    <xf numFmtId="294" fontId="7" fillId="0" borderId="0" applyFont="0" applyBorder="0" applyAlignment="0" applyProtection="0">
      <alignment horizontal="right"/>
    </xf>
    <xf numFmtId="293" fontId="7" fillId="0" borderId="0" applyFont="0" applyFill="0" applyBorder="0" applyAlignment="0" applyProtection="0"/>
    <xf numFmtId="316" fontId="7" fillId="0" borderId="0" applyFont="0" applyFill="0" applyBorder="0" applyAlignment="0" applyProtection="0"/>
    <xf numFmtId="317" fontId="7" fillId="0" borderId="0" applyFont="0" applyFill="0" applyBorder="0" applyAlignment="0" applyProtection="0"/>
    <xf numFmtId="171" fontId="7" fillId="0" borderId="0" applyFont="0" applyFill="0" applyBorder="0" applyAlignment="0" applyProtection="0">
      <protection locked="0"/>
    </xf>
    <xf numFmtId="6" fontId="4" fillId="0" borderId="0" applyFont="0" applyFill="0" applyBorder="0" applyAlignment="0" applyProtection="0">
      <protection locked="0"/>
    </xf>
    <xf numFmtId="8" fontId="4" fillId="0" borderId="0" applyFont="0" applyFill="0" applyBorder="0" applyAlignment="0" applyProtection="0">
      <protection locked="0"/>
    </xf>
    <xf numFmtId="247" fontId="7" fillId="0" borderId="0"/>
    <xf numFmtId="171" fontId="157" fillId="0" borderId="0" applyFont="0" applyFill="0" applyBorder="0" applyProtection="0"/>
    <xf numFmtId="318" fontId="157" fillId="0" borderId="0" applyFont="0" applyFill="0" applyBorder="0" applyProtection="0"/>
    <xf numFmtId="281" fontId="7" fillId="0" borderId="0" applyFont="0" applyFill="0" applyBorder="0" applyAlignment="0" applyProtection="0"/>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90" fontId="7" fillId="0" borderId="0"/>
    <xf numFmtId="181" fontId="148" fillId="0" borderId="0" applyFill="0" applyBorder="0" applyAlignment="0">
      <alignment horizontal="center"/>
    </xf>
    <xf numFmtId="171" fontId="7" fillId="0" borderId="0" applyFont="0" applyFill="0" applyBorder="0" applyAlignment="0" applyProtection="0"/>
    <xf numFmtId="171" fontId="7" fillId="0" borderId="0" applyFont="0" applyFill="0" applyBorder="0" applyAlignment="0" applyProtection="0"/>
    <xf numFmtId="319" fontId="85" fillId="0" borderId="0" applyFont="0" applyFill="0" applyBorder="0" applyAlignment="0" applyProtection="0"/>
    <xf numFmtId="319" fontId="85" fillId="0" borderId="0" applyFont="0" applyFill="0" applyBorder="0" applyAlignment="0" applyProtection="0"/>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171" fontId="7" fillId="0" borderId="0" applyFont="0" applyFill="0" applyBorder="0" applyAlignment="0" applyProtection="0"/>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314" fontId="7" fillId="0" borderId="0" applyFont="0" applyFill="0" applyBorder="0" applyAlignment="0" applyProtection="0"/>
    <xf numFmtId="194" fontId="7" fillId="0" borderId="0" applyFont="0" applyFill="0" applyBorder="0" applyAlignment="0" applyProtection="0"/>
    <xf numFmtId="320" fontId="177" fillId="0" borderId="0" applyFont="0" applyFill="0" applyBorder="0" applyAlignment="0" applyProtection="0">
      <alignment horizontal="right"/>
    </xf>
    <xf numFmtId="321" fontId="178" fillId="0" borderId="0" applyFont="0" applyFill="0" applyBorder="0" applyAlignment="0" applyProtection="0"/>
    <xf numFmtId="322" fontId="26" fillId="0" borderId="0" applyFont="0" applyFill="0" applyBorder="0" applyAlignment="0" applyProtection="0"/>
    <xf numFmtId="323" fontId="7" fillId="0" borderId="0" applyFont="0" applyFill="0" applyBorder="0" applyAlignment="0" applyProtection="0"/>
    <xf numFmtId="191" fontId="178" fillId="0" borderId="0" applyFont="0" applyFill="0" applyBorder="0" applyAlignment="0" applyProtection="0"/>
    <xf numFmtId="324" fontId="26" fillId="0" borderId="0" applyFont="0" applyFill="0" applyBorder="0" applyAlignment="0" applyProtection="0"/>
    <xf numFmtId="236" fontId="7" fillId="0" borderId="0" applyFont="0" applyFill="0" applyBorder="0" applyAlignment="0" applyProtection="0"/>
    <xf numFmtId="222" fontId="178" fillId="0" borderId="0" applyFont="0" applyFill="0" applyBorder="0" applyAlignment="0" applyProtection="0"/>
    <xf numFmtId="325" fontId="26" fillId="0" borderId="0" applyFont="0" applyFill="0" applyBorder="0" applyAlignment="0" applyProtection="0"/>
    <xf numFmtId="326" fontId="7" fillId="0" borderId="0" applyFont="0" applyFill="0" applyBorder="0" applyAlignment="0" applyProtection="0"/>
    <xf numFmtId="327" fontId="178" fillId="0" borderId="0" applyFont="0" applyFill="0" applyBorder="0" applyAlignment="0" applyProtection="0"/>
    <xf numFmtId="263" fontId="7" fillId="0" borderId="0" applyFont="0" applyFill="0" applyBorder="0" applyAlignment="0" applyProtection="0">
      <alignment horizontal="right"/>
    </xf>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8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328" fontId="7" fillId="0" borderId="0" applyFont="0" applyFill="0" applyBorder="0" applyAlignment="0" applyProtection="0"/>
    <xf numFmtId="171" fontId="177" fillId="0" borderId="0" applyFill="0" applyBorder="0" applyProtection="0"/>
    <xf numFmtId="44" fontId="69"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82" fontId="7" fillId="0" borderId="0" applyFont="0" applyFill="0" applyBorder="0" applyAlignment="0" applyProtection="0"/>
    <xf numFmtId="44" fontId="182"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1" fontId="52" fillId="0" borderId="3" applyFont="0" applyFill="0" applyBorder="0" applyProtection="0">
      <alignment horizontal="center"/>
    </xf>
    <xf numFmtId="171" fontId="52" fillId="0" borderId="0" applyFont="0" applyFill="0" applyBorder="0" applyProtection="0">
      <alignment horizontal="center"/>
    </xf>
    <xf numFmtId="5" fontId="33" fillId="0" borderId="0" applyFill="0" applyBorder="0" applyAlignment="0" applyProtection="0"/>
    <xf numFmtId="237" fontId="7" fillId="0" borderId="58" applyFill="0" applyBorder="0" applyAlignment="0">
      <alignment horizontal="left"/>
    </xf>
    <xf numFmtId="237" fontId="7" fillId="0" borderId="58" applyFill="0" applyBorder="0" applyAlignment="0">
      <alignment horizontal="left"/>
    </xf>
    <xf numFmtId="238" fontId="4" fillId="0" borderId="0" applyFont="0" applyFill="0" applyBorder="0" applyProtection="0">
      <alignment horizontal="right"/>
    </xf>
    <xf numFmtId="238" fontId="4" fillId="0" borderId="0" applyFont="0" applyFill="0" applyBorder="0" applyProtection="0">
      <alignment horizontal="right"/>
    </xf>
    <xf numFmtId="269" fontId="7" fillId="21" borderId="10"/>
    <xf numFmtId="243" fontId="7" fillId="22" borderId="0" applyFont="0" applyFill="0" applyBorder="0">
      <alignment horizontal="right"/>
    </xf>
    <xf numFmtId="171" fontId="175" fillId="31" borderId="0" applyFont="0" applyFill="0" applyBorder="0" applyAlignment="0" applyProtection="0"/>
    <xf numFmtId="275" fontId="7" fillId="0" borderId="0" applyFont="0" applyFill="0" applyBorder="0" applyAlignment="0" applyProtection="0"/>
    <xf numFmtId="171" fontId="177" fillId="0" borderId="0" applyFont="0" applyFill="0" applyBorder="0" applyAlignment="0" applyProtection="0"/>
    <xf numFmtId="5" fontId="2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2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93" fontId="37" fillId="0" borderId="0" applyFont="0" applyFill="0" applyBorder="0" applyAlignment="0" applyProtection="0"/>
    <xf numFmtId="270" fontId="7" fillId="0" borderId="0"/>
    <xf numFmtId="194" fontId="37" fillId="0" borderId="0" applyFont="0" applyFill="0" applyBorder="0" applyAlignment="0" applyProtection="0"/>
    <xf numFmtId="171" fontId="26" fillId="0" borderId="0" applyFont="0" applyFill="0" applyBorder="0" applyAlignment="0" applyProtection="0"/>
    <xf numFmtId="7" fontId="21" fillId="0" borderId="0" applyFill="0" applyBorder="0" applyProtection="0"/>
    <xf numFmtId="329" fontId="7" fillId="21" borderId="0" applyFont="0" applyBorder="0"/>
    <xf numFmtId="171" fontId="106" fillId="0" borderId="0"/>
    <xf numFmtId="171" fontId="33" fillId="0" borderId="0" applyNumberFormat="0" applyFill="0" applyBorder="0" applyProtection="0">
      <alignment vertical="top" wrapText="1"/>
    </xf>
    <xf numFmtId="171"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82" fontId="7" fillId="0" borderId="0" applyFont="0" applyFill="0" applyBorder="0" applyAlignment="0" applyProtection="0"/>
    <xf numFmtId="306" fontId="7" fillId="0" borderId="0"/>
    <xf numFmtId="306" fontId="7" fillId="0" borderId="0"/>
    <xf numFmtId="171" fontId="33" fillId="0" borderId="0" applyNumberFormat="0" applyFill="0" applyBorder="0" applyProtection="0">
      <alignment vertical="top" wrapText="1"/>
    </xf>
    <xf numFmtId="182" fontId="7" fillId="0" borderId="0" applyFont="0" applyFill="0" applyBorder="0" applyAlignment="0" applyProtection="0"/>
    <xf numFmtId="182" fontId="7" fillId="0" borderId="0" applyFont="0" applyFill="0" applyBorder="0" applyAlignment="0" applyProtection="0"/>
    <xf numFmtId="168" fontId="42" fillId="0" borderId="0" applyNumberFormat="0" applyAlignment="0">
      <alignment horizontal="right"/>
    </xf>
    <xf numFmtId="171" fontId="33" fillId="0" borderId="0" applyNumberFormat="0" applyFill="0" applyBorder="0" applyProtection="0">
      <alignment vertical="top" wrapText="1"/>
    </xf>
    <xf numFmtId="171" fontId="33" fillId="0" borderId="0" applyNumberFormat="0" applyFill="0" applyBorder="0" applyProtection="0">
      <alignment vertical="top" wrapText="1"/>
    </xf>
    <xf numFmtId="171" fontId="33" fillId="0" borderId="0" applyNumberFormat="0" applyFill="0" applyBorder="0" applyProtection="0">
      <alignment vertical="top" wrapText="1"/>
    </xf>
    <xf numFmtId="171" fontId="33" fillId="0" borderId="0" applyNumberFormat="0" applyFill="0" applyBorder="0" applyProtection="0">
      <alignment vertical="top"/>
    </xf>
    <xf numFmtId="182" fontId="7" fillId="0" borderId="0" applyFont="0" applyFill="0" applyBorder="0" applyAlignment="0" applyProtection="0"/>
    <xf numFmtId="168" fontId="42" fillId="0" borderId="0">
      <alignment horizontal="right"/>
    </xf>
    <xf numFmtId="168"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68" fontId="42" fillId="0" borderId="0">
      <alignment horizontal="right"/>
    </xf>
    <xf numFmtId="168"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71" fontId="7" fillId="0" borderId="0" applyFont="0" applyFill="0" applyBorder="0" applyAlignment="0" applyProtection="0"/>
    <xf numFmtId="171" fontId="33" fillId="0" borderId="0" applyNumberFormat="0" applyFill="0" applyBorder="0" applyProtection="0">
      <alignment vertical="top" wrapText="1"/>
    </xf>
    <xf numFmtId="171" fontId="33" fillId="0" borderId="0" applyNumberFormat="0" applyFill="0" applyBorder="0" applyProtection="0">
      <alignment vertical="top" wrapText="1"/>
    </xf>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196" fillId="21" borderId="39">
      <alignment horizontal="right"/>
    </xf>
    <xf numFmtId="171" fontId="196" fillId="21" borderId="39">
      <alignment horizontal="right"/>
    </xf>
    <xf numFmtId="171" fontId="197" fillId="21" borderId="39">
      <alignment horizontal="right"/>
    </xf>
    <xf numFmtId="171" fontId="197" fillId="21" borderId="39">
      <alignment horizontal="right"/>
    </xf>
    <xf numFmtId="171" fontId="196" fillId="21" borderId="39">
      <alignment horizontal="right"/>
    </xf>
    <xf numFmtId="171" fontId="19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196" fillId="21" borderId="39">
      <alignment horizontal="right"/>
    </xf>
    <xf numFmtId="171" fontId="196" fillId="21" borderId="39">
      <alignment horizontal="right"/>
    </xf>
    <xf numFmtId="215" fontId="198" fillId="21" borderId="39">
      <alignment horizontal="right"/>
    </xf>
    <xf numFmtId="215" fontId="198" fillId="21" borderId="39">
      <alignment horizontal="right"/>
    </xf>
    <xf numFmtId="171" fontId="36" fillId="21" borderId="39">
      <alignment horizontal="right"/>
    </xf>
    <xf numFmtId="171" fontId="36" fillId="21" borderId="39">
      <alignment horizontal="right"/>
    </xf>
    <xf numFmtId="7" fontId="4" fillId="0" borderId="0" applyFont="0" applyFill="0" applyBorder="0" applyAlignment="0" applyProtection="0"/>
    <xf numFmtId="7" fontId="4" fillId="0" borderId="0" applyFont="0" applyFill="0" applyBorder="0" applyAlignment="0" applyProtection="0"/>
    <xf numFmtId="14" fontId="7" fillId="0" borderId="0"/>
    <xf numFmtId="14" fontId="7" fillId="0" borderId="0"/>
    <xf numFmtId="171" fontId="199" fillId="73" borderId="0">
      <alignment horizontal="centerContinuous"/>
    </xf>
    <xf numFmtId="171" fontId="35" fillId="0" borderId="0" applyFont="0" applyFill="0" applyBorder="0" applyAlignment="0" applyProtection="0"/>
    <xf numFmtId="3" fontId="21" fillId="0" borderId="40">
      <alignment horizontal="right"/>
    </xf>
    <xf numFmtId="171" fontId="106" fillId="0" borderId="59"/>
    <xf numFmtId="171" fontId="106" fillId="0" borderId="59"/>
    <xf numFmtId="3" fontId="21" fillId="0" borderId="40">
      <alignment horizontal="right"/>
    </xf>
    <xf numFmtId="3" fontId="21" fillId="0" borderId="40">
      <alignment horizontal="right"/>
    </xf>
    <xf numFmtId="3" fontId="21" fillId="0" borderId="40">
      <alignment horizontal="right"/>
    </xf>
    <xf numFmtId="3" fontId="21" fillId="0" borderId="40">
      <alignment horizontal="right"/>
    </xf>
    <xf numFmtId="3" fontId="21" fillId="0" borderId="40">
      <alignment horizontal="right"/>
    </xf>
    <xf numFmtId="38" fontId="200" fillId="0" borderId="0" applyNumberFormat="0" applyFill="0" applyBorder="0" applyAlignment="0">
      <protection locked="0"/>
    </xf>
    <xf numFmtId="307" fontId="7" fillId="0" borderId="0" applyNumberFormat="0">
      <alignment horizontal="right"/>
    </xf>
    <xf numFmtId="171" fontId="201" fillId="0" borderId="0"/>
    <xf numFmtId="171" fontId="202" fillId="0" borderId="0" applyNumberFormat="0" applyAlignment="0"/>
    <xf numFmtId="14" fontId="23" fillId="0" borderId="0" applyFont="0" applyFill="0" applyBorder="0" applyAlignment="0" applyProtection="0"/>
    <xf numFmtId="171" fontId="67" fillId="0" borderId="0"/>
    <xf numFmtId="171" fontId="67" fillId="0" borderId="0"/>
    <xf numFmtId="206" fontId="7" fillId="0" borderId="0" applyFont="0" applyFill="0" applyBorder="0" applyProtection="0"/>
    <xf numFmtId="190" fontId="4" fillId="0" borderId="0" applyFont="0" applyFill="0" applyBorder="0" applyAlignment="0" applyProtection="0"/>
    <xf numFmtId="190" fontId="4" fillId="0" borderId="0" applyFont="0" applyFill="0" applyBorder="0" applyAlignment="0" applyProtection="0"/>
    <xf numFmtId="207" fontId="7" fillId="0" borderId="0" applyFont="0" applyFill="0" applyBorder="0" applyProtection="0"/>
    <xf numFmtId="208" fontId="7" fillId="0" borderId="0" applyFont="0" applyFill="0" applyBorder="0" applyAlignment="0" applyProtection="0"/>
    <xf numFmtId="191" fontId="7" fillId="0" borderId="0" applyFont="0" applyFill="0" applyBorder="0" applyAlignment="0" applyProtection="0"/>
    <xf numFmtId="324" fontId="7" fillId="0" borderId="0" applyFont="0" applyFill="0" applyBorder="0" applyAlignment="0" applyProtection="0"/>
    <xf numFmtId="171" fontId="175" fillId="0" borderId="0" applyFont="0" applyFill="0" applyBorder="0" applyAlignment="0" applyProtection="0"/>
    <xf numFmtId="330" fontId="73" fillId="28" borderId="0" applyFont="0" applyFill="0" applyBorder="0" applyAlignment="0" applyProtection="0"/>
    <xf numFmtId="17" fontId="175" fillId="0" borderId="0" applyFont="0" applyFill="0" applyBorder="0" applyAlignment="0" applyProtection="0"/>
    <xf numFmtId="331" fontId="135" fillId="0" borderId="1"/>
    <xf numFmtId="331" fontId="135" fillId="0" borderId="1"/>
    <xf numFmtId="171" fontId="7" fillId="0" borderId="0" applyFont="0" applyFill="0" applyBorder="0" applyAlignment="0" applyProtection="0"/>
    <xf numFmtId="209" fontId="7" fillId="0" borderId="0" applyFont="0" applyFill="0" applyBorder="0" applyAlignment="0" applyProtection="0"/>
    <xf numFmtId="245" fontId="7" fillId="0" borderId="0" applyFont="0" applyFill="0" applyBorder="0" applyAlignment="0" applyProtection="0"/>
    <xf numFmtId="171" fontId="175"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284" fontId="127" fillId="0" borderId="0" applyFont="0" applyFill="0" applyBorder="0" applyProtection="0">
      <alignment horizontal="right"/>
    </xf>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76" fontId="177" fillId="0" borderId="0" applyFont="0" applyFill="0" applyBorder="0" applyAlignment="0" applyProtection="0"/>
    <xf numFmtId="218" fontId="7" fillId="0" borderId="0" applyFont="0" applyFill="0" applyBorder="0" applyAlignment="0" applyProtection="0"/>
    <xf numFmtId="176" fontId="177" fillId="0" borderId="0" applyFont="0" applyFill="0" applyBorder="0" applyAlignment="0" applyProtection="0"/>
    <xf numFmtId="14" fontId="25" fillId="0" borderId="0" applyFill="0" applyBorder="0" applyAlignment="0"/>
    <xf numFmtId="14" fontId="25" fillId="0" borderId="0" applyFill="0" applyBorder="0" applyAlignment="0"/>
    <xf numFmtId="14" fontId="25" fillId="0" borderId="0" applyFill="0" applyBorder="0" applyAlignment="0"/>
    <xf numFmtId="234" fontId="7" fillId="0" borderId="0" applyFont="0" applyFill="0" applyBorder="0" applyAlignment="0" applyProtection="0">
      <alignment horizontal="center"/>
    </xf>
    <xf numFmtId="14" fontId="7" fillId="0" borderId="0" applyFont="0" applyFill="0" applyBorder="0" applyAlignment="0" applyProtection="0"/>
    <xf numFmtId="15" fontId="7" fillId="0" borderId="0" applyFont="0" applyFill="0" applyBorder="0" applyAlignment="0" applyProtection="0"/>
    <xf numFmtId="14" fontId="28" fillId="0" borderId="0" applyFont="0" applyFill="0" applyBorder="0" applyAlignment="0" applyProtection="0"/>
    <xf numFmtId="14" fontId="7" fillId="0" borderId="0" applyFont="0" applyFill="0" applyBorder="0" applyAlignment="0" applyProtection="0"/>
    <xf numFmtId="38" fontId="203" fillId="0" borderId="0" applyNumberFormat="0" applyFill="0" applyBorder="0" applyAlignment="0">
      <alignment horizontal="right"/>
    </xf>
    <xf numFmtId="14" fontId="7" fillId="0" borderId="0">
      <alignment horizontal="center"/>
    </xf>
    <xf numFmtId="14" fontId="4" fillId="0" borderId="0">
      <alignment horizontal="right"/>
      <protection locked="0"/>
    </xf>
    <xf numFmtId="14" fontId="4" fillId="0" borderId="0">
      <alignment horizontal="right"/>
      <protection locked="0"/>
    </xf>
    <xf numFmtId="221" fontId="33" fillId="0" borderId="0"/>
    <xf numFmtId="221" fontId="33" fillId="0" borderId="0"/>
    <xf numFmtId="14" fontId="7" fillId="0" borderId="0"/>
    <xf numFmtId="274" fontId="7" fillId="0" borderId="0" applyFont="0" applyFill="0" applyBorder="0" applyAlignment="0" applyProtection="0">
      <alignment wrapText="1"/>
    </xf>
    <xf numFmtId="14" fontId="204" fillId="0" borderId="0" applyFont="0" applyFill="0" applyBorder="0"/>
    <xf numFmtId="332" fontId="205" fillId="0" borderId="0"/>
    <xf numFmtId="171" fontId="73" fillId="0" borderId="0"/>
    <xf numFmtId="164" fontId="42" fillId="0" borderId="0"/>
    <xf numFmtId="171" fontId="42" fillId="0" borderId="0"/>
    <xf numFmtId="241" fontId="4" fillId="0" borderId="0" applyFill="0" applyBorder="0" applyProtection="0"/>
    <xf numFmtId="241" fontId="4" fillId="0" borderId="0" applyFill="0" applyBorder="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6" applyFill="0" applyProtection="0"/>
    <xf numFmtId="241" fontId="4" fillId="0" borderId="6" applyFill="0" applyProtection="0"/>
    <xf numFmtId="241" fontId="4" fillId="0" borderId="0" applyFill="0" applyBorder="0" applyProtection="0"/>
    <xf numFmtId="171" fontId="98" fillId="0" borderId="0">
      <alignment horizontal="right"/>
    </xf>
    <xf numFmtId="171" fontId="98" fillId="0" borderId="0">
      <alignment horizontal="right"/>
      <protection locked="0"/>
    </xf>
    <xf numFmtId="171" fontId="98" fillId="0" borderId="0"/>
    <xf numFmtId="171" fontId="98" fillId="0" borderId="0">
      <alignment horizontal="right"/>
      <protection locked="0"/>
    </xf>
    <xf numFmtId="168" fontId="73" fillId="0" borderId="0">
      <alignment horizontal="right"/>
    </xf>
    <xf numFmtId="171" fontId="206" fillId="0" borderId="0">
      <protection locked="0"/>
    </xf>
    <xf numFmtId="0" fontId="206" fillId="0" borderId="0">
      <protection locked="0"/>
    </xf>
    <xf numFmtId="333" fontId="7" fillId="0" borderId="60">
      <alignment vertical="center"/>
    </xf>
    <xf numFmtId="188" fontId="146" fillId="0" borderId="0">
      <protection locked="0"/>
    </xf>
    <xf numFmtId="188" fontId="146" fillId="0" borderId="0">
      <protection locked="0"/>
    </xf>
    <xf numFmtId="41" fontId="25" fillId="0" borderId="0" applyFont="0" applyFill="0" applyBorder="0" applyAlignment="0" applyProtection="0"/>
    <xf numFmtId="43" fontId="25" fillId="0" borderId="0" applyFont="0" applyFill="0" applyBorder="0" applyAlignment="0" applyProtection="0"/>
    <xf numFmtId="171" fontId="207" fillId="0" borderId="0">
      <protection locked="0"/>
    </xf>
    <xf numFmtId="171" fontId="30" fillId="0" borderId="0" applyNumberFormat="0" applyFont="0" applyFill="0" applyBorder="0" applyAlignment="0" applyProtection="0"/>
    <xf numFmtId="171" fontId="7" fillId="0" borderId="0"/>
    <xf numFmtId="171" fontId="7" fillId="0" borderId="0"/>
    <xf numFmtId="7" fontId="7" fillId="0" borderId="0" applyFont="0" applyFill="0" applyBorder="0" applyAlignment="0" applyProtection="0"/>
    <xf numFmtId="171" fontId="67" fillId="0" borderId="0"/>
    <xf numFmtId="174" fontId="7" fillId="0" borderId="0"/>
    <xf numFmtId="334" fontId="7" fillId="0" borderId="0" applyFont="0" applyFill="0" applyBorder="0" applyAlignment="0" applyProtection="0"/>
    <xf numFmtId="335" fontId="7" fillId="0" borderId="0" applyFont="0" applyFill="0" applyBorder="0" applyAlignment="0" applyProtection="0"/>
    <xf numFmtId="226" fontId="7" fillId="0" borderId="0" applyBorder="0" applyProtection="0"/>
    <xf numFmtId="171" fontId="33" fillId="0" borderId="0"/>
    <xf numFmtId="171" fontId="33" fillId="0" borderId="0"/>
    <xf numFmtId="182" fontId="33" fillId="0" borderId="0"/>
    <xf numFmtId="182" fontId="33" fillId="0" borderId="0"/>
    <xf numFmtId="171" fontId="176" fillId="0" borderId="0">
      <protection locked="0"/>
    </xf>
    <xf numFmtId="182" fontId="176" fillId="0" borderId="0">
      <protection locked="0"/>
    </xf>
    <xf numFmtId="182" fontId="176" fillId="0" borderId="0">
      <protection locked="0"/>
    </xf>
    <xf numFmtId="182" fontId="176" fillId="0" borderId="0">
      <protection locked="0"/>
    </xf>
    <xf numFmtId="7" fontId="33" fillId="0" borderId="0"/>
    <xf numFmtId="7" fontId="33" fillId="0" borderId="0"/>
    <xf numFmtId="7" fontId="33" fillId="0" borderId="0"/>
    <xf numFmtId="7" fontId="33" fillId="0" borderId="0"/>
    <xf numFmtId="332" fontId="4" fillId="0" borderId="0"/>
    <xf numFmtId="5" fontId="25" fillId="0" borderId="0" applyFont="0" applyFill="0" applyBorder="0" applyAlignment="0" applyProtection="0">
      <protection locked="0"/>
    </xf>
    <xf numFmtId="4" fontId="35" fillId="0" borderId="0" applyFont="0" applyFill="0" applyBorder="0" applyAlignment="0" applyProtection="0"/>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254" fontId="86" fillId="0" borderId="0" applyFont="0" applyFill="0" applyBorder="0" applyAlignment="0" applyProtection="0"/>
    <xf numFmtId="171" fontId="208" fillId="0" borderId="1" applyNumberFormat="0" applyFont="0" applyAlignment="0" applyProtection="0">
      <protection locked="0"/>
    </xf>
    <xf numFmtId="171" fontId="208" fillId="0" borderId="1" applyNumberFormat="0" applyFont="0" applyAlignment="0" applyProtection="0">
      <protection locked="0"/>
    </xf>
    <xf numFmtId="260" fontId="177" fillId="0" borderId="61" applyNumberFormat="0" applyFont="0" applyFill="0" applyAlignment="0" applyProtection="0"/>
    <xf numFmtId="42" fontId="209" fillId="0" borderId="0" applyFill="0" applyBorder="0" applyAlignment="0" applyProtection="0"/>
    <xf numFmtId="279" fontId="7" fillId="0" borderId="5" applyNumberFormat="0" applyFill="0" applyAlignment="0" applyProtection="0"/>
    <xf numFmtId="38" fontId="157" fillId="0" borderId="5">
      <alignment horizontal="right"/>
    </xf>
    <xf numFmtId="336" fontId="7" fillId="0" borderId="0">
      <alignment horizontal="left"/>
    </xf>
    <xf numFmtId="171" fontId="98" fillId="0" borderId="0"/>
    <xf numFmtId="170" fontId="4" fillId="0" borderId="0">
      <alignment horizontal="right"/>
    </xf>
    <xf numFmtId="170" fontId="4" fillId="0" borderId="0">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233" fontId="7" fillId="0" borderId="0" applyFont="0" applyFill="0" applyBorder="0" applyAlignment="0" applyProtection="0"/>
    <xf numFmtId="7" fontId="123" fillId="0" borderId="62"/>
    <xf numFmtId="298" fontId="7" fillId="0" borderId="0" applyFont="0" applyFill="0" applyBorder="0" applyAlignment="0" applyProtection="0"/>
    <xf numFmtId="171" fontId="4" fillId="0" borderId="0" applyFont="0" applyFill="0" applyBorder="0" applyAlignment="0" applyProtection="0"/>
    <xf numFmtId="298" fontId="7" fillId="0" borderId="0" applyFont="0" applyFill="0" applyBorder="0" applyAlignment="0" applyProtection="0"/>
    <xf numFmtId="171" fontId="4" fillId="0" borderId="0" applyFont="0" applyFill="0" applyBorder="0" applyAlignment="0" applyProtection="0"/>
    <xf numFmtId="298" fontId="7" fillId="0" borderId="0" applyFont="0" applyFill="0" applyBorder="0" applyAlignment="0" applyProtection="0"/>
    <xf numFmtId="298" fontId="7" fillId="0" borderId="0" applyFont="0" applyFill="0" applyBorder="0" applyAlignment="0" applyProtection="0"/>
    <xf numFmtId="171" fontId="4" fillId="0" borderId="0" applyFont="0" applyFill="0" applyBorder="0" applyAlignment="0" applyProtection="0"/>
    <xf numFmtId="298" fontId="7" fillId="0" borderId="0" applyFont="0" applyFill="0" applyBorder="0" applyAlignment="0" applyProtection="0"/>
    <xf numFmtId="193" fontId="153" fillId="0" borderId="0"/>
    <xf numFmtId="171" fontId="153" fillId="0" borderId="0"/>
    <xf numFmtId="203" fontId="7" fillId="0" borderId="0" applyFont="0" applyFill="0" applyBorder="0" applyAlignment="0" applyProtection="0"/>
    <xf numFmtId="171" fontId="210" fillId="75" borderId="0" applyNumberFormat="0" applyBorder="0" applyAlignment="0" applyProtection="0"/>
    <xf numFmtId="171" fontId="210" fillId="76" borderId="0" applyNumberFormat="0" applyBorder="0" applyAlignment="0" applyProtection="0"/>
    <xf numFmtId="171" fontId="210" fillId="77" borderId="0" applyNumberFormat="0" applyBorder="0" applyAlignment="0" applyProtection="0"/>
    <xf numFmtId="197" fontId="7" fillId="0" borderId="0">
      <alignment horizontal="right"/>
    </xf>
    <xf numFmtId="171" fontId="211" fillId="0" borderId="0">
      <protection locked="0"/>
    </xf>
    <xf numFmtId="171" fontId="211" fillId="0" borderId="0">
      <protection locked="0"/>
    </xf>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212" fillId="0" borderId="0" applyNumberFormat="0" applyAlignment="0">
      <alignment horizontal="left"/>
    </xf>
    <xf numFmtId="171" fontId="213" fillId="0" borderId="0"/>
    <xf numFmtId="9" fontId="214" fillId="0" borderId="3" applyNumberFormat="0" applyBorder="0" applyAlignment="0">
      <protection locked="0"/>
    </xf>
    <xf numFmtId="256" fontId="7" fillId="0" borderId="0"/>
    <xf numFmtId="294" fontId="7" fillId="0" borderId="0"/>
    <xf numFmtId="243" fontId="7" fillId="0" borderId="0"/>
    <xf numFmtId="246" fontId="7" fillId="0" borderId="0"/>
    <xf numFmtId="256" fontId="7" fillId="0" borderId="0"/>
    <xf numFmtId="171" fontId="7"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1"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94" fontId="1" fillId="0" borderId="0" applyFont="0" applyFill="0" applyBorder="0" applyAlignment="0" applyProtection="0"/>
    <xf numFmtId="171" fontId="7" fillId="0" borderId="63" applyNumberFormat="0" applyFont="0" applyFill="0" applyAlignment="0" applyProtection="0"/>
    <xf numFmtId="171" fontId="7" fillId="0" borderId="63" applyNumberFormat="0" applyFont="0" applyFill="0" applyAlignment="0" applyProtection="0"/>
    <xf numFmtId="171" fontId="7" fillId="0" borderId="0"/>
    <xf numFmtId="171" fontId="215" fillId="0" borderId="0" applyNumberFormat="0" applyFill="0" applyBorder="0" applyAlignment="0" applyProtection="0"/>
    <xf numFmtId="171" fontId="215" fillId="0" borderId="0" applyNumberFormat="0" applyFill="0" applyBorder="0" applyAlignment="0" applyProtection="0"/>
    <xf numFmtId="279" fontId="7" fillId="78" borderId="57" applyNumberFormat="0" applyFont="0" applyBorder="0" applyAlignment="0" applyProtection="0">
      <alignment horizontal="right"/>
    </xf>
    <xf numFmtId="279" fontId="7" fillId="78" borderId="57" applyNumberFormat="0" applyFont="0" applyBorder="0" applyAlignment="0" applyProtection="0">
      <alignment horizontal="right"/>
    </xf>
    <xf numFmtId="171" fontId="7" fillId="0" borderId="0">
      <alignment horizontal="right" vertical="top"/>
    </xf>
    <xf numFmtId="171" fontId="7" fillId="0" borderId="0">
      <alignment horizontal="right" vertical="top"/>
    </xf>
    <xf numFmtId="171" fontId="7" fillId="0" borderId="0">
      <alignment horizontal="right" vertical="top"/>
    </xf>
    <xf numFmtId="337" fontId="7" fillId="0" borderId="0" applyFill="0" applyBorder="0">
      <alignment horizontal="right" vertical="top"/>
    </xf>
    <xf numFmtId="338" fontId="7" fillId="0" borderId="0" applyFill="0" applyBorder="0">
      <alignment horizontal="right" vertical="top"/>
    </xf>
    <xf numFmtId="339" fontId="7" fillId="0" borderId="0" applyFill="0" applyBorder="0">
      <alignment horizontal="right" vertical="top"/>
    </xf>
    <xf numFmtId="169" fontId="7" fillId="0" borderId="0" applyFill="0" applyBorder="0">
      <alignment horizontal="right" vertical="top"/>
    </xf>
    <xf numFmtId="171" fontId="216" fillId="0" borderId="0">
      <alignment horizontal="center" wrapText="1"/>
    </xf>
    <xf numFmtId="340" fontId="7" fillId="0" borderId="0" applyFill="0" applyBorder="0">
      <alignment vertical="top"/>
    </xf>
    <xf numFmtId="340" fontId="7" fillId="0" borderId="0" applyFill="0" applyBorder="0" applyProtection="0">
      <alignment vertical="top"/>
    </xf>
    <xf numFmtId="340" fontId="7" fillId="0" borderId="0">
      <alignment vertical="top"/>
    </xf>
    <xf numFmtId="41" fontId="111" fillId="0" borderId="0" applyFill="0" applyBorder="0" applyAlignment="0" applyProtection="0">
      <alignment horizontal="right" vertical="top"/>
    </xf>
    <xf numFmtId="340" fontId="7" fillId="0" borderId="0"/>
    <xf numFmtId="171" fontId="111" fillId="0" borderId="0" applyFill="0" applyBorder="0">
      <alignment horizontal="left" vertical="top"/>
    </xf>
    <xf numFmtId="168" fontId="20" fillId="0" borderId="0">
      <alignment horizontal="right"/>
    </xf>
    <xf numFmtId="168" fontId="20" fillId="0" borderId="0">
      <alignment horizontal="right"/>
    </xf>
    <xf numFmtId="171" fontId="20" fillId="0" borderId="0">
      <alignment horizontal="right"/>
    </xf>
    <xf numFmtId="171" fontId="20" fillId="0" borderId="0">
      <alignment horizontal="right"/>
    </xf>
    <xf numFmtId="170" fontId="105" fillId="0" borderId="0" applyBorder="0"/>
    <xf numFmtId="171" fontId="217" fillId="0" borderId="0">
      <protection locked="0"/>
    </xf>
    <xf numFmtId="171" fontId="218" fillId="0" borderId="0">
      <protection locked="0"/>
    </xf>
    <xf numFmtId="171" fontId="218" fillId="0" borderId="0">
      <protection locked="0"/>
    </xf>
    <xf numFmtId="171" fontId="218" fillId="0" borderId="0">
      <protection locked="0"/>
    </xf>
    <xf numFmtId="171" fontId="217" fillId="0" borderId="0">
      <protection locked="0"/>
    </xf>
    <xf numFmtId="171" fontId="207" fillId="0" borderId="0">
      <protection locked="0"/>
    </xf>
    <xf numFmtId="171" fontId="207" fillId="0" borderId="0">
      <protection locked="0"/>
    </xf>
    <xf numFmtId="310" fontId="7" fillId="19" borderId="15">
      <alignment horizontal="left"/>
    </xf>
    <xf numFmtId="310" fontId="7" fillId="19" borderId="15">
      <alignment horizontal="left"/>
    </xf>
    <xf numFmtId="280" fontId="7" fillId="0" borderId="0" applyFill="0" applyBorder="0" applyAlignment="0" applyProtection="0"/>
    <xf numFmtId="164" fontId="20" fillId="0" borderId="0">
      <alignment horizontal="right"/>
    </xf>
    <xf numFmtId="171" fontId="20" fillId="0" borderId="0">
      <alignment horizontal="right"/>
    </xf>
    <xf numFmtId="171" fontId="207" fillId="0" borderId="0">
      <protection locked="0"/>
    </xf>
    <xf numFmtId="40" fontId="7" fillId="0" borderId="0" applyNumberFormat="0">
      <alignment horizontal="right"/>
    </xf>
    <xf numFmtId="171" fontId="207" fillId="0" borderId="0">
      <protection locked="0"/>
    </xf>
    <xf numFmtId="38" fontId="33" fillId="0" borderId="0"/>
    <xf numFmtId="171" fontId="7"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02" fontId="1" fillId="0" borderId="0">
      <protection locked="0"/>
    </xf>
    <xf numFmtId="1" fontId="37" fillId="0" borderId="0" applyFont="0" applyFill="0" applyBorder="0" applyAlignment="0" applyProtection="0"/>
    <xf numFmtId="171" fontId="67" fillId="0" borderId="0"/>
    <xf numFmtId="40" fontId="69" fillId="79" borderId="0"/>
    <xf numFmtId="272" fontId="7" fillId="0" borderId="0" applyProtection="0">
      <alignment horizontal="left"/>
    </xf>
    <xf numFmtId="171" fontId="219" fillId="0" borderId="0"/>
    <xf numFmtId="171" fontId="220" fillId="0" borderId="0" applyNumberFormat="0" applyFill="0" applyBorder="0" applyAlignment="0" applyProtection="0">
      <alignment vertical="top"/>
      <protection locked="0"/>
    </xf>
    <xf numFmtId="171" fontId="26" fillId="0" borderId="0" applyNumberFormat="0" applyFill="0" applyBorder="0" applyAlignment="0" applyProtection="0"/>
    <xf numFmtId="171" fontId="221" fillId="0" borderId="0">
      <alignment horizontal="left"/>
    </xf>
    <xf numFmtId="171" fontId="222" fillId="0" borderId="0">
      <alignment horizontal="left"/>
    </xf>
    <xf numFmtId="171" fontId="223" fillId="0" borderId="0" applyNumberFormat="0" applyFill="0" applyBorder="0" applyProtection="0">
      <alignment horizontal="left" vertical="center"/>
    </xf>
    <xf numFmtId="171" fontId="224" fillId="0" borderId="0" applyNumberFormat="0" applyFill="0" applyBorder="0" applyProtection="0">
      <alignment horizontal="left"/>
    </xf>
    <xf numFmtId="171" fontId="224" fillId="0" borderId="0">
      <alignment horizontal="left"/>
    </xf>
    <xf numFmtId="171" fontId="225" fillId="0" borderId="0" applyNumberFormat="0" applyFill="0" applyBorder="0" applyAlignment="0" applyProtection="0"/>
    <xf numFmtId="4" fontId="226" fillId="0" borderId="0">
      <protection locked="0"/>
    </xf>
    <xf numFmtId="1" fontId="73" fillId="0" borderId="0" applyNumberFormat="0" applyBorder="0" applyAlignment="0" applyProtection="0"/>
    <xf numFmtId="210" fontId="7" fillId="80" borderId="0">
      <alignment horizontal="center"/>
      <protection locked="0"/>
    </xf>
    <xf numFmtId="171" fontId="227" fillId="28" borderId="3">
      <alignment horizontal="center" vertical="center"/>
      <protection locked="0"/>
    </xf>
    <xf numFmtId="171" fontId="7" fillId="81" borderId="3"/>
    <xf numFmtId="171" fontId="7" fillId="81" borderId="3"/>
    <xf numFmtId="341" fontId="7" fillId="0" borderId="0"/>
    <xf numFmtId="222" fontId="7" fillId="0" borderId="0" applyFont="0" applyFill="0" applyBorder="0" applyAlignment="0" applyProtection="0"/>
    <xf numFmtId="221" fontId="7" fillId="0" borderId="0" applyFont="0" applyFill="0" applyBorder="0" applyAlignment="0" applyProtection="0"/>
    <xf numFmtId="236" fontId="7" fillId="0" borderId="0" applyFont="0" applyFill="0" applyBorder="0" applyAlignment="0" applyProtection="0"/>
    <xf numFmtId="171" fontId="4" fillId="0" borderId="0" applyFont="0" applyFill="0" applyBorder="0" applyAlignment="0" applyProtection="0"/>
    <xf numFmtId="195" fontId="7" fillId="0" borderId="0" applyFont="0" applyFill="0" applyBorder="0" applyAlignment="0" applyProtection="0"/>
    <xf numFmtId="176" fontId="7" fillId="0" borderId="0" applyFont="0" applyFill="0" applyBorder="0" applyAlignment="0" applyProtection="0"/>
    <xf numFmtId="171" fontId="228" fillId="0" borderId="0"/>
    <xf numFmtId="205" fontId="7" fillId="0" borderId="0">
      <alignment vertical="center"/>
    </xf>
    <xf numFmtId="171" fontId="7" fillId="0" borderId="45" applyFont="0" applyFill="0" applyBorder="0" applyAlignment="0" applyProtection="0"/>
    <xf numFmtId="171" fontId="7" fillId="0" borderId="45" applyFont="0" applyFill="0" applyBorder="0" applyAlignment="0" applyProtection="0"/>
    <xf numFmtId="170" fontId="37" fillId="0" borderId="0" applyFont="0" applyFill="0" applyBorder="0" applyAlignment="0" applyProtection="0"/>
    <xf numFmtId="171" fontId="7" fillId="0" borderId="53" applyFont="0" applyFill="0" applyBorder="0" applyAlignment="0" applyProtection="0"/>
    <xf numFmtId="171" fontId="7" fillId="0" borderId="53" applyFont="0" applyFill="0" applyBorder="0" applyAlignment="0" applyProtection="0"/>
    <xf numFmtId="171" fontId="7" fillId="0" borderId="0" applyFont="0" applyFill="0" applyBorder="0" applyProtection="0"/>
    <xf numFmtId="171" fontId="229" fillId="0" borderId="0" applyFont="0" applyFill="0" applyBorder="0" applyProtection="0">
      <alignment horizontal="center" wrapText="1"/>
    </xf>
    <xf numFmtId="253" fontId="7" fillId="0" borderId="0" applyFont="0" applyFill="0" applyBorder="0" applyProtection="0">
      <alignment horizontal="right"/>
    </xf>
    <xf numFmtId="171" fontId="7" fillId="0" borderId="0" applyFont="0" applyFill="0" applyBorder="0" applyAlignment="0" applyProtection="0"/>
    <xf numFmtId="171" fontId="230" fillId="35" borderId="0" applyNumberFormat="0" applyBorder="0" applyAlignment="0" applyProtection="0"/>
    <xf numFmtId="171" fontId="230" fillId="35" borderId="0" applyNumberFormat="0" applyBorder="0" applyAlignment="0" applyProtection="0"/>
    <xf numFmtId="38" fontId="23" fillId="0" borderId="6"/>
    <xf numFmtId="38" fontId="23" fillId="0" borderId="6"/>
    <xf numFmtId="171" fontId="73" fillId="0" borderId="0" applyNumberFormat="0" applyFill="0" applyBorder="0" applyProtection="0">
      <alignment wrapText="1"/>
    </xf>
    <xf numFmtId="171" fontId="121" fillId="0" borderId="0" applyNumberFormat="0" applyFill="0" applyBorder="0" applyProtection="0">
      <alignment wrapText="1"/>
    </xf>
    <xf numFmtId="38" fontId="73" fillId="21" borderId="0" applyNumberFormat="0" applyBorder="0" applyAlignment="0" applyProtection="0"/>
    <xf numFmtId="38" fontId="73" fillId="21" borderId="0" applyNumberFormat="0" applyBorder="0" applyAlignment="0" applyProtection="0"/>
    <xf numFmtId="38" fontId="73" fillId="21" borderId="0" applyNumberFormat="0" applyBorder="0" applyAlignment="0" applyProtection="0"/>
    <xf numFmtId="38" fontId="73" fillId="21" borderId="0" applyNumberFormat="0" applyBorder="0" applyAlignment="0" applyProtection="0"/>
    <xf numFmtId="171" fontId="23" fillId="25" borderId="52" applyAlignment="0" applyProtection="0"/>
    <xf numFmtId="171" fontId="23" fillId="25" borderId="52" applyAlignment="0" applyProtection="0"/>
    <xf numFmtId="171" fontId="124" fillId="0" borderId="1" applyFill="0" applyProtection="0">
      <alignment horizontal="centerContinuous"/>
    </xf>
    <xf numFmtId="171" fontId="23" fillId="21" borderId="64"/>
    <xf numFmtId="286" fontId="231" fillId="21" borderId="52">
      <alignment horizontal="center" vertical="center" wrapText="1"/>
    </xf>
    <xf numFmtId="171" fontId="232" fillId="0" borderId="0" applyNumberFormat="0" applyFill="0" applyBorder="0" applyProtection="0"/>
    <xf numFmtId="171" fontId="7" fillId="82" borderId="65" applyNumberFormat="0" applyFont="0" applyBorder="0" applyAlignment="0"/>
    <xf numFmtId="171" fontId="7" fillId="82" borderId="65" applyNumberFormat="0" applyFont="0" applyBorder="0" applyAlignment="0"/>
    <xf numFmtId="171" fontId="4" fillId="0" borderId="0" applyNumberFormat="0" applyFill="0" applyProtection="0">
      <alignment horizontal="left"/>
    </xf>
    <xf numFmtId="173" fontId="4" fillId="0" borderId="0" applyNumberFormat="0" applyFill="0" applyProtection="0">
      <alignment horizontal="left"/>
    </xf>
    <xf numFmtId="49" fontId="225" fillId="0" borderId="0">
      <alignment horizontal="right"/>
    </xf>
    <xf numFmtId="49" fontId="225" fillId="0" borderId="0">
      <alignment horizontal="right"/>
    </xf>
    <xf numFmtId="49" fontId="233" fillId="0" borderId="0">
      <alignment horizontal="right"/>
    </xf>
    <xf numFmtId="171" fontId="4" fillId="0" borderId="0" applyNumberFormat="0" applyFill="0" applyProtection="0">
      <alignment horizontal="left"/>
    </xf>
    <xf numFmtId="173" fontId="4" fillId="0" borderId="0" applyNumberFormat="0" applyFill="0" applyProtection="0">
      <alignment horizontal="left"/>
    </xf>
    <xf numFmtId="173"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0" fontId="4" fillId="0" borderId="0" applyNumberFormat="0" applyFill="0" applyProtection="0">
      <alignment horizontal="left"/>
    </xf>
    <xf numFmtId="0" fontId="4" fillId="0" borderId="0" applyNumberFormat="0" applyFill="0" applyProtection="0">
      <alignment horizontal="left"/>
    </xf>
    <xf numFmtId="171" fontId="4" fillId="0" borderId="0" applyNumberFormat="0" applyFill="0" applyProtection="0">
      <alignment horizontal="left"/>
    </xf>
    <xf numFmtId="171" fontId="131" fillId="0" borderId="0" applyNumberFormat="0" applyFill="0" applyBorder="0" applyProtection="0"/>
    <xf numFmtId="171" fontId="144" fillId="0" borderId="0" applyNumberFormat="0" applyFill="0" applyBorder="0" applyProtection="0"/>
    <xf numFmtId="171" fontId="144" fillId="0" borderId="0" applyNumberFormat="0" applyFill="0" applyBorder="0" applyProtection="0"/>
    <xf numFmtId="171" fontId="144" fillId="0" borderId="0" applyNumberFormat="0" applyFill="0" applyBorder="0" applyProtection="0"/>
    <xf numFmtId="171" fontId="121" fillId="0" borderId="0" applyNumberFormat="0" applyFill="0" applyBorder="0" applyProtection="0"/>
    <xf numFmtId="171" fontId="23" fillId="0" borderId="0" applyNumberFormat="0" applyFill="0" applyBorder="0" applyProtection="0"/>
    <xf numFmtId="0" fontId="23" fillId="0" borderId="0" applyNumberFormat="0" applyFill="0" applyBorder="0" applyProtection="0"/>
    <xf numFmtId="171" fontId="234" fillId="0" borderId="0" applyNumberFormat="0" applyFill="0" applyBorder="0" applyProtection="0"/>
    <xf numFmtId="171" fontId="7" fillId="0" borderId="0" applyNumberFormat="0" applyFill="0" applyBorder="0" applyProtection="0"/>
    <xf numFmtId="171" fontId="7" fillId="0" borderId="0" applyNumberFormat="0" applyFill="0" applyBorder="0" applyProtection="0"/>
    <xf numFmtId="171" fontId="7" fillId="0" borderId="0" applyNumberFormat="0" applyFill="0" applyBorder="0" applyProtection="0"/>
    <xf numFmtId="171" fontId="7" fillId="0" borderId="0" applyNumberFormat="0" applyFill="0" applyBorder="0" applyProtection="0"/>
    <xf numFmtId="171" fontId="135" fillId="0" borderId="0" applyNumberFormat="0" applyFill="0" applyBorder="0" applyProtection="0"/>
    <xf numFmtId="171" fontId="135" fillId="0" borderId="0" applyNumberFormat="0" applyFill="0" applyBorder="0" applyProtection="0"/>
    <xf numFmtId="171" fontId="135" fillId="0" borderId="0" applyNumberFormat="0" applyFill="0" applyBorder="0" applyProtection="0"/>
    <xf numFmtId="171" fontId="135" fillId="0" borderId="0" applyNumberFormat="0" applyFill="0" applyBorder="0" applyProtection="0"/>
    <xf numFmtId="171" fontId="162" fillId="0" borderId="0" applyNumberFormat="0" applyFill="0" applyBorder="0" applyProtection="0"/>
    <xf numFmtId="239" fontId="7" fillId="73" borderId="0" applyBorder="0" applyAlignment="0"/>
    <xf numFmtId="2" fontId="123" fillId="83" borderId="0"/>
    <xf numFmtId="2" fontId="123" fillId="83" borderId="0"/>
    <xf numFmtId="170" fontId="7" fillId="31" borderId="3" applyNumberFormat="0" applyFont="0" applyBorder="0" applyAlignment="0" applyProtection="0"/>
    <xf numFmtId="170" fontId="7" fillId="31" borderId="3" applyNumberFormat="0" applyFont="0" applyBorder="0" applyAlignment="0" applyProtection="0"/>
    <xf numFmtId="170" fontId="7" fillId="31" borderId="3" applyNumberFormat="0" applyFont="0" applyBorder="0" applyAlignment="0" applyProtection="0"/>
    <xf numFmtId="271" fontId="7" fillId="0" borderId="0" applyFont="0" applyFill="0" applyBorder="0" applyAlignment="0" applyProtection="0">
      <alignment horizontal="right"/>
    </xf>
    <xf numFmtId="193" fontId="235" fillId="31" borderId="0" applyNumberFormat="0" applyFont="0" applyAlignment="0"/>
    <xf numFmtId="193" fontId="7" fillId="0" borderId="0" applyFill="0" applyBorder="0" applyAlignment="0" applyProtection="0"/>
    <xf numFmtId="171" fontId="236" fillId="84" borderId="0" applyNumberFormat="0" applyBorder="0" applyProtection="0">
      <alignment horizontal="left" vertical="center"/>
    </xf>
    <xf numFmtId="171" fontId="237" fillId="1" borderId="0" applyNumberFormat="0" applyBorder="0" applyProtection="0">
      <alignment horizontal="left" vertical="center"/>
    </xf>
    <xf numFmtId="171" fontId="67" fillId="0" borderId="0" applyFont="0"/>
    <xf numFmtId="171" fontId="238" fillId="0" borderId="9" applyFill="0" applyProtection="0"/>
    <xf numFmtId="171" fontId="238" fillId="0" borderId="9" applyFill="0" applyProtection="0"/>
    <xf numFmtId="173" fontId="238" fillId="0" borderId="9" applyFill="0" applyProtection="0"/>
    <xf numFmtId="171" fontId="239" fillId="0" borderId="0">
      <alignment horizontal="left"/>
    </xf>
    <xf numFmtId="171" fontId="239" fillId="0" borderId="0">
      <alignment horizontal="left"/>
    </xf>
    <xf numFmtId="171" fontId="131" fillId="0" borderId="66" applyNumberFormat="0" applyAlignment="0" applyProtection="0">
      <alignment horizontal="left" vertical="center"/>
    </xf>
    <xf numFmtId="171" fontId="131" fillId="0" borderId="66" applyNumberFormat="0" applyAlignment="0" applyProtection="0">
      <alignment horizontal="left" vertical="center"/>
    </xf>
    <xf numFmtId="171" fontId="131" fillId="0" borderId="66" applyNumberFormat="0" applyAlignment="0" applyProtection="0">
      <alignment horizontal="left" vertical="center"/>
    </xf>
    <xf numFmtId="171" fontId="131" fillId="0" borderId="66" applyNumberFormat="0" applyAlignment="0" applyProtection="0">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240" fillId="23" borderId="1"/>
    <xf numFmtId="173" fontId="240" fillId="23" borderId="1"/>
    <xf numFmtId="173" fontId="240" fillId="23" borderId="1"/>
    <xf numFmtId="173" fontId="240" fillId="23" borderId="1"/>
    <xf numFmtId="173" fontId="240" fillId="23" borderId="1"/>
    <xf numFmtId="173" fontId="240" fillId="23" borderId="1"/>
    <xf numFmtId="173" fontId="240" fillId="23" borderId="1"/>
    <xf numFmtId="171" fontId="45" fillId="0" borderId="0"/>
    <xf numFmtId="171" fontId="241" fillId="0" borderId="1">
      <alignment horizontal="center"/>
    </xf>
    <xf numFmtId="171" fontId="242" fillId="0" borderId="67" applyNumberFormat="0" applyFill="0" applyAlignment="0" applyProtection="0"/>
    <xf numFmtId="171" fontId="242" fillId="0" borderId="67" applyNumberFormat="0" applyFill="0" applyAlignment="0" applyProtection="0"/>
    <xf numFmtId="171" fontId="243" fillId="0" borderId="0">
      <alignment horizontal="left"/>
    </xf>
    <xf numFmtId="171" fontId="244" fillId="0" borderId="15">
      <alignment horizontal="left" vertical="top"/>
    </xf>
    <xf numFmtId="171" fontId="244" fillId="0" borderId="15">
      <alignment horizontal="left" vertical="top"/>
    </xf>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4" fontId="131" fillId="0" borderId="0" applyNumberFormat="0" applyFont="0" applyFill="0" applyAlignment="0" applyProtection="0"/>
    <xf numFmtId="171" fontId="245" fillId="0" borderId="68" applyNumberFormat="0" applyFill="0" applyAlignment="0" applyProtection="0"/>
    <xf numFmtId="171" fontId="22" fillId="0" borderId="0">
      <alignment horizontal="left"/>
    </xf>
    <xf numFmtId="171" fontId="246" fillId="0" borderId="15">
      <alignment horizontal="left" vertical="top"/>
    </xf>
    <xf numFmtId="171" fontId="246" fillId="0" borderId="15">
      <alignment horizontal="left" vertical="top"/>
    </xf>
    <xf numFmtId="171" fontId="247" fillId="0" borderId="69" applyNumberFormat="0" applyFill="0" applyAlignment="0" applyProtection="0"/>
    <xf numFmtId="171" fontId="247" fillId="0" borderId="69" applyNumberFormat="0" applyFill="0" applyAlignment="0" applyProtection="0"/>
    <xf numFmtId="171" fontId="247" fillId="0" borderId="69" applyNumberFormat="0" applyFill="0" applyAlignment="0" applyProtection="0"/>
    <xf numFmtId="171" fontId="247" fillId="0" borderId="69" applyNumberFormat="0" applyFill="0" applyAlignment="0" applyProtection="0"/>
    <xf numFmtId="171" fontId="248" fillId="0" borderId="0" applyFill="0" applyBorder="0">
      <alignment vertical="center"/>
    </xf>
    <xf numFmtId="171" fontId="249" fillId="0" borderId="0">
      <alignment horizontal="left"/>
    </xf>
    <xf numFmtId="171" fontId="247" fillId="0" borderId="0" applyNumberFormat="0" applyFill="0" applyBorder="0" applyAlignment="0" applyProtection="0"/>
    <xf numFmtId="171" fontId="247" fillId="0" borderId="0" applyNumberFormat="0" applyFill="0" applyBorder="0" applyAlignment="0" applyProtection="0"/>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71" fontId="250" fillId="0" borderId="0">
      <alignment horizontal="right"/>
    </xf>
    <xf numFmtId="284" fontId="251" fillId="0" borderId="0">
      <alignment horizontal="right"/>
    </xf>
    <xf numFmtId="284" fontId="251" fillId="0" borderId="0">
      <alignment horizontal="right"/>
    </xf>
    <xf numFmtId="284" fontId="144" fillId="0" borderId="0">
      <alignment horizontal="right"/>
    </xf>
    <xf numFmtId="171" fontId="142" fillId="0" borderId="0" applyFill="0" applyAlignment="0" applyProtection="0"/>
    <xf numFmtId="171" fontId="142" fillId="0" borderId="0" applyFill="0" applyAlignment="0" applyProtection="0"/>
    <xf numFmtId="171" fontId="142" fillId="0" borderId="0" applyFill="0" applyAlignment="0" applyProtection="0">
      <protection locked="0"/>
    </xf>
    <xf numFmtId="171" fontId="250" fillId="0" borderId="0">
      <alignment horizontal="left"/>
    </xf>
    <xf numFmtId="284" fontId="251" fillId="0" borderId="0">
      <alignment horizontal="left"/>
    </xf>
    <xf numFmtId="284" fontId="251" fillId="0" borderId="0">
      <alignment horizontal="left"/>
    </xf>
    <xf numFmtId="284" fontId="144" fillId="0" borderId="0">
      <alignment horizontal="left"/>
    </xf>
    <xf numFmtId="171" fontId="142" fillId="0" borderId="1" applyFill="0" applyAlignment="0" applyProtection="0"/>
    <xf numFmtId="171"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1" fontId="142" fillId="0" borderId="1" applyFill="0" applyAlignment="0" applyProtection="0">
      <protection locked="0"/>
    </xf>
    <xf numFmtId="171" fontId="151" fillId="0" borderId="0" applyNumberFormat="0" applyFont="0" applyFill="0" applyAlignment="0" applyProtection="0"/>
    <xf numFmtId="171" fontId="131" fillId="0" borderId="0" applyNumberFormat="0" applyFont="0" applyFill="0" applyAlignment="0" applyProtection="0"/>
    <xf numFmtId="171" fontId="131" fillId="0" borderId="0" applyNumberFormat="0" applyFont="0" applyFill="0" applyAlignment="0" applyProtection="0"/>
    <xf numFmtId="171" fontId="131" fillId="0" borderId="0" applyProtection="0"/>
    <xf numFmtId="171" fontId="131" fillId="0" borderId="0" applyProtection="0"/>
    <xf numFmtId="171" fontId="111" fillId="0" borderId="0"/>
    <xf numFmtId="171" fontId="252" fillId="0" borderId="34" applyNumberFormat="0" applyFill="0" applyBorder="0" applyAlignment="0" applyProtection="0">
      <alignment horizontal="left"/>
    </xf>
    <xf numFmtId="171" fontId="253" fillId="0" borderId="0">
      <alignment horizontal="center"/>
    </xf>
    <xf numFmtId="171" fontId="154" fillId="0" borderId="11">
      <alignment horizontal="left" vertical="center"/>
    </xf>
    <xf numFmtId="171" fontId="154" fillId="0" borderId="11">
      <alignment horizontal="left" vertical="center"/>
    </xf>
    <xf numFmtId="171" fontId="154" fillId="0" borderId="11">
      <alignment horizontal="left" vertical="center"/>
    </xf>
    <xf numFmtId="171" fontId="154" fillId="85" borderId="0">
      <alignment horizontal="centerContinuous" wrapText="1"/>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3" fontId="7" fillId="0" borderId="0" applyFill="0" applyBorder="0" applyAlignment="0" applyProtection="0"/>
    <xf numFmtId="171" fontId="4" fillId="0" borderId="9">
      <alignment horizontal="centerContinuous"/>
    </xf>
    <xf numFmtId="171" fontId="4" fillId="0" borderId="9">
      <alignment horizontal="centerContinuous"/>
    </xf>
    <xf numFmtId="173" fontId="4" fillId="0" borderId="9">
      <alignment horizontal="centerContinuous"/>
    </xf>
    <xf numFmtId="173" fontId="4" fillId="0" borderId="9">
      <alignment horizontal="centerContinuous"/>
    </xf>
    <xf numFmtId="173" fontId="4" fillId="0" borderId="9">
      <alignment horizontal="centerContinuous"/>
    </xf>
    <xf numFmtId="173" fontId="4" fillId="0" borderId="9">
      <alignment horizontal="centerContinuous"/>
    </xf>
    <xf numFmtId="195" fontId="4" fillId="0" borderId="0" applyFont="0" applyFill="0" applyBorder="0" applyAlignment="0" applyProtection="0"/>
    <xf numFmtId="171" fontId="255" fillId="0" borderId="0" applyNumberFormat="0" applyFill="0" applyBorder="0" applyAlignment="0" applyProtection="0">
      <alignment vertical="top"/>
      <protection locked="0"/>
    </xf>
    <xf numFmtId="171" fontId="256" fillId="0" borderId="0" applyNumberFormat="0" applyFill="0" applyBorder="0" applyAlignment="0" applyProtection="0">
      <alignment vertical="top"/>
      <protection locked="0"/>
    </xf>
    <xf numFmtId="171" fontId="99" fillId="0" borderId="0" applyFont="0" applyAlignment="0">
      <alignment horizontal="centerContinuous"/>
    </xf>
    <xf numFmtId="171" fontId="99" fillId="0" borderId="0" applyFont="0" applyAlignment="0">
      <alignment horizontal="centerContinuous"/>
    </xf>
    <xf numFmtId="37" fontId="23" fillId="0" borderId="0"/>
    <xf numFmtId="171" fontId="257" fillId="0" borderId="0" applyNumberFormat="0" applyFill="0" applyBorder="0" applyAlignment="0" applyProtection="0"/>
    <xf numFmtId="171" fontId="258" fillId="0" borderId="0" applyNumberFormat="0" applyFill="0" applyBorder="0" applyAlignment="0" applyProtection="0">
      <alignment vertical="top"/>
      <protection locked="0"/>
    </xf>
    <xf numFmtId="171" fontId="42" fillId="0" borderId="3">
      <alignment horizontal="centerContinuous"/>
    </xf>
    <xf numFmtId="49" fontId="4" fillId="0" borderId="70"/>
    <xf numFmtId="49" fontId="4" fillId="0" borderId="70"/>
    <xf numFmtId="49" fontId="4" fillId="0" borderId="0"/>
    <xf numFmtId="49" fontId="4" fillId="0" borderId="0"/>
    <xf numFmtId="49" fontId="259" fillId="0" borderId="0"/>
    <xf numFmtId="171" fontId="35" fillId="0" borderId="0"/>
    <xf numFmtId="171" fontId="35" fillId="0" borderId="0"/>
    <xf numFmtId="171" fontId="4" fillId="0" borderId="0"/>
    <xf numFmtId="173" fontId="4" fillId="0" borderId="0"/>
    <xf numFmtId="171" fontId="4" fillId="0" borderId="0"/>
    <xf numFmtId="173" fontId="4" fillId="0" borderId="0"/>
    <xf numFmtId="284" fontId="7" fillId="0" borderId="0" applyFont="0" applyFill="0" applyBorder="0" applyProtection="0">
      <alignment horizontal="left"/>
    </xf>
    <xf numFmtId="245" fontId="7" fillId="0" borderId="0" applyFont="0" applyFill="0" applyBorder="0" applyProtection="0">
      <alignment horizontal="left"/>
    </xf>
    <xf numFmtId="248" fontId="7" fillId="0" borderId="0" applyFont="0" applyFill="0" applyBorder="0" applyProtection="0">
      <alignment horizontal="left"/>
    </xf>
    <xf numFmtId="291" fontId="7" fillId="0" borderId="0" applyFont="0" applyFill="0" applyBorder="0" applyProtection="0">
      <alignment horizontal="left"/>
    </xf>
    <xf numFmtId="197" fontId="260" fillId="0" borderId="0" applyNumberFormat="0" applyFill="0" applyBorder="0" applyAlignment="0" applyProtection="0"/>
    <xf numFmtId="10" fontId="73" fillId="28" borderId="3" applyNumberFormat="0" applyBorder="0" applyAlignment="0" applyProtection="0"/>
    <xf numFmtId="10" fontId="73" fillId="28" borderId="3" applyNumberFormat="0" applyBorder="0" applyAlignment="0" applyProtection="0"/>
    <xf numFmtId="10" fontId="73" fillId="28" borderId="3" applyNumberFormat="0" applyBorder="0" applyAlignment="0" applyProtection="0"/>
    <xf numFmtId="10" fontId="73" fillId="28" borderId="3" applyNumberFormat="0" applyBorder="0" applyAlignment="0" applyProtection="0"/>
    <xf numFmtId="171" fontId="261" fillId="38" borderId="48" applyNumberFormat="0" applyAlignment="0" applyProtection="0"/>
    <xf numFmtId="171" fontId="261" fillId="38" borderId="48" applyNumberFormat="0" applyAlignment="0" applyProtection="0"/>
    <xf numFmtId="171" fontId="261" fillId="38" borderId="48" applyNumberFormat="0" applyAlignment="0" applyProtection="0"/>
    <xf numFmtId="171" fontId="261" fillId="38" borderId="48" applyNumberFormat="0" applyAlignment="0" applyProtection="0"/>
    <xf numFmtId="193" fontId="262" fillId="39" borderId="0"/>
    <xf numFmtId="215" fontId="7" fillId="86" borderId="3">
      <protection locked="0"/>
    </xf>
    <xf numFmtId="284" fontId="39" fillId="86" borderId="3">
      <protection locked="0"/>
    </xf>
    <xf numFmtId="284" fontId="39" fillId="86" borderId="3">
      <protection locked="0"/>
    </xf>
    <xf numFmtId="284" fontId="39" fillId="86" borderId="3">
      <protection locked="0"/>
    </xf>
    <xf numFmtId="170" fontId="45" fillId="0" borderId="3" applyNumberFormat="0" applyFill="0" applyAlignment="0" applyProtection="0"/>
    <xf numFmtId="193" fontId="106" fillId="87" borderId="0"/>
    <xf numFmtId="171" fontId="263" fillId="0" borderId="0" applyFill="0" applyBorder="0" applyProtection="0"/>
    <xf numFmtId="171" fontId="263" fillId="0" borderId="0" applyFill="0" applyBorder="0" applyProtection="0"/>
    <xf numFmtId="269" fontId="7" fillId="22" borderId="10"/>
    <xf numFmtId="342" fontId="7" fillId="0" borderId="0" applyFill="0" applyBorder="0" applyProtection="0"/>
    <xf numFmtId="171" fontId="263" fillId="0" borderId="0" applyFill="0" applyBorder="0" applyProtection="0"/>
    <xf numFmtId="171" fontId="263" fillId="0" borderId="0" applyFill="0" applyBorder="0" applyProtection="0"/>
    <xf numFmtId="319" fontId="7" fillId="0" borderId="0"/>
    <xf numFmtId="171" fontId="93" fillId="0" borderId="0" applyNumberFormat="0" applyFill="0" applyBorder="0" applyAlignment="0">
      <protection locked="0"/>
    </xf>
    <xf numFmtId="343" fontId="7" fillId="0" borderId="0"/>
    <xf numFmtId="270" fontId="7" fillId="0" borderId="0"/>
    <xf numFmtId="15" fontId="264" fillId="0" borderId="0"/>
    <xf numFmtId="246" fontId="7" fillId="0" borderId="0" applyFill="0" applyBorder="0" applyProtection="0">
      <alignment vertical="center"/>
    </xf>
    <xf numFmtId="319" fontId="7" fillId="0" borderId="0"/>
    <xf numFmtId="170" fontId="265" fillId="0" borderId="0"/>
    <xf numFmtId="328" fontId="7" fillId="0" borderId="0" applyFill="0" applyBorder="0" applyAlignment="0">
      <protection locked="0"/>
    </xf>
    <xf numFmtId="171" fontId="28" fillId="0" borderId="0" applyFill="0" applyBorder="0">
      <alignment horizontal="right"/>
      <protection locked="0"/>
    </xf>
    <xf numFmtId="0" fontId="28" fillId="0" borderId="0" applyFill="0" applyBorder="0">
      <alignment horizontal="right"/>
      <protection locked="0"/>
    </xf>
    <xf numFmtId="224" fontId="7" fillId="0" borderId="0"/>
    <xf numFmtId="236" fontId="7" fillId="0" borderId="0" applyNumberFormat="0" applyFill="0" applyBorder="0" applyAlignment="0" applyProtection="0"/>
    <xf numFmtId="171" fontId="266" fillId="0" borderId="0"/>
    <xf numFmtId="171" fontId="267" fillId="20" borderId="39"/>
    <xf numFmtId="171" fontId="267" fillId="20" borderId="39"/>
    <xf numFmtId="171" fontId="268" fillId="20" borderId="39"/>
    <xf numFmtId="171" fontId="268" fillId="20" borderId="39"/>
    <xf numFmtId="171" fontId="267" fillId="20" borderId="39"/>
    <xf numFmtId="171" fontId="269" fillId="0" borderId="0"/>
    <xf numFmtId="40" fontId="4" fillId="0" borderId="0"/>
    <xf numFmtId="40" fontId="4" fillId="0" borderId="0"/>
    <xf numFmtId="259" fontId="28" fillId="0" borderId="0" applyFill="0" applyBorder="0">
      <alignment horizontal="right"/>
      <protection locked="0"/>
    </xf>
    <xf numFmtId="259" fontId="28" fillId="0" borderId="0" applyFill="0" applyBorder="0">
      <alignment horizontal="right"/>
      <protection locked="0"/>
    </xf>
    <xf numFmtId="171" fontId="29" fillId="88" borderId="71">
      <alignment horizontal="left" vertical="center" wrapText="1"/>
    </xf>
    <xf numFmtId="171" fontId="29" fillId="88" borderId="71">
      <alignment horizontal="left" vertical="center" wrapText="1"/>
    </xf>
    <xf numFmtId="4" fontId="123" fillId="83" borderId="0"/>
    <xf numFmtId="4" fontId="123" fillId="83" borderId="0"/>
    <xf numFmtId="171" fontId="37" fillId="0" borderId="0"/>
    <xf numFmtId="344" fontId="7" fillId="0" borderId="0"/>
    <xf numFmtId="345" fontId="7" fillId="0" borderId="0"/>
    <xf numFmtId="193" fontId="153" fillId="0" borderId="0" applyNumberFormat="0" applyFill="0" applyBorder="0" applyAlignment="0" applyProtection="0"/>
    <xf numFmtId="193" fontId="153" fillId="0" borderId="0" applyNumberFormat="0" applyFill="0" applyBorder="0" applyAlignment="0" applyProtection="0"/>
    <xf numFmtId="193" fontId="153" fillId="0" borderId="0" applyNumberFormat="0" applyFill="0" applyBorder="0" applyAlignment="0" applyProtection="0"/>
    <xf numFmtId="193" fontId="153" fillId="0" borderId="0" applyNumberFormat="0" applyFill="0" applyBorder="0" applyAlignment="0" applyProtection="0"/>
    <xf numFmtId="193" fontId="153" fillId="0" borderId="0" applyNumberFormat="0" applyFill="0" applyBorder="0" applyAlignment="0" applyProtection="0"/>
    <xf numFmtId="193" fontId="128" fillId="0" borderId="0" applyNumberFormat="0" applyFill="0" applyBorder="0" applyAlignment="0" applyProtection="0"/>
    <xf numFmtId="193" fontId="153" fillId="0" borderId="0" applyNumberForma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71" fontId="270" fillId="0" borderId="0" applyNumberFormat="0" applyFill="0" applyBorder="0" applyProtection="0">
      <alignment horizontal="left" vertical="center"/>
    </xf>
    <xf numFmtId="171" fontId="118" fillId="0" borderId="72"/>
    <xf numFmtId="171" fontId="118" fillId="0" borderId="72"/>
    <xf numFmtId="171" fontId="253" fillId="0" borderId="0" applyNumberFormat="0" applyFill="0" applyBorder="0">
      <alignment horizontal="right"/>
    </xf>
    <xf numFmtId="283" fontId="33" fillId="0" borderId="0">
      <alignment horizontal="left"/>
    </xf>
    <xf numFmtId="283" fontId="33" fillId="0" borderId="0">
      <alignment horizontal="left"/>
    </xf>
    <xf numFmtId="283" fontId="33" fillId="0" borderId="0">
      <alignment horizontal="left"/>
    </xf>
    <xf numFmtId="283" fontId="33" fillId="0" borderId="0">
      <alignment horizontal="left"/>
    </xf>
    <xf numFmtId="171" fontId="118" fillId="88" borderId="72"/>
    <xf numFmtId="171" fontId="118" fillId="88" borderId="72"/>
    <xf numFmtId="171" fontId="73" fillId="0" borderId="0" applyNumberFormat="0" applyFill="0" applyBorder="0" applyProtection="0">
      <alignment horizontal="left"/>
    </xf>
    <xf numFmtId="171" fontId="135" fillId="0" borderId="0" applyNumberFormat="0" applyFill="0" applyBorder="0" applyProtection="0">
      <alignment horizontal="left"/>
    </xf>
    <xf numFmtId="171" fontId="271" fillId="0" borderId="0"/>
    <xf numFmtId="171" fontId="4" fillId="0" borderId="0">
      <alignment horizontal="left"/>
    </xf>
    <xf numFmtId="173" fontId="4" fillId="0" borderId="0">
      <alignment horizontal="left"/>
    </xf>
    <xf numFmtId="171" fontId="4" fillId="0" borderId="0">
      <alignment horizontal="left"/>
    </xf>
    <xf numFmtId="173" fontId="4" fillId="0" borderId="0">
      <alignment horizontal="left"/>
    </xf>
    <xf numFmtId="171" fontId="4" fillId="0" borderId="0">
      <alignment horizontal="left"/>
    </xf>
    <xf numFmtId="173" fontId="4" fillId="0" borderId="0">
      <alignment horizontal="left"/>
    </xf>
    <xf numFmtId="171" fontId="4" fillId="0" borderId="0">
      <alignment horizontal="left"/>
    </xf>
    <xf numFmtId="173" fontId="4" fillId="0" borderId="0">
      <alignment horizontal="left"/>
    </xf>
    <xf numFmtId="49" fontId="156" fillId="0" borderId="0"/>
    <xf numFmtId="171" fontId="54" fillId="0" borderId="0" applyNumberFormat="0" applyFill="0" applyBorder="0" applyAlignment="0" applyProtection="0">
      <alignment vertical="top"/>
      <protection locked="0"/>
    </xf>
    <xf numFmtId="171" fontId="255" fillId="0" borderId="0" applyNumberFormat="0" applyFill="0" applyBorder="0" applyAlignment="0" applyProtection="0">
      <alignment vertical="top"/>
      <protection locked="0"/>
    </xf>
    <xf numFmtId="171" fontId="272" fillId="0" borderId="0" applyNumberFormat="0" applyFill="0" applyBorder="0" applyAlignment="0" applyProtection="0">
      <alignment vertical="top"/>
      <protection locked="0"/>
    </xf>
    <xf numFmtId="171" fontId="28" fillId="89" borderId="0" applyNumberFormat="0" applyFont="0" applyBorder="0" applyAlignment="0" applyProtection="0">
      <alignment horizontal="center"/>
    </xf>
    <xf numFmtId="171" fontId="4" fillId="90" borderId="0" applyNumberFormat="0" applyFont="0" applyBorder="0" applyProtection="0"/>
    <xf numFmtId="2" fontId="273" fillId="0" borderId="1"/>
    <xf numFmtId="2" fontId="273" fillId="0" borderId="1"/>
    <xf numFmtId="2" fontId="273" fillId="0" borderId="1"/>
    <xf numFmtId="2" fontId="273" fillId="0" borderId="1"/>
    <xf numFmtId="2" fontId="273" fillId="0" borderId="1"/>
    <xf numFmtId="2" fontId="273" fillId="0" borderId="1"/>
    <xf numFmtId="2" fontId="273" fillId="0" borderId="1"/>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346" fontId="33" fillId="0" borderId="0" applyFont="0" applyFill="0" applyBorder="0" applyAlignment="0" applyProtection="0"/>
    <xf numFmtId="346" fontId="33" fillId="0" borderId="0" applyFont="0" applyFill="0" applyBorder="0" applyAlignment="0" applyProtection="0"/>
    <xf numFmtId="346" fontId="33" fillId="0" borderId="0" applyFont="0" applyFill="0" applyBorder="0" applyAlignment="0" applyProtection="0"/>
    <xf numFmtId="38" fontId="33" fillId="0" borderId="0">
      <alignment horizontal="right"/>
    </xf>
    <xf numFmtId="171" fontId="73" fillId="21" borderId="0"/>
    <xf numFmtId="171" fontId="73" fillId="21" borderId="0"/>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274" fillId="0" borderId="74" applyNumberFormat="0" applyFill="0" applyAlignment="0" applyProtection="0"/>
    <xf numFmtId="171" fontId="274" fillId="0" borderId="74" applyNumberFormat="0" applyFill="0" applyAlignment="0" applyProtection="0"/>
    <xf numFmtId="193" fontId="275" fillId="79" borderId="0"/>
    <xf numFmtId="37" fontId="73" fillId="0" borderId="0" applyFill="0" applyBorder="0">
      <alignment vertical="top"/>
    </xf>
    <xf numFmtId="171" fontId="276" fillId="0" borderId="0"/>
    <xf numFmtId="171" fontId="7" fillId="0" borderId="0">
      <alignment horizontal="left"/>
    </xf>
    <xf numFmtId="171" fontId="7" fillId="21" borderId="0"/>
    <xf numFmtId="332" fontId="7" fillId="0" borderId="0">
      <alignment horizontal="right"/>
    </xf>
    <xf numFmtId="305" fontId="7" fillId="0" borderId="0">
      <alignment horizontal="right"/>
    </xf>
    <xf numFmtId="332" fontId="7" fillId="0" borderId="0">
      <alignment horizontal="right"/>
    </xf>
    <xf numFmtId="332" fontId="7" fillId="0" borderId="0">
      <alignment horizontal="right"/>
    </xf>
    <xf numFmtId="211" fontId="7" fillId="0" borderId="0">
      <alignment horizontal="right"/>
    </xf>
    <xf numFmtId="211" fontId="7" fillId="0" borderId="0">
      <alignment horizontal="right"/>
    </xf>
    <xf numFmtId="309" fontId="7" fillId="0" borderId="0">
      <alignment horizontal="right"/>
    </xf>
    <xf numFmtId="309" fontId="7" fillId="0" borderId="0">
      <alignment horizontal="right"/>
    </xf>
    <xf numFmtId="332" fontId="7" fillId="0" borderId="0">
      <alignment horizontal="right"/>
    </xf>
    <xf numFmtId="326" fontId="4" fillId="0" borderId="0">
      <alignment horizontal="right"/>
    </xf>
    <xf numFmtId="332" fontId="7" fillId="0" borderId="0">
      <alignment horizontal="right"/>
    </xf>
    <xf numFmtId="332" fontId="7" fillId="0" borderId="0">
      <alignment horizontal="right"/>
    </xf>
    <xf numFmtId="347" fontId="7" fillId="0" borderId="0">
      <alignment horizontal="right"/>
    </xf>
    <xf numFmtId="40" fontId="126" fillId="0" borderId="0">
      <alignment horizontal="right"/>
    </xf>
    <xf numFmtId="171" fontId="124" fillId="0" borderId="0"/>
    <xf numFmtId="171" fontId="4" fillId="0" borderId="0" applyNumberFormat="0" applyFill="0" applyBorder="0" applyAlignment="0" applyProtection="0"/>
    <xf numFmtId="173" fontId="4" fillId="0" borderId="0" applyNumberFormat="0" applyFill="0" applyBorder="0" applyAlignment="0" applyProtection="0"/>
    <xf numFmtId="171" fontId="4" fillId="0" borderId="0" applyNumberFormat="0" applyFill="0" applyBorder="0" applyAlignment="0" applyProtection="0"/>
    <xf numFmtId="173" fontId="4" fillId="0" borderId="0" applyNumberFormat="0" applyFill="0" applyBorder="0" applyAlignment="0" applyProtection="0"/>
    <xf numFmtId="171" fontId="277" fillId="0" borderId="0" applyNumberFormat="0" applyFill="0" applyBorder="0" applyAlignment="0" applyProtection="0"/>
    <xf numFmtId="182" fontId="7" fillId="21" borderId="73">
      <alignment horizontal="left"/>
    </xf>
    <xf numFmtId="182" fontId="7" fillId="21" borderId="73">
      <alignment horizontal="left"/>
    </xf>
    <xf numFmtId="171" fontId="28" fillId="91" borderId="0" applyNumberFormat="0" applyFont="0" applyBorder="0" applyAlignment="0" applyProtection="0">
      <alignment horizontal="center"/>
    </xf>
    <xf numFmtId="171" fontId="35" fillId="92" borderId="0"/>
    <xf numFmtId="38" fontId="28" fillId="0" borderId="0" applyFont="0" applyFill="0" applyBorder="0" applyAlignment="0" applyProtection="0"/>
    <xf numFmtId="41" fontId="7" fillId="0" borderId="0" applyFont="0" applyFill="0" applyBorder="0" applyAlignment="0" applyProtection="0"/>
    <xf numFmtId="40" fontId="28" fillId="0" borderId="0" applyFont="0" applyFill="0" applyBorder="0" applyAlignment="0" applyProtection="0"/>
    <xf numFmtId="208"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201" fontId="7" fillId="0" borderId="0" applyFont="0" applyFill="0" applyBorder="0" applyAlignment="0" applyProtection="0"/>
    <xf numFmtId="197" fontId="7" fillId="0" borderId="0" applyFont="0" applyFill="0" applyBorder="0" applyAlignment="0" applyProtection="0"/>
    <xf numFmtId="309"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170" fontId="7" fillId="0" borderId="0"/>
    <xf numFmtId="37" fontId="45" fillId="0" borderId="0" applyFont="0" applyFill="0" applyBorder="0" applyAlignment="0" applyProtection="0"/>
    <xf numFmtId="37" fontId="45" fillId="0" borderId="0" applyFont="0" applyFill="0" applyBorder="0" applyAlignment="0" applyProtection="0"/>
    <xf numFmtId="257" fontId="45" fillId="0" borderId="0" applyFont="0" applyFill="0" applyBorder="0" applyAlignment="0" applyProtection="0"/>
    <xf numFmtId="257" fontId="45" fillId="0" borderId="0" applyFont="0" applyFill="0" applyBorder="0" applyAlignment="0" applyProtection="0"/>
    <xf numFmtId="266" fontId="45" fillId="0" borderId="0" applyFont="0" applyFill="0" applyBorder="0" applyAlignment="0" applyProtection="0"/>
    <xf numFmtId="266" fontId="45" fillId="0" borderId="0" applyFont="0" applyFill="0" applyBorder="0" applyAlignment="0" applyProtection="0"/>
    <xf numFmtId="302" fontId="7" fillId="0" borderId="0">
      <alignment horizontal="right"/>
    </xf>
    <xf numFmtId="14" fontId="37" fillId="0" borderId="0" applyFont="0" applyFill="0" applyBorder="0" applyAlignment="0" applyProtection="0"/>
    <xf numFmtId="223" fontId="7" fillId="0" borderId="0" applyFont="0" applyFill="0" applyBorder="0" applyAlignment="0" applyProtection="0"/>
    <xf numFmtId="223" fontId="7" fillId="0" borderId="0" applyFont="0" applyFill="0" applyBorder="0" applyAlignment="0" applyProtection="0"/>
    <xf numFmtId="242" fontId="7" fillId="0" borderId="0" applyFont="0" applyFill="0" applyBorder="0" applyAlignment="0" applyProtection="0"/>
    <xf numFmtId="244" fontId="7" fillId="0" borderId="0" applyFont="0" applyFill="0" applyBorder="0" applyAlignment="0" applyProtection="0"/>
    <xf numFmtId="246" fontId="7" fillId="0" borderId="0" applyFont="0" applyFill="0" applyBorder="0" applyAlignment="0" applyProtection="0"/>
    <xf numFmtId="171" fontId="278" fillId="0" borderId="9"/>
    <xf numFmtId="171" fontId="278" fillId="0" borderId="9"/>
    <xf numFmtId="173" fontId="278" fillId="0" borderId="9"/>
    <xf numFmtId="42"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200" fontId="7" fillId="0" borderId="0" applyFont="0" applyFill="0" applyBorder="0" applyAlignment="0" applyProtection="0"/>
    <xf numFmtId="188" fontId="7" fillId="0" borderId="0" applyFont="0" applyFill="0" applyBorder="0" applyAlignment="0" applyProtection="0"/>
    <xf numFmtId="171" fontId="207" fillId="0" borderId="0">
      <protection locked="0"/>
    </xf>
    <xf numFmtId="171" fontId="7" fillId="0" borderId="0" applyFill="0" applyBorder="0" applyAlignment="0" applyProtection="0"/>
    <xf numFmtId="38" fontId="69" fillId="73" borderId="0" applyBorder="0" applyAlignment="0"/>
    <xf numFmtId="171" fontId="202" fillId="73" borderId="0"/>
    <xf numFmtId="17" fontId="204" fillId="0" borderId="0" applyFont="0" applyFill="0" applyBorder="0">
      <alignment horizontal="right"/>
    </xf>
    <xf numFmtId="171" fontId="23" fillId="0" borderId="0" applyNumberFormat="0" applyFill="0" applyBorder="0" applyAlignment="0" applyProtection="0"/>
    <xf numFmtId="171" fontId="93" fillId="0" borderId="0"/>
    <xf numFmtId="348" fontId="135" fillId="93" borderId="0" applyFont="0" applyFill="0" applyBorder="0" applyAlignment="0" applyProtection="0">
      <alignment horizontal="centerContinuous" vertical="center"/>
    </xf>
    <xf numFmtId="312" fontId="7" fillId="0" borderId="0" applyFont="0" applyFill="0" applyBorder="0" applyAlignment="0" applyProtection="0"/>
    <xf numFmtId="269" fontId="7" fillId="0" borderId="0" applyFont="0" applyFill="0" applyBorder="0" applyAlignment="0" applyProtection="0"/>
    <xf numFmtId="190" fontId="7" fillId="0" borderId="0" applyFont="0" applyFill="0" applyBorder="0" applyAlignment="0" applyProtection="0"/>
    <xf numFmtId="171" fontId="7" fillId="0" borderId="0" applyFont="0" applyFill="0" applyBorder="0" applyAlignment="0" applyProtection="0"/>
    <xf numFmtId="313" fontId="7" fillId="0" borderId="0" applyFont="0" applyFill="0" applyBorder="0" applyAlignment="0" applyProtection="0"/>
    <xf numFmtId="285" fontId="7" fillId="0" borderId="0" applyFont="0" applyFill="0" applyBorder="0" applyAlignment="0" applyProtection="0"/>
    <xf numFmtId="308" fontId="7" fillId="0" borderId="0" applyFont="0" applyFill="0" applyBorder="0" applyAlignment="0" applyProtection="0"/>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231" fontId="7" fillId="0" borderId="1"/>
    <xf numFmtId="238" fontId="7" fillId="0" borderId="0" applyFont="0" applyFill="0" applyBorder="0" applyAlignment="0" applyProtection="0"/>
    <xf numFmtId="334" fontId="7" fillId="0" borderId="0"/>
    <xf numFmtId="315" fontId="7" fillId="0" borderId="0" applyFont="0" applyFill="0" applyBorder="0" applyAlignment="0" applyProtection="0">
      <alignment horizontal="right"/>
    </xf>
    <xf numFmtId="171" fontId="7" fillId="0" borderId="0"/>
    <xf numFmtId="252" fontId="7" fillId="0" borderId="0"/>
    <xf numFmtId="193" fontId="7" fillId="0" borderId="0" applyFont="0" applyFill="0" applyBorder="0" applyAlignment="0" applyProtection="0"/>
    <xf numFmtId="171" fontId="7" fillId="0" borderId="0" applyFont="0" applyFill="0" applyBorder="0" applyAlignment="0" applyProtection="0"/>
    <xf numFmtId="316" fontId="7" fillId="0" borderId="0" applyFont="0" applyFill="0" applyBorder="0" applyAlignment="0" applyProtection="0"/>
    <xf numFmtId="193" fontId="153" fillId="0" borderId="0"/>
    <xf numFmtId="171" fontId="45" fillId="0" borderId="0"/>
    <xf numFmtId="171" fontId="4" fillId="0" borderId="0"/>
    <xf numFmtId="37" fontId="7" fillId="94" borderId="0" applyNumberFormat="0" applyFont="0" applyBorder="0" applyAlignment="0">
      <protection locked="0"/>
    </xf>
    <xf numFmtId="296" fontId="110" fillId="0" borderId="13" applyBorder="0" applyAlignment="0" applyProtection="0">
      <alignment horizontal="center"/>
    </xf>
    <xf numFmtId="296" fontId="110" fillId="0" borderId="13" applyBorder="0" applyAlignment="0" applyProtection="0">
      <alignment horizontal="center"/>
    </xf>
    <xf numFmtId="335" fontId="7" fillId="0" borderId="0" applyFont="0" applyFill="0" applyBorder="0" applyAlignment="0" applyProtection="0"/>
    <xf numFmtId="335" fontId="7" fillId="0" borderId="0" applyFont="0" applyFill="0" applyBorder="0" applyAlignment="0" applyProtection="0"/>
    <xf numFmtId="171" fontId="279" fillId="30" borderId="0" applyNumberFormat="0" applyBorder="0" applyAlignment="0" applyProtection="0"/>
    <xf numFmtId="171" fontId="279" fillId="30" borderId="0" applyNumberFormat="0" applyBorder="0" applyAlignment="0" applyProtection="0"/>
    <xf numFmtId="171" fontId="66" fillId="23" borderId="37">
      <alignment horizontal="center" wrapText="1"/>
    </xf>
    <xf numFmtId="171" fontId="66" fillId="23" borderId="37">
      <alignment horizontal="center" wrapText="1"/>
    </xf>
    <xf numFmtId="171" fontId="280" fillId="95" borderId="0"/>
    <xf numFmtId="171" fontId="66" fillId="32" borderId="0"/>
    <xf numFmtId="171" fontId="281" fillId="0" borderId="0"/>
    <xf numFmtId="171" fontId="157" fillId="0" borderId="0" applyNumberFormat="0" applyFill="0" applyAlignment="0" applyProtection="0"/>
    <xf numFmtId="37" fontId="282" fillId="0" borderId="0"/>
    <xf numFmtId="171" fontId="77" fillId="0" borderId="0"/>
    <xf numFmtId="250" fontId="7" fillId="0" borderId="0" applyFont="0" applyFill="0" applyBorder="0" applyAlignment="0"/>
    <xf numFmtId="171" fontId="77" fillId="0" borderId="0"/>
    <xf numFmtId="349" fontId="7" fillId="0" borderId="0"/>
    <xf numFmtId="193" fontId="98" fillId="0" borderId="0"/>
    <xf numFmtId="279" fontId="7" fillId="0" borderId="0">
      <alignment horizontal="right"/>
    </xf>
    <xf numFmtId="283" fontId="283" fillId="0" borderId="0"/>
    <xf numFmtId="171" fontId="67" fillId="0" borderId="0"/>
    <xf numFmtId="171" fontId="1" fillId="0" borderId="0"/>
    <xf numFmtId="0" fontId="7" fillId="0" borderId="0"/>
    <xf numFmtId="171" fontId="177" fillId="0" borderId="0" applyFill="0" applyBorder="0" applyProtection="0"/>
    <xf numFmtId="171" fontId="1"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1" fillId="0" borderId="0"/>
    <xf numFmtId="171" fontId="1" fillId="0" borderId="0"/>
    <xf numFmtId="171" fontId="1" fillId="0" borderId="0"/>
    <xf numFmtId="0"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279" fontId="7" fillId="0" borderId="0">
      <alignment horizontal="right"/>
    </xf>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7" fillId="0" borderId="0"/>
    <xf numFmtId="279" fontId="7" fillId="0" borderId="0">
      <alignment horizontal="right"/>
    </xf>
    <xf numFmtId="171" fontId="7" fillId="0" borderId="0"/>
    <xf numFmtId="279" fontId="7" fillId="0" borderId="0">
      <alignment horizontal="right"/>
    </xf>
    <xf numFmtId="171" fontId="1" fillId="0" borderId="0"/>
    <xf numFmtId="0" fontId="183" fillId="0" borderId="0"/>
    <xf numFmtId="171" fontId="7" fillId="0" borderId="0"/>
    <xf numFmtId="279" fontId="7" fillId="0" borderId="0">
      <alignment horizontal="right"/>
    </xf>
    <xf numFmtId="0" fontId="4" fillId="0" borderId="0"/>
    <xf numFmtId="171" fontId="1" fillId="0" borderId="0"/>
    <xf numFmtId="279" fontId="7" fillId="0" borderId="0">
      <alignment horizontal="right"/>
    </xf>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171" fontId="1" fillId="0" borderId="0"/>
    <xf numFmtId="279" fontId="7" fillId="0" borderId="0">
      <alignment horizontal="right"/>
    </xf>
    <xf numFmtId="171" fontId="1" fillId="0" borderId="0"/>
    <xf numFmtId="173" fontId="7" fillId="0" borderId="0"/>
    <xf numFmtId="171" fontId="1" fillId="0" borderId="0"/>
    <xf numFmtId="279" fontId="7" fillId="0" borderId="0">
      <alignment horizontal="right"/>
    </xf>
    <xf numFmtId="171" fontId="1" fillId="0" borderId="0"/>
    <xf numFmtId="171" fontId="7" fillId="0" borderId="0" applyNumberFormat="0" applyFont="0" applyFill="0" applyBorder="0" applyAlignment="0" applyProtection="0"/>
    <xf numFmtId="279" fontId="7" fillId="0" borderId="0">
      <alignment horizontal="right"/>
    </xf>
    <xf numFmtId="171" fontId="7" fillId="0" borderId="0" applyNumberFormat="0" applyFont="0" applyFill="0" applyBorder="0" applyAlignment="0" applyProtection="0"/>
    <xf numFmtId="171" fontId="1" fillId="0" borderId="0"/>
    <xf numFmtId="279" fontId="7" fillId="0" borderId="0">
      <alignment horizontal="right"/>
    </xf>
    <xf numFmtId="279" fontId="7" fillId="0" borderId="0">
      <alignment horizontal="right"/>
    </xf>
    <xf numFmtId="171" fontId="1"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0" fontId="7" fillId="0" borderId="0"/>
    <xf numFmtId="0" fontId="181" fillId="0" borderId="0"/>
    <xf numFmtId="0" fontId="7" fillId="0" borderId="0"/>
    <xf numFmtId="173" fontId="7" fillId="0" borderId="0"/>
    <xf numFmtId="173" fontId="7" fillId="0" borderId="0"/>
    <xf numFmtId="173" fontId="7" fillId="0" borderId="0"/>
    <xf numFmtId="173" fontId="7" fillId="0" borderId="0"/>
    <xf numFmtId="173" fontId="7" fillId="0" borderId="0"/>
    <xf numFmtId="171" fontId="7" fillId="0" borderId="0"/>
    <xf numFmtId="171" fontId="7"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7" fillId="0" borderId="0"/>
    <xf numFmtId="0" fontId="7" fillId="0" borderId="0"/>
    <xf numFmtId="171"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284" fillId="0" borderId="0"/>
    <xf numFmtId="171" fontId="284" fillId="0" borderId="0"/>
    <xf numFmtId="171" fontId="1" fillId="0" borderId="0"/>
    <xf numFmtId="171" fontId="1" fillId="0" borderId="0"/>
    <xf numFmtId="171" fontId="3" fillId="0" borderId="0"/>
    <xf numFmtId="171"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7" fillId="0" borderId="0"/>
    <xf numFmtId="171" fontId="1" fillId="0" borderId="0"/>
    <xf numFmtId="171" fontId="1" fillId="0" borderId="0"/>
    <xf numFmtId="171" fontId="3" fillId="0" borderId="0"/>
    <xf numFmtId="171" fontId="1" fillId="0" borderId="0"/>
    <xf numFmtId="173" fontId="7" fillId="0" borderId="0"/>
    <xf numFmtId="173" fontId="7" fillId="0" borderId="0"/>
    <xf numFmtId="0" fontId="7" fillId="0" borderId="0"/>
    <xf numFmtId="171" fontId="285" fillId="0" borderId="0" applyAlignment="0">
      <alignment vertical="top" wrapText="1"/>
      <protection locked="0"/>
    </xf>
    <xf numFmtId="0" fontId="285" fillId="0" borderId="0" applyAlignment="0">
      <alignment vertical="top" wrapText="1"/>
      <protection locked="0"/>
    </xf>
    <xf numFmtId="171" fontId="285" fillId="0" borderId="0" applyAlignment="0">
      <alignment vertical="top" wrapText="1"/>
      <protection locked="0"/>
    </xf>
    <xf numFmtId="0" fontId="285" fillId="0" borderId="0" applyAlignment="0">
      <alignment vertical="top" wrapText="1"/>
      <protection locked="0"/>
    </xf>
    <xf numFmtId="171" fontId="1" fillId="0" borderId="0"/>
    <xf numFmtId="0" fontId="285" fillId="0" borderId="0" applyAlignment="0">
      <alignment vertical="top" wrapText="1"/>
      <protection locked="0"/>
    </xf>
    <xf numFmtId="201" fontId="1" fillId="0" borderId="0"/>
    <xf numFmtId="171" fontId="7" fillId="0" borderId="0"/>
    <xf numFmtId="171" fontId="7" fillId="0" borderId="0"/>
    <xf numFmtId="171" fontId="7" fillId="0" borderId="0"/>
    <xf numFmtId="171" fontId="7" fillId="0" borderId="0"/>
    <xf numFmtId="171" fontId="181" fillId="0" borderId="0"/>
    <xf numFmtId="171" fontId="1" fillId="0" borderId="0"/>
    <xf numFmtId="279" fontId="7" fillId="0" borderId="0">
      <alignment horizontal="right"/>
    </xf>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0" fontId="1" fillId="0" borderId="0"/>
    <xf numFmtId="0" fontId="7" fillId="0" borderId="0">
      <alignment vertical="top"/>
    </xf>
    <xf numFmtId="171" fontId="1" fillId="0" borderId="0"/>
    <xf numFmtId="279" fontId="7" fillId="0" borderId="0">
      <alignment horizontal="right"/>
    </xf>
    <xf numFmtId="171" fontId="1"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171" fontId="1"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279" fontId="7" fillId="0" borderId="0">
      <alignment horizontal="right"/>
    </xf>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7" fillId="0" borderId="0"/>
    <xf numFmtId="171" fontId="7" fillId="0" borderId="0"/>
    <xf numFmtId="171" fontId="1" fillId="0" borderId="0"/>
    <xf numFmtId="0" fontId="1"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0" fontId="1"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279" fontId="7" fillId="0" borderId="0">
      <alignment horizontal="right"/>
    </xf>
    <xf numFmtId="171" fontId="1" fillId="0" borderId="0"/>
    <xf numFmtId="171" fontId="1" fillId="0" borderId="0"/>
    <xf numFmtId="171" fontId="1"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7" fillId="0" borderId="0"/>
    <xf numFmtId="171" fontId="7" fillId="0" borderId="0"/>
    <xf numFmtId="171" fontId="1" fillId="0" borderId="0"/>
    <xf numFmtId="279" fontId="7" fillId="0" borderId="0">
      <alignment horizontal="right"/>
    </xf>
    <xf numFmtId="171" fontId="1" fillId="0" borderId="0"/>
    <xf numFmtId="279" fontId="7" fillId="0" borderId="0">
      <alignment horizontal="right"/>
    </xf>
    <xf numFmtId="350"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82"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37" fontId="102"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171" fontId="24" fillId="0" borderId="0"/>
    <xf numFmtId="171" fontId="24" fillId="0" borderId="0"/>
    <xf numFmtId="171" fontId="7"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1" fillId="0" borderId="0"/>
    <xf numFmtId="171" fontId="1" fillId="0" borderId="0"/>
    <xf numFmtId="173" fontId="7" fillId="0" borderId="0"/>
    <xf numFmtId="171" fontId="1" fillId="0" borderId="0"/>
    <xf numFmtId="171" fontId="1" fillId="0" borderId="0"/>
    <xf numFmtId="350"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73" fontId="1" fillId="0" borderId="0"/>
    <xf numFmtId="171" fontId="1" fillId="0" borderId="0"/>
    <xf numFmtId="171" fontId="7" fillId="0" borderId="0"/>
    <xf numFmtId="171" fontId="7" fillId="0" borderId="0"/>
    <xf numFmtId="171" fontId="1" fillId="0" borderId="0"/>
    <xf numFmtId="171" fontId="1" fillId="0" borderId="0"/>
    <xf numFmtId="171" fontId="1" fillId="0" borderId="0"/>
    <xf numFmtId="171" fontId="1" fillId="0" borderId="0"/>
    <xf numFmtId="171" fontId="1" fillId="0" borderId="0"/>
    <xf numFmtId="171"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81" fillId="0" borderId="0"/>
    <xf numFmtId="171" fontId="286" fillId="0" borderId="0" applyNumberFormat="0" applyFill="0" applyBorder="0" applyProtection="0">
      <alignment vertical="top"/>
    </xf>
    <xf numFmtId="0" fontId="1" fillId="0" borderId="0"/>
    <xf numFmtId="0" fontId="24" fillId="0" borderId="0"/>
    <xf numFmtId="0" fontId="24" fillId="0" borderId="0"/>
    <xf numFmtId="0" fontId="1" fillId="0" borderId="0"/>
    <xf numFmtId="171" fontId="7" fillId="0" borderId="0"/>
    <xf numFmtId="279" fontId="7" fillId="0" borderId="0">
      <alignment horizontal="right"/>
    </xf>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1"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3"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3" fillId="0" borderId="0"/>
    <xf numFmtId="173" fontId="1" fillId="0" borderId="0"/>
    <xf numFmtId="0" fontId="1" fillId="0" borderId="0"/>
    <xf numFmtId="173" fontId="1" fillId="0" borderId="0"/>
    <xf numFmtId="0" fontId="1" fillId="0" borderId="0"/>
    <xf numFmtId="0" fontId="24" fillId="0" borderId="0"/>
    <xf numFmtId="0" fontId="1" fillId="0" borderId="0"/>
    <xf numFmtId="0" fontId="183" fillId="0" borderId="0"/>
    <xf numFmtId="0" fontId="1" fillId="0" borderId="0"/>
    <xf numFmtId="171" fontId="1" fillId="0" borderId="0"/>
    <xf numFmtId="0" fontId="1" fillId="0" borderId="0"/>
    <xf numFmtId="0" fontId="1" fillId="0" borderId="0"/>
    <xf numFmtId="0" fontId="1" fillId="0" borderId="0"/>
    <xf numFmtId="0" fontId="1" fillId="0" borderId="0"/>
    <xf numFmtId="0" fontId="1" fillId="0" borderId="0"/>
    <xf numFmtId="171"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1" fontId="3" fillId="0" borderId="0"/>
    <xf numFmtId="0" fontId="1" fillId="0" borderId="0"/>
    <xf numFmtId="0" fontId="1" fillId="0" borderId="0"/>
    <xf numFmtId="0" fontId="1" fillId="0" borderId="0"/>
    <xf numFmtId="0" fontId="182"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171" fontId="1"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0" fontId="1" fillId="0" borderId="0"/>
    <xf numFmtId="173" fontId="1" fillId="0" borderId="0"/>
    <xf numFmtId="173" fontId="1" fillId="0" borderId="0"/>
    <xf numFmtId="17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58" fillId="0" borderId="0" applyFill="0" applyBorder="0" applyAlignment="0" applyProtection="0"/>
    <xf numFmtId="171" fontId="287" fillId="0" borderId="0" applyFill="0" applyBorder="0" applyAlignment="0" applyProtection="0"/>
    <xf numFmtId="2" fontId="28" fillId="0" borderId="0" applyBorder="0" applyProtection="0"/>
    <xf numFmtId="171" fontId="84" fillId="0" borderId="11"/>
    <xf numFmtId="171" fontId="84" fillId="0" borderId="11"/>
    <xf numFmtId="171" fontId="84" fillId="0" borderId="11"/>
    <xf numFmtId="171" fontId="288" fillId="0" borderId="0" applyFill="0" applyBorder="0" applyAlignment="0" applyProtection="0"/>
    <xf numFmtId="171" fontId="4" fillId="0" borderId="0"/>
    <xf numFmtId="171" fontId="4" fillId="0" borderId="0"/>
    <xf numFmtId="171" fontId="4" fillId="0" borderId="0"/>
    <xf numFmtId="171" fontId="4" fillId="0" borderId="0"/>
    <xf numFmtId="244" fontId="7" fillId="0" borderId="0">
      <alignment horizontal="right"/>
    </xf>
    <xf numFmtId="319" fontId="7" fillId="0" borderId="0"/>
    <xf numFmtId="280" fontId="7" fillId="0" borderId="0"/>
    <xf numFmtId="225" fontId="73" fillId="0" borderId="0"/>
    <xf numFmtId="225" fontId="73" fillId="0" borderId="0"/>
    <xf numFmtId="225" fontId="73" fillId="0" borderId="0"/>
    <xf numFmtId="225" fontId="73" fillId="0" borderId="0"/>
    <xf numFmtId="171" fontId="7" fillId="0" borderId="0"/>
    <xf numFmtId="40" fontId="73" fillId="0" borderId="0"/>
    <xf numFmtId="40" fontId="73" fillId="0" borderId="0"/>
    <xf numFmtId="40" fontId="73" fillId="0" borderId="0"/>
    <xf numFmtId="40" fontId="73" fillId="0" borderId="0"/>
    <xf numFmtId="197" fontId="7" fillId="0" borderId="0"/>
    <xf numFmtId="343" fontId="7" fillId="0" borderId="0"/>
    <xf numFmtId="171" fontId="28" fillId="0" borderId="0"/>
    <xf numFmtId="171" fontId="22" fillId="0" borderId="0"/>
    <xf numFmtId="171" fontId="289" fillId="0" borderId="0" applyNumberFormat="0" applyFill="0" applyBorder="0" applyAlignment="0" applyProtection="0"/>
    <xf numFmtId="171" fontId="290" fillId="0" borderId="0" applyNumberFormat="0" applyFill="0" applyBorder="0" applyAlignment="0" applyProtection="0"/>
    <xf numFmtId="171" fontId="112" fillId="0" borderId="0" applyNumberFormat="0" applyFill="0" applyBorder="0" applyAlignment="0" applyProtection="0"/>
    <xf numFmtId="225" fontId="73" fillId="0" borderId="0"/>
    <xf numFmtId="171" fontId="25" fillId="0" borderId="0"/>
    <xf numFmtId="351" fontId="73" fillId="0" borderId="0" applyFont="0" applyFill="0" applyBorder="0" applyAlignment="0" applyProtection="0"/>
    <xf numFmtId="171" fontId="291" fillId="0" borderId="45"/>
    <xf numFmtId="171" fontId="291" fillId="0" borderId="45"/>
    <xf numFmtId="352" fontId="7" fillId="0" borderId="0"/>
    <xf numFmtId="1" fontId="176" fillId="0" borderId="0">
      <alignment horizontal="right"/>
      <protection locked="0"/>
    </xf>
    <xf numFmtId="207" fontId="85" fillId="0" borderId="0">
      <alignment horizontal="right"/>
      <protection locked="0"/>
    </xf>
    <xf numFmtId="193" fontId="176" fillId="0" borderId="0">
      <protection locked="0"/>
    </xf>
    <xf numFmtId="188" fontId="73" fillId="0" borderId="0" applyFill="0" applyBorder="0" applyProtection="0">
      <alignment horizontal="right" wrapText="1"/>
    </xf>
    <xf numFmtId="188" fontId="135" fillId="0" borderId="0" applyFill="0" applyBorder="0" applyProtection="0">
      <alignment horizontal="right" wrapText="1"/>
    </xf>
    <xf numFmtId="2" fontId="85" fillId="0" borderId="0">
      <alignment horizontal="right"/>
      <protection locked="0"/>
    </xf>
    <xf numFmtId="2" fontId="176" fillId="0" borderId="0">
      <alignment horizontal="right"/>
      <protection locked="0"/>
    </xf>
    <xf numFmtId="318" fontId="7" fillId="0" borderId="0" applyFill="0" applyBorder="0" applyProtection="0">
      <alignment horizontal="right" wrapText="1"/>
    </xf>
    <xf numFmtId="318" fontId="7" fillId="0" borderId="0" applyFill="0" applyBorder="0" applyProtection="0">
      <alignment horizontal="right" wrapText="1"/>
    </xf>
    <xf numFmtId="341" fontId="157" fillId="0" borderId="0" applyFill="0" applyBorder="0" applyAlignment="0" applyProtection="0"/>
    <xf numFmtId="37" fontId="292" fillId="0" borderId="75">
      <alignment horizontal="right"/>
    </xf>
    <xf numFmtId="37" fontId="292" fillId="0" borderId="75">
      <alignment horizontal="right"/>
    </xf>
    <xf numFmtId="164" fontId="98" fillId="0" borderId="0"/>
    <xf numFmtId="198" fontId="7" fillId="0" borderId="0"/>
    <xf numFmtId="201" fontId="7" fillId="0" borderId="0"/>
    <xf numFmtId="171" fontId="7" fillId="0" borderId="0"/>
    <xf numFmtId="200" fontId="7" fillId="0" borderId="0"/>
    <xf numFmtId="199" fontId="7" fillId="0" borderId="0"/>
    <xf numFmtId="37" fontId="7" fillId="0" borderId="0"/>
    <xf numFmtId="43" fontId="93" fillId="0" borderId="0" applyFont="0" applyFill="0" applyBorder="0" applyAlignment="0" applyProtection="0"/>
    <xf numFmtId="171" fontId="135" fillId="0" borderId="0" applyNumberFormat="0" applyFill="0" applyBorder="0" applyAlignment="0" applyProtection="0"/>
    <xf numFmtId="171" fontId="7" fillId="0" borderId="0" applyNumberFormat="0" applyFill="0" applyBorder="0" applyAlignment="0" applyProtection="0"/>
    <xf numFmtId="171" fontId="135" fillId="0" borderId="0" applyNumberFormat="0" applyFill="0" applyBorder="0" applyAlignment="0" applyProtection="0"/>
    <xf numFmtId="171" fontId="7" fillId="0" borderId="0" applyNumberFormat="0" applyFill="0" applyBorder="0" applyAlignment="0" applyProtection="0"/>
    <xf numFmtId="352" fontId="7" fillId="0" borderId="0"/>
    <xf numFmtId="352" fontId="7" fillId="0" borderId="0"/>
    <xf numFmtId="336" fontId="7" fillId="0" borderId="0"/>
    <xf numFmtId="336" fontId="7" fillId="0" borderId="0"/>
    <xf numFmtId="197" fontId="7" fillId="0" borderId="0" applyBorder="0">
      <alignment horizontal="right"/>
    </xf>
    <xf numFmtId="188" fontId="73" fillId="0" borderId="0" applyFill="0" applyBorder="0" applyProtection="0">
      <alignment horizontal="right" wrapText="1"/>
    </xf>
    <xf numFmtId="188" fontId="135" fillId="0" borderId="0" applyFill="0" applyBorder="0" applyProtection="0">
      <alignment horizontal="right" wrapText="1"/>
    </xf>
    <xf numFmtId="321" fontId="7" fillId="0" borderId="0" applyFill="0" applyBorder="0" applyProtection="0">
      <alignment horizontal="right" wrapText="1"/>
    </xf>
    <xf numFmtId="321" fontId="7" fillId="0" borderId="0" applyFill="0" applyBorder="0" applyProtection="0">
      <alignment horizontal="right" wrapText="1"/>
    </xf>
    <xf numFmtId="3" fontId="293" fillId="0" borderId="0" applyFont="0" applyFill="0" applyBorder="0" applyAlignment="0" applyProtection="0"/>
    <xf numFmtId="172" fontId="83" fillId="0" borderId="0" applyFont="0" applyFill="0" applyBorder="0" applyAlignment="0" applyProtection="0"/>
    <xf numFmtId="192" fontId="7" fillId="0" borderId="0" applyBorder="0" applyProtection="0"/>
    <xf numFmtId="171" fontId="52" fillId="0" borderId="0"/>
    <xf numFmtId="171" fontId="294" fillId="0" borderId="0"/>
    <xf numFmtId="171" fontId="295" fillId="0" borderId="0">
      <alignment horizontal="left"/>
    </xf>
    <xf numFmtId="40" fontId="296" fillId="20" borderId="0">
      <alignment horizontal="right"/>
    </xf>
    <xf numFmtId="171" fontId="297" fillId="20" borderId="0">
      <alignment horizontal="right"/>
    </xf>
    <xf numFmtId="171" fontId="298" fillId="20" borderId="39"/>
    <xf numFmtId="171" fontId="298" fillId="20" borderId="39"/>
    <xf numFmtId="171" fontId="298" fillId="0" borderId="0" applyBorder="0">
      <alignment horizontal="centerContinuous"/>
    </xf>
    <xf numFmtId="171" fontId="299" fillId="0" borderId="0" applyBorder="0">
      <alignment horizontal="centerContinuous"/>
    </xf>
    <xf numFmtId="193" fontId="177" fillId="0" borderId="0" applyNumberFormat="0" applyFill="0" applyBorder="0" applyAlignment="0" applyProtection="0"/>
    <xf numFmtId="170" fontId="97" fillId="0" borderId="0" applyProtection="0">
      <alignment horizontal="right"/>
    </xf>
    <xf numFmtId="37" fontId="73" fillId="0" borderId="0" applyBorder="0">
      <protection locked="0"/>
    </xf>
    <xf numFmtId="171" fontId="300" fillId="0" borderId="0"/>
    <xf numFmtId="170" fontId="97" fillId="0" borderId="0" applyProtection="0">
      <alignment horizontal="right"/>
    </xf>
    <xf numFmtId="263" fontId="7" fillId="0" borderId="0" applyFont="0" applyFill="0" applyBorder="0" applyAlignment="0" applyProtection="0"/>
    <xf numFmtId="263" fontId="7" fillId="0" borderId="0" applyFont="0" applyFill="0" applyBorder="0" applyAlignment="0" applyProtection="0"/>
    <xf numFmtId="170" fontId="97" fillId="0" borderId="0" applyProtection="0">
      <alignment horizontal="right"/>
    </xf>
    <xf numFmtId="171"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0" fontId="97" fillId="0" borderId="0" applyProtection="0">
      <alignment horizontal="right"/>
    </xf>
    <xf numFmtId="170" fontId="97" fillId="0" borderId="0" applyProtection="0">
      <alignment horizontal="right"/>
    </xf>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170" fontId="97" fillId="0" borderId="0" applyProtection="0">
      <alignment horizontal="right"/>
    </xf>
    <xf numFmtId="353" fontId="7" fillId="0" borderId="76" applyFont="0" applyFill="0" applyBorder="0" applyAlignment="0" applyProtection="0"/>
    <xf numFmtId="353" fontId="7" fillId="0" borderId="76" applyFont="0" applyFill="0" applyBorder="0" applyAlignment="0" applyProtection="0"/>
    <xf numFmtId="171" fontId="301" fillId="0" borderId="76" applyFont="0" applyFill="0" applyBorder="0" applyAlignment="0" applyProtection="0"/>
    <xf numFmtId="171" fontId="301" fillId="0" borderId="76" applyFont="0" applyFill="0" applyBorder="0" applyAlignment="0" applyProtection="0"/>
    <xf numFmtId="170" fontId="97" fillId="0" borderId="0" applyProtection="0">
      <alignment horizontal="right"/>
    </xf>
    <xf numFmtId="170" fontId="97" fillId="0" borderId="0" applyProtection="0">
      <alignment horizontal="right"/>
    </xf>
    <xf numFmtId="263"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0" fontId="97" fillId="0" borderId="0" applyProtection="0">
      <alignment horizontal="right"/>
    </xf>
    <xf numFmtId="171" fontId="7" fillId="0" borderId="0" applyFont="0" applyFill="0" applyBorder="0" applyAlignment="0" applyProtection="0"/>
    <xf numFmtId="171" fontId="33" fillId="0" borderId="0"/>
    <xf numFmtId="171" fontId="33"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0" fontId="97" fillId="0" borderId="0" applyProtection="0">
      <alignment horizontal="right"/>
    </xf>
    <xf numFmtId="170" fontId="97" fillId="0" borderId="0" applyProtection="0">
      <alignment horizontal="right"/>
    </xf>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0" fontId="97" fillId="0" borderId="0" applyProtection="0">
      <alignment horizontal="right"/>
    </xf>
    <xf numFmtId="263" fontId="7" fillId="0" borderId="0" applyFont="0" applyFill="0" applyBorder="0" applyAlignment="0" applyProtection="0"/>
    <xf numFmtId="266" fontId="26"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353" fontId="7" fillId="0" borderId="76" applyFont="0" applyFill="0" applyBorder="0" applyAlignment="0" applyProtection="0"/>
    <xf numFmtId="353" fontId="7" fillId="0" borderId="76" applyFont="0" applyFill="0" applyBorder="0" applyAlignment="0" applyProtection="0"/>
    <xf numFmtId="171" fontId="301" fillId="0" borderId="76" applyFont="0" applyFill="0" applyBorder="0" applyAlignment="0" applyProtection="0"/>
    <xf numFmtId="171" fontId="301" fillId="0" borderId="76" applyFont="0" applyFill="0" applyBorder="0" applyAlignment="0" applyProtection="0"/>
    <xf numFmtId="171" fontId="4" fillId="0" borderId="0"/>
    <xf numFmtId="171" fontId="4" fillId="0" borderId="0"/>
    <xf numFmtId="171" fontId="4" fillId="0" borderId="0"/>
    <xf numFmtId="171" fontId="4" fillId="0" borderId="0"/>
    <xf numFmtId="171" fontId="7" fillId="0" borderId="0" applyFon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263" fontId="7" fillId="0" borderId="0" applyFont="0" applyFill="0" applyBorder="0" applyAlignment="0" applyProtection="0"/>
    <xf numFmtId="170" fontId="20" fillId="0" borderId="0"/>
    <xf numFmtId="171" fontId="302" fillId="0" borderId="0" applyNumberFormat="0" applyFill="0" applyBorder="0">
      <alignment horizontal="left"/>
    </xf>
    <xf numFmtId="171" fontId="303" fillId="0" borderId="0" applyProtection="0">
      <alignment horizontal="left"/>
    </xf>
    <xf numFmtId="171" fontId="303" fillId="0" borderId="0" applyFill="0" applyBorder="0" applyProtection="0">
      <alignment horizontal="left"/>
    </xf>
    <xf numFmtId="171" fontId="304" fillId="0" borderId="0" applyFill="0" applyBorder="0" applyProtection="0">
      <alignment horizontal="left"/>
    </xf>
    <xf numFmtId="1" fontId="305" fillId="0" borderId="0" applyProtection="0">
      <alignment horizontal="right" vertical="center"/>
    </xf>
    <xf numFmtId="171" fontId="306" fillId="0" borderId="0" applyNumberFormat="0" applyFill="0" applyBorder="0" applyAlignment="0" applyProtection="0"/>
    <xf numFmtId="37" fontId="151" fillId="0" borderId="0" applyNumberFormat="0" applyFill="0" applyBorder="0" applyAlignment="0" applyProtection="0"/>
    <xf numFmtId="171" fontId="21" fillId="0" borderId="0">
      <alignment horizontal="center"/>
    </xf>
    <xf numFmtId="171" fontId="307" fillId="0" borderId="0">
      <alignment horizontal="center"/>
    </xf>
    <xf numFmtId="171" fontId="23" fillId="0" borderId="0" applyFill="0" applyBorder="0" applyAlignment="0" applyProtection="0"/>
    <xf numFmtId="171" fontId="4" fillId="0" borderId="77" applyNumberFormat="0" applyAlignment="0" applyProtection="0"/>
    <xf numFmtId="171" fontId="4" fillId="0" borderId="77" applyNumberFormat="0" applyAlignment="0" applyProtection="0"/>
    <xf numFmtId="171" fontId="104" fillId="0" borderId="78" applyNumberFormat="0" applyAlignment="0" applyProtection="0"/>
    <xf numFmtId="49" fontId="308" fillId="0" borderId="1" applyFill="0" applyProtection="0">
      <alignment vertical="center"/>
    </xf>
    <xf numFmtId="296" fontId="7" fillId="0" borderId="0"/>
    <xf numFmtId="205" fontId="111" fillId="0" borderId="0" applyFont="0" applyFill="0" applyBorder="0" applyAlignment="0" applyProtection="0">
      <alignment horizontal="right"/>
    </xf>
    <xf numFmtId="170" fontId="4" fillId="0" borderId="0">
      <alignment horizontal="right"/>
    </xf>
    <xf numFmtId="235" fontId="7" fillId="0" borderId="0"/>
    <xf numFmtId="237" fontId="7" fillId="0" borderId="0"/>
    <xf numFmtId="171" fontId="309" fillId="0" borderId="0"/>
    <xf numFmtId="14" fontId="33" fillId="0" borderId="0">
      <alignment horizontal="center" wrapText="1"/>
      <protection locked="0"/>
    </xf>
    <xf numFmtId="170" fontId="33" fillId="0" borderId="0">
      <alignment horizontal="right"/>
    </xf>
    <xf numFmtId="171" fontId="67" fillId="0" borderId="0"/>
    <xf numFmtId="171" fontId="310" fillId="0" borderId="0"/>
    <xf numFmtId="171" fontId="67" fillId="0" borderId="0"/>
    <xf numFmtId="171" fontId="185" fillId="0" borderId="0"/>
    <xf numFmtId="217" fontId="178" fillId="0" borderId="0" applyFont="0" applyFill="0" applyBorder="0" applyAlignment="0" applyProtection="0"/>
    <xf numFmtId="224" fontId="178" fillId="0" borderId="0" applyFont="0" applyFill="0" applyBorder="0" applyAlignment="0" applyProtection="0"/>
    <xf numFmtId="226" fontId="142" fillId="0" borderId="0" applyFont="0" applyFill="0" applyBorder="0" applyAlignment="0" applyProtection="0"/>
    <xf numFmtId="192" fontId="7" fillId="0" borderId="0" applyFont="0" applyFill="0" applyBorder="0" applyAlignment="0" applyProtection="0"/>
    <xf numFmtId="10" fontId="28" fillId="0" borderId="0" applyFont="0" applyFill="0" applyBorder="0" applyAlignment="0" applyProtection="0"/>
    <xf numFmtId="171" fontId="4" fillId="0" borderId="0" applyFont="0" applyFill="0" applyBorder="0" applyAlignment="0" applyProtection="0">
      <protection locked="0"/>
    </xf>
    <xf numFmtId="10" fontId="4" fillId="0" borderId="0" applyFont="0" applyFill="0" applyBorder="0" applyAlignment="0" applyProtection="0">
      <protection locked="0"/>
    </xf>
    <xf numFmtId="171" fontId="7" fillId="0" borderId="0" applyFont="0" applyFill="0" applyBorder="0" applyAlignment="0" applyProtection="0"/>
    <xf numFmtId="9" fontId="131" fillId="0" borderId="73"/>
    <xf numFmtId="9" fontId="131" fillId="0" borderId="73"/>
    <xf numFmtId="171" fontId="7" fillId="0" borderId="0" applyFont="0" applyFill="0" applyBorder="0" applyAlignment="0" applyProtection="0"/>
    <xf numFmtId="354" fontId="7" fillId="0" borderId="0" applyFont="0" applyFill="0" applyBorder="0" applyAlignment="0" applyProtection="0"/>
    <xf numFmtId="170" fontId="35" fillId="0" borderId="0" applyFont="0" applyFill="0" applyBorder="0" applyAlignment="0" applyProtection="0"/>
    <xf numFmtId="170" fontId="131" fillId="0" borderId="73"/>
    <xf numFmtId="170" fontId="131" fillId="0" borderId="73"/>
    <xf numFmtId="208" fontId="4" fillId="0" borderId="0" applyFont="0" applyFill="0" applyBorder="0" applyAlignment="0" applyProtection="0"/>
    <xf numFmtId="10" fontId="7" fillId="0" borderId="0" applyFont="0" applyFill="0" applyBorder="0" applyAlignment="0" applyProtection="0"/>
    <xf numFmtId="10" fontId="131" fillId="0" borderId="73"/>
    <xf numFmtId="10" fontId="131" fillId="0" borderId="73"/>
    <xf numFmtId="318" fontId="7" fillId="0" borderId="0" applyFont="0" applyFill="0" applyBorder="0" applyAlignment="0" applyProtection="0"/>
    <xf numFmtId="251" fontId="7" fillId="0" borderId="0" applyFont="0" applyFill="0" applyBorder="0" applyAlignment="0" applyProtection="0"/>
    <xf numFmtId="277" fontId="178" fillId="0" borderId="0" applyFont="0" applyFill="0" applyBorder="0" applyAlignment="0" applyProtection="0"/>
    <xf numFmtId="355" fontId="178" fillId="0" borderId="0" applyFont="0" applyFill="0" applyBorder="0" applyAlignment="0" applyProtection="0"/>
    <xf numFmtId="356" fontId="142" fillId="0" borderId="0" applyFont="0" applyFill="0" applyBorder="0" applyAlignment="0" applyProtection="0"/>
    <xf numFmtId="252" fontId="178" fillId="0" borderId="0" applyFont="0" applyFill="0" applyBorder="0" applyAlignment="0" applyProtection="0"/>
    <xf numFmtId="250" fontId="178" fillId="0" borderId="0" applyFont="0" applyFill="0" applyBorder="0" applyAlignment="0" applyProtection="0"/>
    <xf numFmtId="349" fontId="142" fillId="0" borderId="0" applyFont="0" applyFill="0" applyBorder="0" applyAlignment="0" applyProtection="0"/>
    <xf numFmtId="171" fontId="178" fillId="0" borderId="0" applyFont="0" applyFill="0" applyBorder="0" applyAlignment="0" applyProtection="0"/>
    <xf numFmtId="357" fontId="178" fillId="0" borderId="0" applyFont="0" applyFill="0" applyBorder="0" applyAlignment="0" applyProtection="0"/>
    <xf numFmtId="358" fontId="142" fillId="0" borderId="0" applyFont="0" applyFill="0" applyBorder="0" applyAlignment="0" applyProtection="0"/>
    <xf numFmtId="342" fontId="178" fillId="0" borderId="0" applyFont="0" applyFill="0" applyBorder="0" applyAlignment="0" applyProtection="0"/>
    <xf numFmtId="344" fontId="178" fillId="0" borderId="0" applyFont="0" applyFill="0" applyBorder="0" applyAlignment="0" applyProtection="0"/>
    <xf numFmtId="342" fontId="178"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1" fontId="98" fillId="0" borderId="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3"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345" fontId="33" fillId="0" borderId="0" applyFont="0" applyFill="0" applyBorder="0" applyProtection="0">
      <alignment horizontal="right"/>
    </xf>
    <xf numFmtId="171" fontId="33" fillId="0" borderId="0" applyFill="0" applyBorder="0" applyAlignment="0" applyProtection="0"/>
    <xf numFmtId="324" fontId="7" fillId="20" borderId="0">
      <alignment horizontal="right"/>
    </xf>
    <xf numFmtId="263" fontId="132" fillId="0" borderId="0" applyFont="0" applyFill="0" applyBorder="0" applyAlignment="0" applyProtection="0"/>
    <xf numFmtId="171" fontId="84" fillId="0" borderId="0"/>
    <xf numFmtId="171" fontId="84" fillId="0" borderId="0"/>
    <xf numFmtId="170" fontId="37" fillId="0" borderId="0" applyFont="0" applyFill="0" applyBorder="0" applyAlignment="0" applyProtection="0"/>
    <xf numFmtId="170" fontId="176" fillId="0" borderId="0"/>
    <xf numFmtId="10" fontId="37" fillId="0" borderId="0" applyFont="0" applyFill="0" applyBorder="0" applyAlignment="0" applyProtection="0"/>
    <xf numFmtId="10" fontId="176" fillId="0" borderId="0">
      <protection locked="0"/>
    </xf>
    <xf numFmtId="171" fontId="45" fillId="0" borderId="0"/>
    <xf numFmtId="10" fontId="21" fillId="0" borderId="0"/>
    <xf numFmtId="10" fontId="311" fillId="20" borderId="0"/>
    <xf numFmtId="301" fontId="28" fillId="0" borderId="0" applyFill="0" applyBorder="0">
      <alignment horizontal="right"/>
      <protection locked="0"/>
    </xf>
    <xf numFmtId="222" fontId="7" fillId="0" borderId="0" applyFont="0" applyFill="0" applyBorder="0" applyAlignment="0" applyProtection="0">
      <protection locked="0"/>
    </xf>
    <xf numFmtId="325" fontId="7" fillId="0" borderId="0" applyFont="0" applyFill="0" applyBorder="0" applyAlignment="0" applyProtection="0"/>
    <xf numFmtId="326" fontId="7" fillId="0" borderId="0" applyFont="0" applyFill="0" applyBorder="0" applyAlignment="0" applyProtection="0"/>
    <xf numFmtId="327" fontId="7" fillId="0" borderId="0" applyFont="0" applyFill="0" applyBorder="0" applyAlignment="0" applyProtection="0"/>
    <xf numFmtId="294" fontId="128" fillId="0" borderId="0">
      <alignment horizontal="right"/>
    </xf>
    <xf numFmtId="171" fontId="312" fillId="21" borderId="0">
      <alignment horizontal="center"/>
    </xf>
    <xf numFmtId="171" fontId="313" fillId="0" borderId="0"/>
    <xf numFmtId="170" fontId="97" fillId="0" borderId="0">
      <alignment horizontal="right"/>
    </xf>
    <xf numFmtId="171" fontId="7" fillId="0" borderId="0">
      <protection locked="0"/>
    </xf>
    <xf numFmtId="204" fontId="7" fillId="0" borderId="0"/>
    <xf numFmtId="9" fontId="7" fillId="0" borderId="0" applyFont="0" applyFill="0" applyBorder="0" applyAlignment="0" applyProtection="0"/>
    <xf numFmtId="171" fontId="207" fillId="0" borderId="0">
      <protection locked="0"/>
    </xf>
    <xf numFmtId="171" fontId="314" fillId="0" borderId="0" applyFont="0" applyFill="0" applyBorder="0" applyAlignment="0" applyProtection="0"/>
    <xf numFmtId="171" fontId="7" fillId="0" borderId="0"/>
    <xf numFmtId="171" fontId="131" fillId="0" borderId="73"/>
    <xf numFmtId="171" fontId="131" fillId="0" borderId="73"/>
    <xf numFmtId="10" fontId="42" fillId="0" borderId="0"/>
    <xf numFmtId="9" fontId="42" fillId="0" borderId="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5" fontId="7" fillId="0" borderId="0" applyProtection="0">
      <alignment horizontal="right"/>
    </xf>
    <xf numFmtId="359" fontId="7" fillId="0" borderId="0">
      <alignment horizontal="left"/>
    </xf>
    <xf numFmtId="15" fontId="7" fillId="0" borderId="0">
      <alignment horizontal="right"/>
      <protection locked="0"/>
    </xf>
    <xf numFmtId="5" fontId="98" fillId="0" borderId="0"/>
    <xf numFmtId="37" fontId="121" fillId="96" borderId="0" applyNumberFormat="0" applyFont="0" applyFill="0" applyBorder="0" applyAlignment="0" applyProtection="0"/>
    <xf numFmtId="2" fontId="315" fillId="0" borderId="36" applyFill="0" applyBorder="0" applyAlignment="0" applyProtection="0"/>
    <xf numFmtId="2" fontId="315" fillId="0" borderId="36" applyFill="0" applyBorder="0" applyAlignment="0" applyProtection="0"/>
    <xf numFmtId="171" fontId="316" fillId="21" borderId="0"/>
    <xf numFmtId="9" fontId="7" fillId="0" borderId="0" applyFont="0" applyFill="0" applyBorder="0" applyAlignment="0" applyProtection="0"/>
    <xf numFmtId="40" fontId="7" fillId="0" borderId="0"/>
    <xf numFmtId="269" fontId="7" fillId="0" borderId="0" applyFont="0" applyFill="0" applyBorder="0" applyAlignment="0" applyProtection="0"/>
    <xf numFmtId="360" fontId="121" fillId="0" borderId="0">
      <alignment horizontal="left"/>
    </xf>
    <xf numFmtId="171"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171" fontId="29" fillId="0" borderId="9">
      <alignment horizontal="center"/>
    </xf>
    <xf numFmtId="171" fontId="29" fillId="0" borderId="9">
      <alignment horizontal="center"/>
    </xf>
    <xf numFmtId="3" fontId="28" fillId="0" borderId="0" applyFont="0" applyFill="0" applyBorder="0" applyAlignment="0" applyProtection="0"/>
    <xf numFmtId="171" fontId="28" fillId="97" borderId="0" applyNumberFormat="0" applyFont="0" applyBorder="0" applyAlignment="0" applyProtection="0"/>
    <xf numFmtId="39" fontId="7" fillId="0" borderId="0" applyFill="0" applyBorder="0" applyAlignment="0" applyProtection="0"/>
    <xf numFmtId="37" fontId="7" fillId="0" borderId="0" applyFill="0" applyBorder="0" applyAlignment="0" applyProtection="0"/>
    <xf numFmtId="171" fontId="23" fillId="0" borderId="3"/>
    <xf numFmtId="171" fontId="51" fillId="0" borderId="0"/>
    <xf numFmtId="168" fontId="317" fillId="0" borderId="0">
      <alignment horizontal="right"/>
    </xf>
    <xf numFmtId="168" fontId="317" fillId="0" borderId="0">
      <alignment horizontal="right"/>
    </xf>
    <xf numFmtId="171" fontId="317" fillId="0" borderId="0">
      <alignment horizontal="right"/>
    </xf>
    <xf numFmtId="193" fontId="4" fillId="0" borderId="0">
      <alignment vertical="top"/>
    </xf>
    <xf numFmtId="193" fontId="4" fillId="0" borderId="0">
      <alignment vertical="top"/>
    </xf>
    <xf numFmtId="193" fontId="4" fillId="0" borderId="0">
      <alignment vertical="top"/>
    </xf>
    <xf numFmtId="193" fontId="4" fillId="0" borderId="0">
      <alignment vertical="top"/>
    </xf>
    <xf numFmtId="171" fontId="33" fillId="0" borderId="0"/>
    <xf numFmtId="171" fontId="33" fillId="0" borderId="0"/>
    <xf numFmtId="171" fontId="317" fillId="0" borderId="0">
      <alignment horizontal="right"/>
    </xf>
    <xf numFmtId="193" fontId="4" fillId="0" borderId="0">
      <alignment vertical="top"/>
    </xf>
    <xf numFmtId="193" fontId="4" fillId="0" borderId="0">
      <alignment vertical="top"/>
    </xf>
    <xf numFmtId="171" fontId="33" fillId="0" borderId="0"/>
    <xf numFmtId="193" fontId="4" fillId="0" borderId="0">
      <alignment vertical="top"/>
    </xf>
    <xf numFmtId="193" fontId="4" fillId="0" borderId="0">
      <alignment vertical="top"/>
    </xf>
    <xf numFmtId="193" fontId="4" fillId="0" borderId="0">
      <alignment vertical="top"/>
    </xf>
    <xf numFmtId="41" fontId="111" fillId="21" borderId="0" applyFill="0"/>
    <xf numFmtId="171" fontId="318" fillId="0" borderId="0">
      <alignment horizontal="left"/>
    </xf>
    <xf numFmtId="171" fontId="111" fillId="0" borderId="0" applyFill="0">
      <alignment horizontal="left"/>
    </xf>
    <xf numFmtId="41" fontId="111" fillId="0" borderId="2">
      <alignment horizontal="right" vertical="top"/>
    </xf>
    <xf numFmtId="41" fontId="111" fillId="0" borderId="2">
      <alignment horizontal="right" vertical="top"/>
    </xf>
    <xf numFmtId="171" fontId="23" fillId="0" borderId="3" applyNumberFormat="0" applyFont="0" applyBorder="0">
      <alignment horizontal="right"/>
    </xf>
    <xf numFmtId="41" fontId="111" fillId="0" borderId="0">
      <alignment vertical="top"/>
    </xf>
    <xf numFmtId="171" fontId="319" fillId="0" borderId="0" applyFill="0">
      <alignment horizontal="left" vertical="top" indent="2"/>
    </xf>
    <xf numFmtId="41" fontId="4" fillId="0" borderId="1" applyFill="0"/>
    <xf numFmtId="171" fontId="7" fillId="0" borderId="0" applyNumberFormat="0" applyFont="0" applyBorder="0" applyAlignment="0"/>
    <xf numFmtId="171" fontId="144" fillId="0" borderId="0" applyFill="0">
      <alignment horizontal="left" indent="1"/>
    </xf>
    <xf numFmtId="171" fontId="104" fillId="0" borderId="0" applyFill="0">
      <alignment horizontal="left" indent="4"/>
    </xf>
    <xf numFmtId="41" fontId="104" fillId="0" borderId="2" applyFill="0"/>
    <xf numFmtId="41" fontId="104" fillId="0" borderId="2" applyFill="0"/>
    <xf numFmtId="171" fontId="7" fillId="0" borderId="0" applyNumberFormat="0" applyFont="0" applyFill="0" applyBorder="0" applyAlignment="0"/>
    <xf numFmtId="171" fontId="144" fillId="0" borderId="0" applyFill="0">
      <alignment horizontal="left" indent="2"/>
    </xf>
    <xf numFmtId="171" fontId="158" fillId="0" borderId="0" applyFill="0">
      <alignment horizontal="left" wrapText="1" indent="2"/>
    </xf>
    <xf numFmtId="41" fontId="104" fillId="22" borderId="6"/>
    <xf numFmtId="171" fontId="7" fillId="0" borderId="0" applyNumberFormat="0" applyFont="0" applyBorder="0" applyAlignment="0"/>
    <xf numFmtId="171" fontId="320" fillId="0" borderId="0">
      <alignment horizontal="left" indent="3"/>
    </xf>
    <xf numFmtId="171" fontId="74" fillId="0" borderId="0" applyFill="0">
      <alignment horizontal="left" indent="3"/>
    </xf>
    <xf numFmtId="4" fontId="26" fillId="0" borderId="0" applyFill="0"/>
    <xf numFmtId="171" fontId="7" fillId="0" borderId="0" applyNumberFormat="0" applyFont="0" applyBorder="0" applyAlignment="0"/>
    <xf numFmtId="171" fontId="51" fillId="0" borderId="0">
      <alignment horizontal="left" indent="4"/>
    </xf>
    <xf numFmtId="171" fontId="7" fillId="0" borderId="0" applyFill="0">
      <alignment horizontal="left" indent="4"/>
    </xf>
    <xf numFmtId="4" fontId="146" fillId="0" borderId="0" applyFill="0"/>
    <xf numFmtId="171" fontId="7" fillId="0" borderId="0" applyNumberFormat="0" applyFont="0" applyBorder="0" applyAlignment="0"/>
    <xf numFmtId="171" fontId="147" fillId="0" borderId="0">
      <alignment horizontal="left" indent="5"/>
    </xf>
    <xf numFmtId="171" fontId="148" fillId="0" borderId="0" applyFill="0">
      <alignment horizontal="left" indent="5"/>
    </xf>
    <xf numFmtId="4" fontId="149" fillId="0" borderId="0" applyFill="0"/>
    <xf numFmtId="171" fontId="7" fillId="0" borderId="0" applyNumberFormat="0" applyFont="0" applyFill="0" applyBorder="0" applyAlignment="0"/>
    <xf numFmtId="171" fontId="150" fillId="0" borderId="0" applyFill="0">
      <alignment horizontal="left" indent="6"/>
    </xf>
    <xf numFmtId="171" fontId="146" fillId="0" borderId="0" applyFill="0">
      <alignment horizontal="left" indent="6"/>
    </xf>
    <xf numFmtId="193" fontId="4" fillId="98" borderId="0">
      <alignment horizontal="right"/>
    </xf>
    <xf numFmtId="258" fontId="128" fillId="0" borderId="0" applyFont="0" applyFill="0" applyBorder="0" applyAlignment="0" applyProtection="0">
      <alignment horizontal="right"/>
    </xf>
    <xf numFmtId="171" fontId="28" fillId="0" borderId="0">
      <alignment horizontal="right"/>
      <protection locked="0"/>
    </xf>
    <xf numFmtId="39" fontId="321" fillId="0" borderId="0" applyNumberFormat="0">
      <alignment horizontal="right"/>
    </xf>
    <xf numFmtId="168" fontId="317" fillId="0" borderId="0">
      <alignment horizontal="right"/>
    </xf>
    <xf numFmtId="171" fontId="322" fillId="99" borderId="0" applyNumberFormat="0" applyFont="0" applyBorder="0" applyAlignment="0">
      <alignment horizontal="center"/>
    </xf>
    <xf numFmtId="171" fontId="7" fillId="0" borderId="79" applyBorder="0">
      <alignment horizontal="right"/>
    </xf>
    <xf numFmtId="171" fontId="7" fillId="0" borderId="79" applyBorder="0">
      <alignment horizontal="right"/>
    </xf>
    <xf numFmtId="207" fontId="28" fillId="54" borderId="43" applyNumberFormat="0" applyFont="0" applyBorder="0" applyAlignment="0" applyProtection="0">
      <alignment horizontal="center"/>
    </xf>
    <xf numFmtId="270" fontId="7" fillId="20" borderId="39">
      <alignment horizontal="right"/>
    </xf>
    <xf numFmtId="270" fontId="7" fillId="20" borderId="39">
      <alignment horizontal="right"/>
    </xf>
    <xf numFmtId="194" fontId="7" fillId="20" borderId="0" applyBorder="0">
      <alignment horizontal="right"/>
    </xf>
    <xf numFmtId="280" fontId="21" fillId="0" borderId="0" applyNumberFormat="0" applyFill="0" applyBorder="0" applyAlignment="0" applyProtection="0">
      <alignment horizontal="left"/>
    </xf>
    <xf numFmtId="171" fontId="270" fillId="0" borderId="0" applyNumberFormat="0" applyFill="0" applyBorder="0" applyProtection="0">
      <alignment horizontal="right" vertical="center"/>
    </xf>
    <xf numFmtId="38" fontId="21" fillId="0" borderId="0"/>
    <xf numFmtId="171" fontId="7" fillId="0" borderId="0" applyProtection="0"/>
    <xf numFmtId="38" fontId="323" fillId="0" borderId="0">
      <alignment horizontal="center"/>
    </xf>
    <xf numFmtId="171" fontId="135" fillId="0" borderId="0" applyNumberFormat="0" applyFill="0" applyBorder="0"/>
    <xf numFmtId="171" fontId="23" fillId="0" borderId="80">
      <alignment horizontal="center" vertical="center" wrapText="1"/>
    </xf>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93" fontId="128" fillId="0" borderId="0"/>
    <xf numFmtId="171" fontId="128" fillId="0" borderId="24">
      <protection locked="0"/>
    </xf>
    <xf numFmtId="193" fontId="128" fillId="0" borderId="0"/>
    <xf numFmtId="193" fontId="128" fillId="0" borderId="0"/>
    <xf numFmtId="171" fontId="128" fillId="0" borderId="24">
      <protection locked="0"/>
    </xf>
    <xf numFmtId="193" fontId="128" fillId="0" borderId="0"/>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0"/>
    <xf numFmtId="171" fontId="128" fillId="0" borderId="0"/>
    <xf numFmtId="171" fontId="128" fillId="0" borderId="0"/>
    <xf numFmtId="171"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alignment horizontal="centerContinuous"/>
    </xf>
    <xf numFmtId="171" fontId="128" fillId="0" borderId="24">
      <protection locked="0"/>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93" fontId="128" fillId="0" borderId="0"/>
    <xf numFmtId="193" fontId="128" fillId="0" borderId="0"/>
    <xf numFmtId="171" fontId="128" fillId="0" borderId="24">
      <protection locked="0"/>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93" fontId="128" fillId="0" borderId="0"/>
    <xf numFmtId="193" fontId="128" fillId="0" borderId="0"/>
    <xf numFmtId="171" fontId="128" fillId="0" borderId="24">
      <protection locked="0"/>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protection locked="0"/>
    </xf>
    <xf numFmtId="171" fontId="128" fillId="0" borderId="24">
      <alignment horizontal="centerContinuous"/>
    </xf>
    <xf numFmtId="171" fontId="128" fillId="0" borderId="24">
      <alignment horizontal="centerContinuous"/>
    </xf>
    <xf numFmtId="171" fontId="128" fillId="0" borderId="24">
      <protection locked="0"/>
    </xf>
    <xf numFmtId="171" fontId="222" fillId="0" borderId="81">
      <alignment vertical="center"/>
    </xf>
    <xf numFmtId="171" fontId="222" fillId="0" borderId="81">
      <alignment vertical="center"/>
    </xf>
    <xf numFmtId="3" fontId="324" fillId="100" borderId="68" applyNumberFormat="0" applyProtection="0">
      <alignment vertical="center"/>
    </xf>
    <xf numFmtId="4" fontId="325" fillId="22" borderId="82" applyNumberFormat="0" applyProtection="0">
      <alignment vertical="center"/>
    </xf>
    <xf numFmtId="4" fontId="326" fillId="22" borderId="82" applyNumberFormat="0" applyProtection="0">
      <alignment horizontal="left" vertical="center" indent="1"/>
    </xf>
    <xf numFmtId="171" fontId="134" fillId="30" borderId="83" applyNumberFormat="0" applyProtection="0">
      <alignment horizontal="left" vertical="top" indent="1"/>
    </xf>
    <xf numFmtId="171" fontId="134" fillId="30" borderId="83" applyNumberFormat="0" applyProtection="0">
      <alignment horizontal="left" vertical="top" indent="1"/>
    </xf>
    <xf numFmtId="4" fontId="327" fillId="26" borderId="0" applyNumberFormat="0" applyProtection="0">
      <alignment horizontal="left" vertical="center" indent="1"/>
    </xf>
    <xf numFmtId="4" fontId="328" fillId="101" borderId="82" applyNumberFormat="0" applyProtection="0">
      <alignment vertical="center"/>
    </xf>
    <xf numFmtId="4" fontId="25" fillId="34" borderId="83" applyNumberFormat="0" applyProtection="0">
      <alignment horizontal="right" vertical="center"/>
    </xf>
    <xf numFmtId="4" fontId="25" fillId="34" borderId="83" applyNumberFormat="0" applyProtection="0">
      <alignment horizontal="right" vertical="center"/>
    </xf>
    <xf numFmtId="4" fontId="25" fillId="40" borderId="83" applyNumberFormat="0" applyProtection="0">
      <alignment horizontal="right" vertical="center"/>
    </xf>
    <xf numFmtId="4" fontId="25" fillId="40" borderId="83" applyNumberFormat="0" applyProtection="0">
      <alignment horizontal="right" vertical="center"/>
    </xf>
    <xf numFmtId="4" fontId="25" fillId="54" borderId="83" applyNumberFormat="0" applyProtection="0">
      <alignment horizontal="right" vertical="center"/>
    </xf>
    <xf numFmtId="4" fontId="25" fillId="54" borderId="83" applyNumberFormat="0" applyProtection="0">
      <alignment horizontal="right" vertical="center"/>
    </xf>
    <xf numFmtId="4" fontId="74" fillId="98" borderId="82" applyNumberFormat="0" applyProtection="0">
      <alignment vertical="center"/>
    </xf>
    <xf numFmtId="4" fontId="25" fillId="42" borderId="83" applyNumberFormat="0" applyProtection="0">
      <alignment horizontal="right" vertical="center"/>
    </xf>
    <xf numFmtId="4" fontId="25" fillId="42" borderId="83" applyNumberFormat="0" applyProtection="0">
      <alignment horizontal="right" vertical="center"/>
    </xf>
    <xf numFmtId="4" fontId="25" fillId="46" borderId="83" applyNumberFormat="0" applyProtection="0">
      <alignment horizontal="right" vertical="center"/>
    </xf>
    <xf numFmtId="4" fontId="25" fillId="46" borderId="83" applyNumberFormat="0" applyProtection="0">
      <alignment horizontal="right" vertical="center"/>
    </xf>
    <xf numFmtId="4" fontId="25" fillId="61" borderId="83" applyNumberFormat="0" applyProtection="0">
      <alignment horizontal="right" vertical="center"/>
    </xf>
    <xf numFmtId="4" fontId="25" fillId="61" borderId="83" applyNumberFormat="0" applyProtection="0">
      <alignment horizontal="right" vertical="center"/>
    </xf>
    <xf numFmtId="4" fontId="328" fillId="102" borderId="82" applyNumberFormat="0" applyProtection="0">
      <alignment vertical="center"/>
    </xf>
    <xf numFmtId="4" fontId="25" fillId="58" borderId="83" applyNumberFormat="0" applyProtection="0">
      <alignment horizontal="right" vertical="center"/>
    </xf>
    <xf numFmtId="4" fontId="25" fillId="58" borderId="83" applyNumberFormat="0" applyProtection="0">
      <alignment horizontal="right" vertical="center"/>
    </xf>
    <xf numFmtId="4" fontId="25" fillId="103" borderId="83" applyNumberFormat="0" applyProtection="0">
      <alignment horizontal="right" vertical="center"/>
    </xf>
    <xf numFmtId="4" fontId="25" fillId="103" borderId="83" applyNumberFormat="0" applyProtection="0">
      <alignment horizontal="right" vertical="center"/>
    </xf>
    <xf numFmtId="4" fontId="25" fillId="41" borderId="83" applyNumberFormat="0" applyProtection="0">
      <alignment horizontal="right" vertical="center"/>
    </xf>
    <xf numFmtId="4" fontId="25" fillId="41" borderId="83" applyNumberFormat="0" applyProtection="0">
      <alignment horizontal="right" vertical="center"/>
    </xf>
    <xf numFmtId="4" fontId="329" fillId="101" borderId="82" applyNumberFormat="0" applyProtection="0">
      <alignment vertical="center"/>
    </xf>
    <xf numFmtId="4" fontId="330" fillId="104" borderId="82" applyNumberFormat="0" applyProtection="0">
      <alignment horizontal="left" vertical="center" indent="1"/>
    </xf>
    <xf numFmtId="4" fontId="330" fillId="66" borderId="82" applyNumberFormat="0" applyProtection="0">
      <alignment horizontal="left" vertical="center" indent="1"/>
    </xf>
    <xf numFmtId="4" fontId="330" fillId="0" borderId="0" applyNumberFormat="0" applyProtection="0">
      <alignment horizontal="left" vertical="center" indent="1"/>
    </xf>
    <xf numFmtId="4" fontId="331" fillId="63" borderId="82" applyNumberFormat="0" applyProtection="0">
      <alignment vertical="center"/>
    </xf>
    <xf numFmtId="4" fontId="332" fillId="20" borderId="82" applyNumberFormat="0" applyProtection="0">
      <alignment horizontal="left" vertical="center" indent="1"/>
    </xf>
    <xf numFmtId="4" fontId="148" fillId="66" borderId="82" applyNumberFormat="0" applyProtection="0">
      <alignment horizontal="left" vertical="center" indent="1"/>
    </xf>
    <xf numFmtId="4" fontId="69" fillId="26" borderId="82" applyNumberFormat="0" applyProtection="0">
      <alignment horizontal="left" vertical="center" indent="1"/>
    </xf>
    <xf numFmtId="171" fontId="7" fillId="105" borderId="83" applyNumberFormat="0" applyProtection="0">
      <alignment horizontal="left" vertical="center" indent="1"/>
    </xf>
    <xf numFmtId="171" fontId="7" fillId="105" borderId="83" applyNumberFormat="0" applyProtection="0">
      <alignment horizontal="left" vertical="center" indent="1"/>
    </xf>
    <xf numFmtId="171" fontId="7" fillId="105" borderId="83" applyNumberFormat="0" applyProtection="0">
      <alignment horizontal="left" vertical="top" indent="1"/>
    </xf>
    <xf numFmtId="171" fontId="7" fillId="105" borderId="83" applyNumberFormat="0" applyProtection="0">
      <alignment horizontal="left" vertical="top" indent="1"/>
    </xf>
    <xf numFmtId="171" fontId="7" fillId="106" borderId="83" applyNumberFormat="0" applyProtection="0">
      <alignment horizontal="left" vertical="center" indent="1"/>
    </xf>
    <xf numFmtId="171" fontId="7" fillId="106" borderId="83" applyNumberFormat="0" applyProtection="0">
      <alignment horizontal="left" vertical="center" indent="1"/>
    </xf>
    <xf numFmtId="171" fontId="7" fillId="106" borderId="83" applyNumberFormat="0" applyProtection="0">
      <alignment horizontal="left" vertical="top" indent="1"/>
    </xf>
    <xf numFmtId="171" fontId="7" fillId="106" borderId="83" applyNumberFormat="0" applyProtection="0">
      <alignment horizontal="left" vertical="top" indent="1"/>
    </xf>
    <xf numFmtId="171" fontId="7" fillId="39" borderId="83" applyNumberFormat="0" applyProtection="0">
      <alignment horizontal="left" vertical="center" indent="1"/>
    </xf>
    <xf numFmtId="171" fontId="7" fillId="39" borderId="83" applyNumberFormat="0" applyProtection="0">
      <alignment horizontal="left" vertical="center" indent="1"/>
    </xf>
    <xf numFmtId="171" fontId="7" fillId="39" borderId="83" applyNumberFormat="0" applyProtection="0">
      <alignment horizontal="left" vertical="top" indent="1"/>
    </xf>
    <xf numFmtId="171" fontId="7" fillId="39" borderId="83" applyNumberFormat="0" applyProtection="0">
      <alignment horizontal="left" vertical="top" indent="1"/>
    </xf>
    <xf numFmtId="171" fontId="7" fillId="100" borderId="83" applyNumberFormat="0" applyProtection="0">
      <alignment horizontal="left" vertical="center" indent="1"/>
    </xf>
    <xf numFmtId="171" fontId="7" fillId="100" borderId="83" applyNumberFormat="0" applyProtection="0">
      <alignment horizontal="left" vertical="center" indent="1"/>
    </xf>
    <xf numFmtId="171" fontId="7" fillId="100" borderId="83" applyNumberFormat="0" applyProtection="0">
      <alignment horizontal="left" vertical="top" indent="1"/>
    </xf>
    <xf numFmtId="171" fontId="7" fillId="100" borderId="83" applyNumberFormat="0" applyProtection="0">
      <alignment horizontal="left" vertical="top" indent="1"/>
    </xf>
    <xf numFmtId="171" fontId="7" fillId="96" borderId="3" applyNumberFormat="0">
      <protection locked="0"/>
    </xf>
    <xf numFmtId="4" fontId="333" fillId="20" borderId="82" applyNumberFormat="0" applyProtection="0">
      <alignment vertical="center"/>
    </xf>
    <xf numFmtId="4" fontId="334" fillId="20" borderId="82" applyNumberFormat="0" applyProtection="0">
      <alignment vertical="center"/>
    </xf>
    <xf numFmtId="4" fontId="330" fillId="66" borderId="82" applyNumberFormat="0" applyProtection="0">
      <alignment horizontal="left" vertical="center" indent="1"/>
    </xf>
    <xf numFmtId="171" fontId="25" fillId="107" borderId="83" applyNumberFormat="0" applyProtection="0">
      <alignment horizontal="left" vertical="top" indent="1"/>
    </xf>
    <xf numFmtId="171" fontId="25" fillId="107" borderId="83" applyNumberFormat="0" applyProtection="0">
      <alignment horizontal="left" vertical="top" indent="1"/>
    </xf>
    <xf numFmtId="4" fontId="335" fillId="20" borderId="84" applyNumberFormat="0" applyProtection="0">
      <alignment vertical="center"/>
    </xf>
    <xf numFmtId="4" fontId="335" fillId="20" borderId="84" applyNumberFormat="0" applyProtection="0">
      <alignment vertical="center"/>
    </xf>
    <xf numFmtId="4" fontId="336" fillId="22" borderId="82" applyNumberFormat="0" applyProtection="0">
      <alignment vertical="center"/>
    </xf>
    <xf numFmtId="4" fontId="337" fillId="63" borderId="83" applyNumberFormat="0" applyProtection="0">
      <alignment horizontal="left" vertical="center" indent="1"/>
    </xf>
    <xf numFmtId="4" fontId="337" fillId="63" borderId="83" applyNumberFormat="0" applyProtection="0">
      <alignment horizontal="left" vertical="center" indent="1"/>
    </xf>
    <xf numFmtId="171" fontId="25" fillId="106" borderId="83" applyNumberFormat="0" applyProtection="0">
      <alignment horizontal="left" vertical="top" indent="1"/>
    </xf>
    <xf numFmtId="171" fontId="25" fillId="106" borderId="83" applyNumberFormat="0" applyProtection="0">
      <alignment horizontal="left" vertical="top" indent="1"/>
    </xf>
    <xf numFmtId="4" fontId="338" fillId="20" borderId="82" applyNumberFormat="0" applyProtection="0">
      <alignment vertical="center"/>
    </xf>
    <xf numFmtId="4" fontId="336" fillId="20" borderId="82" applyNumberFormat="0" applyProtection="0">
      <alignment vertical="center"/>
    </xf>
    <xf numFmtId="4" fontId="330" fillId="28" borderId="82" applyNumberFormat="0" applyProtection="0">
      <alignment horizontal="left" vertical="center" indent="1"/>
    </xf>
    <xf numFmtId="4" fontId="339" fillId="0" borderId="0" applyNumberFormat="0" applyProtection="0">
      <alignment horizontal="left" indent="1"/>
    </xf>
    <xf numFmtId="4" fontId="340" fillId="20" borderId="82" applyNumberFormat="0" applyProtection="0">
      <alignment vertical="center"/>
    </xf>
    <xf numFmtId="171" fontId="7" fillId="0" borderId="0" applyNumberFormat="0" applyFont="0" applyFill="0" applyBorder="0" applyAlignment="0" applyProtection="0"/>
    <xf numFmtId="171" fontId="98" fillId="0" borderId="85"/>
    <xf numFmtId="361" fontId="341" fillId="0" borderId="0" applyFill="0" applyBorder="0">
      <alignment horizontal="right"/>
      <protection hidden="1"/>
    </xf>
    <xf numFmtId="193" fontId="4" fillId="0" borderId="0">
      <protection locked="0"/>
    </xf>
    <xf numFmtId="171" fontId="7" fillId="21" borderId="0" applyFill="0"/>
    <xf numFmtId="171" fontId="342" fillId="21" borderId="0" applyFill="0"/>
    <xf numFmtId="171" fontId="343" fillId="108" borderId="0"/>
    <xf numFmtId="171" fontId="344" fillId="74" borderId="3">
      <alignment horizontal="center" vertical="center" wrapText="1"/>
      <protection hidden="1"/>
    </xf>
    <xf numFmtId="171" fontId="342" fillId="0" borderId="0"/>
    <xf numFmtId="171" fontId="7" fillId="0" borderId="0" applyFont="0" applyFill="0" applyBorder="0" applyAlignment="0" applyProtection="0"/>
    <xf numFmtId="38" fontId="28" fillId="0" borderId="0" applyFont="0" applyFill="0" applyBorder="0" applyAlignment="0" applyProtection="0"/>
    <xf numFmtId="40" fontId="28" fillId="0" borderId="0" applyFont="0" applyFill="0" applyBorder="0" applyAlignment="0" applyProtection="0"/>
    <xf numFmtId="171" fontId="7" fillId="0" borderId="3">
      <protection locked="0"/>
    </xf>
    <xf numFmtId="193" fontId="4" fillId="0" borderId="0"/>
    <xf numFmtId="37" fontId="4" fillId="0" borderId="0"/>
    <xf numFmtId="171" fontId="28" fillId="109" borderId="86"/>
    <xf numFmtId="171" fontId="28" fillId="109" borderId="86"/>
    <xf numFmtId="171" fontId="4" fillId="32" borderId="0" applyNumberFormat="0" applyFont="0" applyBorder="0" applyAlignment="0" applyProtection="0"/>
    <xf numFmtId="1" fontId="345" fillId="110" borderId="0" applyNumberFormat="0" applyFont="0" applyBorder="0" applyAlignment="0">
      <alignment horizontal="left"/>
    </xf>
    <xf numFmtId="171" fontId="322" fillId="1" borderId="2" applyNumberFormat="0" applyFont="0" applyAlignment="0">
      <alignment horizontal="center"/>
    </xf>
    <xf numFmtId="171" fontId="322" fillId="1" borderId="2" applyNumberFormat="0" applyFont="0" applyAlignment="0">
      <alignment horizontal="center"/>
    </xf>
    <xf numFmtId="171" fontId="84" fillId="111" borderId="0" applyFont="0"/>
    <xf numFmtId="184" fontId="128" fillId="0" borderId="0">
      <alignment horizontal="right"/>
    </xf>
    <xf numFmtId="171" fontId="346" fillId="0" borderId="0" applyNumberFormat="0" applyFill="0" applyBorder="0" applyAlignment="0" applyProtection="0"/>
    <xf numFmtId="171" fontId="142" fillId="0" borderId="0">
      <alignment horizontal="left"/>
    </xf>
    <xf numFmtId="171" fontId="142" fillId="0" borderId="5"/>
    <xf numFmtId="279" fontId="7" fillId="0" borderId="0">
      <alignment horizontal="center"/>
    </xf>
    <xf numFmtId="361" fontId="7" fillId="0" borderId="0" applyFont="0" applyFill="0" applyBorder="0" applyAlignment="0" applyProtection="0"/>
    <xf numFmtId="1" fontId="7" fillId="0" borderId="0"/>
    <xf numFmtId="171" fontId="347" fillId="0" borderId="0">
      <alignment horizontal="center"/>
    </xf>
    <xf numFmtId="328" fontId="7" fillId="0" borderId="0" applyFill="0" applyBorder="0"/>
    <xf numFmtId="179" fontId="7" fillId="0" borderId="0"/>
    <xf numFmtId="280" fontId="7" fillId="0" borderId="0" applyFill="0" applyBorder="0"/>
    <xf numFmtId="42" fontId="139" fillId="0" borderId="0" applyFill="0" applyBorder="0" applyAlignment="0" applyProtection="0"/>
    <xf numFmtId="171" fontId="157" fillId="0" borderId="1" applyNumberFormat="0" applyFill="0" applyAlignment="0" applyProtection="0"/>
    <xf numFmtId="171" fontId="157" fillId="0" borderId="1" applyNumberFormat="0" applyFill="0" applyAlignment="0" applyProtection="0"/>
    <xf numFmtId="8" fontId="348" fillId="0" borderId="0" applyNumberFormat="0" applyFill="0" applyBorder="0" applyAlignment="0" applyProtection="0"/>
    <xf numFmtId="38" fontId="157" fillId="0" borderId="1">
      <alignment horizontal="right"/>
    </xf>
    <xf numFmtId="38" fontId="157" fillId="0" borderId="1">
      <alignment horizontal="right"/>
    </xf>
    <xf numFmtId="1" fontId="7" fillId="0" borderId="0" applyNumberFormat="0" applyFill="0" applyBorder="0" applyAlignment="0" applyProtection="0">
      <alignment horizontal="center"/>
    </xf>
    <xf numFmtId="1" fontId="121" fillId="0" borderId="0" applyNumberFormat="0" applyFill="0" applyBorder="0" applyAlignment="0" applyProtection="0">
      <alignment horizontal="center"/>
    </xf>
    <xf numFmtId="190" fontId="7" fillId="21" borderId="0" applyNumberFormat="0" applyFill="0" applyBorder="0" applyAlignment="0" applyProtection="0">
      <alignment horizontal="left"/>
    </xf>
    <xf numFmtId="171" fontId="73" fillId="66" borderId="0" applyNumberFormat="0" applyFont="0" applyBorder="0" applyAlignment="0">
      <alignment vertical="center"/>
      <protection locked="0"/>
    </xf>
    <xf numFmtId="171" fontId="21" fillId="0" borderId="0">
      <alignment horizontal="right"/>
    </xf>
    <xf numFmtId="49" fontId="21" fillId="0" borderId="0">
      <alignment horizontal="center"/>
    </xf>
    <xf numFmtId="171" fontId="349" fillId="0" borderId="0">
      <alignment horizontal="right"/>
    </xf>
    <xf numFmtId="171" fontId="21" fillId="0" borderId="0">
      <alignment horizontal="left"/>
    </xf>
    <xf numFmtId="356" fontId="7" fillId="0" borderId="0">
      <alignment horizontal="center"/>
    </xf>
    <xf numFmtId="171" fontId="285" fillId="0" borderId="0" applyNumberFormat="0" applyFill="0" applyBorder="0" applyAlignment="0">
      <alignment horizontal="center"/>
    </xf>
    <xf numFmtId="168" fontId="109" fillId="0" borderId="87">
      <alignment horizontal="right"/>
    </xf>
    <xf numFmtId="171" fontId="69" fillId="95" borderId="0" applyNumberFormat="0" applyBorder="0" applyAlignment="0" applyProtection="0"/>
    <xf numFmtId="171" fontId="7" fillId="0" borderId="0" applyNumberFormat="0" applyFont="0" applyFill="0" applyBorder="0" applyAlignment="0" applyProtection="0"/>
    <xf numFmtId="171" fontId="69" fillId="95" borderId="0" applyNumberFormat="0" applyBorder="0" applyAlignment="0" applyProtection="0"/>
    <xf numFmtId="171" fontId="7" fillId="28" borderId="0" applyNumberFormat="0" applyAlignment="0" applyProtection="0"/>
    <xf numFmtId="3" fontId="7" fillId="0" borderId="0" applyNumberFormat="0" applyFont="0" applyFill="0" applyBorder="0" applyAlignment="0" applyProtection="0"/>
    <xf numFmtId="171" fontId="69" fillId="95" borderId="0" applyNumberFormat="0" applyBorder="0" applyAlignment="0" applyProtection="0"/>
    <xf numFmtId="171" fontId="7" fillId="28" borderId="0" applyNumberFormat="0" applyBorder="0" applyAlignment="0" applyProtection="0"/>
    <xf numFmtId="3" fontId="7" fillId="0" borderId="0" applyNumberFormat="0" applyFont="0" applyFill="0" applyBorder="0" applyAlignment="0" applyProtection="0"/>
    <xf numFmtId="171" fontId="7" fillId="24" borderId="0" applyNumberFormat="0" applyBorder="0" applyAlignment="0" applyProtection="0"/>
    <xf numFmtId="171" fontId="69" fillId="24" borderId="0" applyNumberFormat="0" applyBorder="0" applyAlignment="0" applyProtection="0"/>
    <xf numFmtId="3" fontId="7" fillId="0" borderId="0" applyNumberFormat="0" applyFont="0" applyFill="0" applyBorder="0" applyAlignment="0" applyProtection="0"/>
    <xf numFmtId="3" fontId="69" fillId="112" borderId="0" applyNumberFormat="0" applyBorder="0" applyAlignment="0" applyProtection="0"/>
    <xf numFmtId="3" fontId="69" fillId="112" borderId="0" applyNumberFormat="0" applyBorder="0" applyAlignment="0" applyProtection="0"/>
    <xf numFmtId="3" fontId="7" fillId="0" borderId="0" applyNumberFormat="0" applyFont="0" applyFill="0" applyBorder="0" applyAlignment="0" applyProtection="0"/>
    <xf numFmtId="3" fontId="69" fillId="113" borderId="0" applyNumberFormat="0" applyBorder="0" applyAlignment="0" applyProtection="0"/>
    <xf numFmtId="3" fontId="69" fillId="113" borderId="0" applyNumberFormat="0" applyBorder="0" applyAlignment="0" applyProtection="0"/>
    <xf numFmtId="171" fontId="7" fillId="0" borderId="0" applyFont="0" applyFill="0" applyBorder="0" applyAlignment="0" applyProtection="0"/>
    <xf numFmtId="3" fontId="7" fillId="21" borderId="0" applyFont="0" applyBorder="0" applyAlignment="0" applyProtection="0"/>
    <xf numFmtId="171" fontId="7" fillId="113" borderId="0" applyNumberFormat="0" applyFont="0" applyBorder="0" applyAlignment="0" applyProtection="0"/>
    <xf numFmtId="4" fontId="7" fillId="21" borderId="0" applyFont="0" applyBorder="0" applyAlignment="0" applyProtection="0"/>
    <xf numFmtId="168" fontId="109" fillId="0" borderId="87">
      <alignment horizontal="right"/>
    </xf>
    <xf numFmtId="171" fontId="99" fillId="0" borderId="0">
      <alignment horizontal="centerContinuous"/>
    </xf>
    <xf numFmtId="205" fontId="7" fillId="96" borderId="0"/>
    <xf numFmtId="37" fontId="102" fillId="0" borderId="0"/>
    <xf numFmtId="38" fontId="350" fillId="0" borderId="0">
      <alignment horizontal="right" vertical="center"/>
    </xf>
    <xf numFmtId="334" fontId="7" fillId="0" borderId="0" applyFont="0" applyFill="0" applyBorder="0" applyAlignment="0" applyProtection="0"/>
    <xf numFmtId="335" fontId="7" fillId="0" borderId="0" applyFont="0" applyFill="0" applyBorder="0" applyAlignment="0" applyProtection="0"/>
    <xf numFmtId="171" fontId="351" fillId="0" borderId="0"/>
    <xf numFmtId="171" fontId="45" fillId="114" borderId="0"/>
    <xf numFmtId="171" fontId="45" fillId="0" borderId="0"/>
    <xf numFmtId="171" fontId="45" fillId="0" borderId="0"/>
    <xf numFmtId="171" fontId="45" fillId="115" borderId="0"/>
    <xf numFmtId="171" fontId="45" fillId="115" borderId="0"/>
    <xf numFmtId="171" fontId="117" fillId="0" borderId="0"/>
    <xf numFmtId="171" fontId="117" fillId="0" borderId="0"/>
    <xf numFmtId="38" fontId="7" fillId="0" borderId="0" applyFont="0" applyFill="0" applyBorder="0" applyAlignment="0" applyProtection="0"/>
    <xf numFmtId="38"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171" fontId="117" fillId="0" borderId="0"/>
    <xf numFmtId="38" fontId="7" fillId="0" borderId="0" applyFont="0" applyFill="0" applyBorder="0" applyAlignment="0" applyProtection="0"/>
    <xf numFmtId="38" fontId="7" fillId="0" borderId="0" applyFont="0" applyFill="0" applyBorder="0" applyAlignment="0" applyProtection="0"/>
    <xf numFmtId="41" fontId="7" fillId="0" borderId="0" applyFont="0" applyFill="0" applyBorder="0" applyAlignment="0" applyProtection="0"/>
    <xf numFmtId="359" fontId="73" fillId="0" borderId="0" applyFill="0" applyBorder="0" applyProtection="0">
      <alignment horizontal="right" wrapText="1"/>
    </xf>
    <xf numFmtId="171" fontId="352" fillId="0" borderId="0" applyNumberFormat="0" applyFill="0" applyBorder="0" applyProtection="0">
      <alignment horizontal="center"/>
    </xf>
    <xf numFmtId="302" fontId="7" fillId="0" borderId="0" applyFill="0" applyBorder="0" applyProtection="0">
      <alignment horizontal="right"/>
    </xf>
    <xf numFmtId="171" fontId="352" fillId="0" borderId="0" applyNumberFormat="0" applyFill="0" applyBorder="0" applyAlignment="0" applyProtection="0"/>
    <xf numFmtId="362" fontId="73" fillId="0" borderId="0" applyFill="0" applyBorder="0" applyProtection="0">
      <alignment horizontal="right" wrapText="1"/>
    </xf>
    <xf numFmtId="171" fontId="353" fillId="95" borderId="0" applyNumberFormat="0" applyBorder="0" applyAlignment="0" applyProtection="0"/>
    <xf numFmtId="4" fontId="73" fillId="0" borderId="0" applyFill="0" applyBorder="0" applyProtection="0">
      <alignment wrapText="1"/>
    </xf>
    <xf numFmtId="171" fontId="354" fillId="0" borderId="0"/>
    <xf numFmtId="171" fontId="73" fillId="0" borderId="0" applyNumberFormat="0" applyFill="0" applyBorder="0" applyProtection="0">
      <alignment horizontal="left" vertical="top" wrapText="1"/>
    </xf>
    <xf numFmtId="171" fontId="352" fillId="101" borderId="0" applyNumberFormat="0" applyBorder="0" applyAlignment="0" applyProtection="0"/>
    <xf numFmtId="171" fontId="355" fillId="112" borderId="88" applyNumberFormat="0" applyProtection="0">
      <alignment horizontal="center" vertical="center"/>
    </xf>
    <xf numFmtId="171" fontId="355" fillId="20" borderId="0" applyNumberFormat="0" applyProtection="0">
      <alignment horizontal="center" vertical="center"/>
    </xf>
    <xf numFmtId="171" fontId="355" fillId="112" borderId="88" applyNumberFormat="0" applyProtection="0">
      <alignment horizontal="center" vertical="center"/>
    </xf>
    <xf numFmtId="171" fontId="355" fillId="112" borderId="88" applyNumberFormat="0" applyProtection="0">
      <alignment horizontal="center" vertical="center"/>
    </xf>
    <xf numFmtId="252" fontId="7" fillId="20" borderId="0" applyProtection="0">
      <alignment horizontal="right" vertical="center"/>
    </xf>
    <xf numFmtId="171" fontId="355" fillId="20" borderId="0" applyNumberFormat="0" applyProtection="0">
      <alignment horizontal="center" vertical="center"/>
    </xf>
    <xf numFmtId="252" fontId="7" fillId="20" borderId="0" applyProtection="0">
      <alignment horizontal="right" vertical="center"/>
    </xf>
    <xf numFmtId="252" fontId="7" fillId="20" borderId="89" applyProtection="0">
      <alignment horizontal="right" vertical="center"/>
    </xf>
    <xf numFmtId="171" fontId="355" fillId="20" borderId="0" applyNumberFormat="0" applyProtection="0">
      <alignment horizontal="center" vertical="top"/>
    </xf>
    <xf numFmtId="252" fontId="7" fillId="20" borderId="89" applyProtection="0">
      <alignment horizontal="right" vertical="center"/>
    </xf>
    <xf numFmtId="171" fontId="356" fillId="20" borderId="0" applyNumberFormat="0" applyProtection="0">
      <alignment horizontal="left" vertical="center"/>
    </xf>
    <xf numFmtId="171" fontId="355" fillId="20" borderId="90" applyNumberFormat="0" applyProtection="0">
      <alignment horizontal="left" vertical="center"/>
    </xf>
    <xf numFmtId="171" fontId="355" fillId="20" borderId="90" applyNumberFormat="0" applyProtection="0">
      <alignment horizontal="left" vertical="center"/>
    </xf>
    <xf numFmtId="171" fontId="356" fillId="20" borderId="0" applyNumberFormat="0" applyProtection="0">
      <alignment horizontal="left" vertical="center"/>
    </xf>
    <xf numFmtId="37" fontId="357" fillId="0" borderId="0" applyFill="0" applyBorder="0" applyProtection="0">
      <alignment horizontal="center" wrapText="1"/>
    </xf>
    <xf numFmtId="171" fontId="355" fillId="20" borderId="90" applyNumberFormat="0" applyProtection="0">
      <alignment horizontal="right" vertical="center"/>
    </xf>
    <xf numFmtId="171" fontId="355" fillId="20" borderId="90" applyNumberFormat="0" applyProtection="0">
      <alignment horizontal="right" vertical="center"/>
    </xf>
    <xf numFmtId="252" fontId="7" fillId="20" borderId="0" applyProtection="0">
      <alignment horizontal="right" vertical="center"/>
    </xf>
    <xf numFmtId="171" fontId="358" fillId="112" borderId="88" applyNumberFormat="0" applyProtection="0">
      <alignment horizontal="center" vertical="center"/>
    </xf>
    <xf numFmtId="171" fontId="359" fillId="20" borderId="0" applyNumberFormat="0" applyProtection="0">
      <alignment horizontal="right" vertical="center" wrapText="1"/>
    </xf>
    <xf numFmtId="171" fontId="358" fillId="112" borderId="88" applyNumberFormat="0" applyProtection="0">
      <alignment horizontal="center" vertical="center"/>
    </xf>
    <xf numFmtId="171" fontId="358" fillId="112" borderId="88" applyNumberFormat="0" applyProtection="0">
      <alignment horizontal="center" vertical="center"/>
    </xf>
    <xf numFmtId="171" fontId="360" fillId="20" borderId="0" applyNumberFormat="0" applyProtection="0">
      <alignment horizontal="left" vertical="center"/>
    </xf>
    <xf numFmtId="171" fontId="361" fillId="20" borderId="0" applyNumberFormat="0" applyProtection="0">
      <alignment horizontal="left" vertical="center"/>
    </xf>
    <xf numFmtId="171" fontId="360" fillId="20" borderId="0" applyNumberFormat="0" applyProtection="0">
      <alignment horizontal="left" vertical="center"/>
    </xf>
    <xf numFmtId="252" fontId="7" fillId="20" borderId="0" applyProtection="0">
      <alignment horizontal="right" vertical="center"/>
    </xf>
    <xf numFmtId="171" fontId="362" fillId="20" borderId="0" applyNumberFormat="0" applyProtection="0">
      <alignment horizontal="left" vertical="center"/>
    </xf>
    <xf numFmtId="252" fontId="7" fillId="20" borderId="0" applyProtection="0">
      <alignment horizontal="right" vertical="center"/>
    </xf>
    <xf numFmtId="171" fontId="354" fillId="0" borderId="0"/>
    <xf numFmtId="171" fontId="363" fillId="20" borderId="0" applyNumberFormat="0" applyProtection="0">
      <alignment horizontal="left" vertical="center"/>
    </xf>
    <xf numFmtId="171" fontId="361" fillId="20" borderId="0" applyProtection="0">
      <alignment horizontal="right" vertical="center"/>
    </xf>
    <xf numFmtId="268" fontId="7" fillId="20" borderId="0" applyProtection="0">
      <alignment horizontal="right" vertical="center"/>
    </xf>
    <xf numFmtId="268" fontId="7" fillId="20" borderId="0" applyProtection="0">
      <alignment horizontal="right" vertical="center"/>
    </xf>
    <xf numFmtId="171" fontId="135" fillId="0" borderId="34" applyNumberFormat="0" applyFill="0" applyProtection="0">
      <alignment wrapText="1"/>
    </xf>
    <xf numFmtId="171" fontId="364" fillId="20" borderId="0" applyNumberFormat="0" applyProtection="0">
      <alignment horizontal="left" vertical="center"/>
    </xf>
    <xf numFmtId="171" fontId="362" fillId="20" borderId="0" applyProtection="0">
      <alignment horizontal="center" vertical="center"/>
    </xf>
    <xf numFmtId="302" fontId="7" fillId="20" borderId="0" applyProtection="0">
      <alignment horizontal="center" vertical="center"/>
    </xf>
    <xf numFmtId="171" fontId="135" fillId="0" borderId="34" applyNumberFormat="0" applyFill="0" applyProtection="0">
      <alignment horizontal="center" wrapText="1"/>
    </xf>
    <xf numFmtId="171" fontId="365" fillId="72" borderId="0" applyNumberFormat="0" applyProtection="0">
      <alignment horizontal="center" vertical="center"/>
    </xf>
    <xf numFmtId="171" fontId="363" fillId="20" borderId="0" applyNumberFormat="0" applyProtection="0">
      <alignment horizontal="left" vertical="center"/>
    </xf>
    <xf numFmtId="252" fontId="7" fillId="20" borderId="0" applyProtection="0">
      <alignment horizontal="right" vertical="center"/>
    </xf>
    <xf numFmtId="171" fontId="366" fillId="20" borderId="0" applyNumberFormat="0" applyProtection="0">
      <alignment horizontal="left" vertical="center"/>
    </xf>
    <xf numFmtId="252" fontId="7" fillId="20" borderId="0" applyProtection="0">
      <alignment horizontal="right" vertical="center"/>
    </xf>
    <xf numFmtId="252" fontId="7" fillId="20" borderId="91" applyProtection="0">
      <alignment horizontal="left" vertical="center"/>
    </xf>
    <xf numFmtId="171" fontId="365" fillId="20" borderId="92" applyProtection="0">
      <alignment horizontal="right" vertical="center"/>
    </xf>
    <xf numFmtId="268" fontId="7" fillId="20" borderId="89" applyProtection="0">
      <alignment horizontal="right" vertical="center"/>
    </xf>
    <xf numFmtId="171" fontId="360" fillId="20" borderId="0" applyNumberFormat="0" applyProtection="0">
      <alignment horizontal="left" vertical="center"/>
    </xf>
    <xf numFmtId="171" fontId="366" fillId="20" borderId="0" applyNumberFormat="0" applyProtection="0">
      <alignment horizontal="left" vertical="center"/>
    </xf>
    <xf numFmtId="171" fontId="360" fillId="20" borderId="0" applyNumberFormat="0" applyProtection="0">
      <alignment horizontal="left" vertical="center"/>
    </xf>
    <xf numFmtId="252" fontId="7" fillId="20" borderId="0" applyProtection="0">
      <alignment horizontal="right" vertical="center"/>
    </xf>
    <xf numFmtId="171" fontId="367" fillId="20" borderId="0" applyProtection="0">
      <alignment horizontal="right" vertical="center"/>
    </xf>
    <xf numFmtId="268" fontId="7" fillId="20" borderId="0" applyProtection="0">
      <alignment horizontal="right" vertical="center"/>
    </xf>
    <xf numFmtId="171" fontId="367" fillId="20" borderId="0" applyNumberFormat="0" applyProtection="0">
      <alignment horizontal="left" vertical="center"/>
    </xf>
    <xf numFmtId="171" fontId="365" fillId="72" borderId="93" applyNumberFormat="0" applyProtection="0">
      <alignment horizontal="center" vertical="center"/>
    </xf>
    <xf numFmtId="171" fontId="365" fillId="72" borderId="93" applyNumberFormat="0" applyProtection="0">
      <alignment horizontal="center" vertical="center"/>
    </xf>
    <xf numFmtId="171" fontId="367" fillId="20" borderId="0" applyNumberFormat="0" applyProtection="0">
      <alignment horizontal="left" vertical="center"/>
    </xf>
    <xf numFmtId="171" fontId="367" fillId="20" borderId="0" applyNumberFormat="0" applyProtection="0">
      <alignment horizontal="left" vertical="center"/>
    </xf>
    <xf numFmtId="171" fontId="354" fillId="0" borderId="0"/>
    <xf numFmtId="252" fontId="7" fillId="20" borderId="94" applyProtection="0">
      <alignment horizontal="right" vertical="center"/>
    </xf>
    <xf numFmtId="252" fontId="7" fillId="20" borderId="94" applyProtection="0">
      <alignment horizontal="right" vertical="center"/>
    </xf>
    <xf numFmtId="171" fontId="361" fillId="20" borderId="0" applyNumberFormat="0" applyProtection="0">
      <alignment horizontal="left" vertical="center"/>
    </xf>
    <xf numFmtId="171" fontId="368" fillId="20" borderId="0" applyNumberFormat="0" applyProtection="0">
      <alignment horizontal="left" vertical="center"/>
    </xf>
    <xf numFmtId="171" fontId="361" fillId="20" borderId="0" applyNumberFormat="0" applyProtection="0">
      <alignment horizontal="left" vertical="center"/>
    </xf>
    <xf numFmtId="252" fontId="7" fillId="20" borderId="95" applyProtection="0">
      <alignment horizontal="right" vertical="center"/>
    </xf>
    <xf numFmtId="171" fontId="367" fillId="20" borderId="0" applyProtection="0">
      <alignment horizontal="right" vertical="center"/>
    </xf>
    <xf numFmtId="268" fontId="7" fillId="20" borderId="0" applyProtection="0">
      <alignment horizontal="right" vertical="center"/>
    </xf>
    <xf numFmtId="171" fontId="364" fillId="20" borderId="0" applyNumberFormat="0" applyProtection="0">
      <alignment horizontal="left" vertical="center"/>
    </xf>
    <xf numFmtId="171" fontId="369" fillId="20" borderId="0" applyNumberFormat="0" applyProtection="0">
      <alignment horizontal="left" vertical="center"/>
    </xf>
    <xf numFmtId="171" fontId="364" fillId="20" borderId="0" applyNumberFormat="0" applyProtection="0">
      <alignment horizontal="left" vertical="center"/>
    </xf>
    <xf numFmtId="171" fontId="363" fillId="20" borderId="0" applyNumberFormat="0" applyProtection="0">
      <alignment horizontal="left" vertical="center"/>
    </xf>
    <xf numFmtId="171" fontId="356" fillId="20" borderId="0" applyNumberFormat="0" applyProtection="0">
      <alignment horizontal="left" vertical="center"/>
    </xf>
    <xf numFmtId="171" fontId="363" fillId="20" borderId="0" applyNumberFormat="0" applyProtection="0">
      <alignment horizontal="left" vertical="center"/>
    </xf>
    <xf numFmtId="252" fontId="7" fillId="20" borderId="0" applyProtection="0">
      <alignment horizontal="right" vertical="center"/>
    </xf>
    <xf numFmtId="171" fontId="361" fillId="20" borderId="0" applyProtection="0">
      <alignment horizontal="right" vertical="center"/>
    </xf>
    <xf numFmtId="268" fontId="7" fillId="20" borderId="0" applyProtection="0">
      <alignment horizontal="right" vertical="center"/>
    </xf>
    <xf numFmtId="252" fontId="7" fillId="20" borderId="91" applyProtection="0">
      <alignment horizontal="left" vertical="center"/>
    </xf>
    <xf numFmtId="171" fontId="361" fillId="20" borderId="95" applyProtection="0">
      <alignment horizontal="left" vertical="center"/>
    </xf>
    <xf numFmtId="268" fontId="7" fillId="20" borderId="91" applyProtection="0">
      <alignment horizontal="left" vertical="center"/>
    </xf>
    <xf numFmtId="171" fontId="370" fillId="20" borderId="0" applyNumberFormat="0" applyProtection="0">
      <alignment horizontal="left" vertical="center"/>
    </xf>
    <xf numFmtId="252" fontId="7" fillId="20" borderId="96" applyProtection="0">
      <alignment horizontal="right" vertical="center"/>
    </xf>
    <xf numFmtId="252" fontId="7" fillId="20" borderId="96" applyProtection="0">
      <alignment horizontal="right" vertical="center"/>
    </xf>
    <xf numFmtId="171" fontId="367" fillId="20" borderId="0" applyNumberFormat="0" applyProtection="0">
      <alignment horizontal="left" vertical="center"/>
    </xf>
    <xf numFmtId="171" fontId="7" fillId="0" borderId="0" applyNumberFormat="0" applyFill="0" applyBorder="0" applyAlignment="0" applyProtection="0"/>
    <xf numFmtId="171" fontId="367" fillId="20" borderId="0" applyNumberFormat="0" applyProtection="0">
      <alignment horizontal="left" vertical="center"/>
    </xf>
    <xf numFmtId="252" fontId="7" fillId="20" borderId="94" applyProtection="0">
      <alignment horizontal="right" vertical="center"/>
    </xf>
    <xf numFmtId="252" fontId="7" fillId="20" borderId="94" applyProtection="0">
      <alignment horizontal="right" vertical="center"/>
    </xf>
    <xf numFmtId="171" fontId="361" fillId="20" borderId="0" applyNumberFormat="0" applyProtection="0">
      <alignment horizontal="left" vertical="center"/>
    </xf>
    <xf numFmtId="252" fontId="7" fillId="20" borderId="95" applyProtection="0">
      <alignment horizontal="right" vertical="center"/>
    </xf>
    <xf numFmtId="41" fontId="7" fillId="0" borderId="0" applyFont="0" applyFill="0" applyBorder="0" applyAlignment="0" applyProtection="0"/>
    <xf numFmtId="171" fontId="264" fillId="20" borderId="0" applyNumberFormat="0" applyProtection="0">
      <alignment horizontal="center" vertical="center" wrapText="1"/>
    </xf>
    <xf numFmtId="171" fontId="26" fillId="0" borderId="0">
      <alignment vertical="top"/>
    </xf>
    <xf numFmtId="171" fontId="371" fillId="32" borderId="0" applyNumberFormat="0" applyProtection="0">
      <alignment horizontal="center" vertical="center" wrapText="1"/>
    </xf>
    <xf numFmtId="171" fontId="26" fillId="0" borderId="0">
      <alignment vertical="top"/>
    </xf>
    <xf numFmtId="41" fontId="7" fillId="0" borderId="0" applyFont="0" applyFill="0" applyBorder="0" applyAlignment="0" applyProtection="0"/>
    <xf numFmtId="171" fontId="117"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1" fontId="26" fillId="0" borderId="0">
      <alignment vertical="top"/>
    </xf>
    <xf numFmtId="41" fontId="7" fillId="0" borderId="0" applyFont="0" applyFill="0" applyBorder="0" applyAlignment="0" applyProtection="0"/>
    <xf numFmtId="193" fontId="372" fillId="0" borderId="0"/>
    <xf numFmtId="171"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1" fontId="23" fillId="0" borderId="0" applyNumberFormat="0" applyFill="0" applyBorder="0" applyAlignment="0" applyProtection="0"/>
    <xf numFmtId="41" fontId="7" fillId="0" borderId="0" applyFont="0" applyFill="0" applyBorder="0" applyAlignment="0" applyProtection="0"/>
    <xf numFmtId="171" fontId="26" fillId="0" borderId="0">
      <alignment vertical="top"/>
    </xf>
    <xf numFmtId="171" fontId="7" fillId="0" borderId="0">
      <alignment vertical="top"/>
    </xf>
    <xf numFmtId="41" fontId="7" fillId="0" borderId="0" applyFont="0" applyFill="0" applyBorder="0" applyAlignment="0" applyProtection="0"/>
    <xf numFmtId="171" fontId="7" fillId="0" borderId="0" applyNumberFormat="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1" fontId="7" fillId="0" borderId="0" applyNumberFormat="0" applyFill="0" applyBorder="0" applyAlignment="0" applyProtection="0">
      <alignment horizontal="right" vertical="center" wrapText="1"/>
    </xf>
    <xf numFmtId="171" fontId="373" fillId="0" borderId="0" applyNumberFormat="0" applyFill="0" applyBorder="0" applyAlignment="0" applyProtection="0"/>
    <xf numFmtId="171" fontId="374" fillId="0" borderId="0" applyNumberFormat="0" applyFill="0" applyBorder="0" applyAlignment="0" applyProtection="0">
      <protection locked="0"/>
    </xf>
    <xf numFmtId="171" fontId="25" fillId="0" borderId="0" applyNumberFormat="0" applyBorder="0" applyAlignment="0"/>
    <xf numFmtId="171" fontId="375" fillId="0" borderId="0" applyNumberFormat="0" applyBorder="0" applyAlignment="0"/>
    <xf numFmtId="171" fontId="134" fillId="0" borderId="0" applyNumberFormat="0" applyBorder="0" applyAlignment="0"/>
    <xf numFmtId="171" fontId="134" fillId="0" borderId="0" applyNumberFormat="0" applyBorder="0" applyAlignment="0"/>
    <xf numFmtId="171" fontId="319" fillId="0" borderId="73" applyNumberFormat="0" applyFill="0" applyProtection="0">
      <alignment horizontal="right"/>
    </xf>
    <xf numFmtId="171" fontId="319" fillId="0" borderId="73" applyNumberFormat="0" applyFill="0" applyProtection="0">
      <alignment horizontal="right"/>
    </xf>
    <xf numFmtId="171" fontId="99" fillId="0" borderId="0" applyNumberFormat="0" applyFill="0" applyBorder="0" applyProtection="0">
      <alignment horizontal="left" vertical="center"/>
    </xf>
    <xf numFmtId="171" fontId="376" fillId="0" borderId="0"/>
    <xf numFmtId="202" fontId="131" fillId="0" borderId="0"/>
    <xf numFmtId="171" fontId="304" fillId="0" borderId="0"/>
    <xf numFmtId="40" fontId="377" fillId="0" borderId="0" applyBorder="0">
      <alignment horizontal="right"/>
    </xf>
    <xf numFmtId="49" fontId="378" fillId="0" borderId="40" applyFill="0">
      <alignment horizontal="left"/>
    </xf>
    <xf numFmtId="171" fontId="99" fillId="0" borderId="24">
      <alignment horizontal="centerContinuous"/>
    </xf>
    <xf numFmtId="171" fontId="20" fillId="0" borderId="0"/>
    <xf numFmtId="171" fontId="379" fillId="1" borderId="87" applyNumberFormat="0" applyBorder="0" applyAlignment="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304" fontId="7" fillId="0" borderId="0"/>
    <xf numFmtId="304" fontId="7" fillId="0" borderId="0"/>
    <xf numFmtId="171" fontId="177" fillId="0" borderId="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9" fontId="99" fillId="0" borderId="0">
      <alignment horizontal="centerContinuous"/>
    </xf>
    <xf numFmtId="171" fontId="7" fillId="0" borderId="97" applyAlignment="0"/>
    <xf numFmtId="171" fontId="53" fillId="0" borderId="0" applyFill="0" applyBorder="0" applyProtection="0">
      <alignment horizontal="center" vertical="center"/>
    </xf>
    <xf numFmtId="171" fontId="379" fillId="0" borderId="0" applyNumberFormat="0">
      <alignment horizontal="right"/>
    </xf>
    <xf numFmtId="171" fontId="319" fillId="0" borderId="98" applyNumberFormat="0" applyProtection="0">
      <alignment horizontal="right"/>
    </xf>
    <xf numFmtId="171" fontId="380" fillId="0" borderId="0" applyBorder="0" applyProtection="0">
      <alignment vertical="center"/>
    </xf>
    <xf numFmtId="260" fontId="380" fillId="0" borderId="1" applyBorder="0" applyProtection="0">
      <alignment horizontal="right" vertical="center"/>
    </xf>
    <xf numFmtId="260" fontId="380" fillId="0" borderId="1" applyBorder="0" applyProtection="0">
      <alignment horizontal="right" vertical="center"/>
    </xf>
    <xf numFmtId="171" fontId="381" fillId="116" borderId="0" applyBorder="0" applyProtection="0">
      <alignment horizontal="centerContinuous" vertical="center"/>
    </xf>
    <xf numFmtId="171" fontId="381" fillId="73" borderId="1" applyBorder="0" applyProtection="0">
      <alignment horizontal="centerContinuous" vertical="center"/>
    </xf>
    <xf numFmtId="171" fontId="381" fillId="73" borderId="1" applyBorder="0" applyProtection="0">
      <alignment horizontal="centerContinuous" vertical="center"/>
    </xf>
    <xf numFmtId="171" fontId="254" fillId="117" borderId="0">
      <alignment horizontal="centerContinuous" vertical="center" wrapText="1"/>
    </xf>
    <xf numFmtId="171" fontId="382" fillId="0" borderId="0" applyNumberFormat="0" applyFill="0" applyBorder="0" applyProtection="0">
      <alignment horizontal="left"/>
    </xf>
    <xf numFmtId="171" fontId="135" fillId="0" borderId="0" applyBorder="0" applyProtection="0">
      <alignment horizontal="left"/>
    </xf>
    <xf numFmtId="171" fontId="254" fillId="0" borderId="76">
      <alignment horizontal="left" vertical="center"/>
    </xf>
    <xf numFmtId="171" fontId="254" fillId="0" borderId="76">
      <alignment horizontal="left" vertical="center"/>
    </xf>
    <xf numFmtId="171" fontId="224" fillId="0" borderId="0" applyNumberFormat="0" applyFill="0" applyBorder="0" applyProtection="0">
      <alignment horizontal="left"/>
    </xf>
    <xf numFmtId="171" fontId="53" fillId="0" borderId="0" applyFill="0" applyBorder="0" applyProtection="0"/>
    <xf numFmtId="171" fontId="383" fillId="0" borderId="0" applyNumberFormat="0">
      <alignment horizontal="left"/>
    </xf>
    <xf numFmtId="171" fontId="22" fillId="0" borderId="0"/>
    <xf numFmtId="171" fontId="384" fillId="0" borderId="0">
      <alignment vertical="center"/>
    </xf>
    <xf numFmtId="171" fontId="385" fillId="0" borderId="0">
      <alignment vertical="center"/>
    </xf>
    <xf numFmtId="171" fontId="384" fillId="0" borderId="0">
      <alignment vertical="center"/>
    </xf>
    <xf numFmtId="171" fontId="386" fillId="0" borderId="0">
      <alignment vertical="center"/>
    </xf>
    <xf numFmtId="171" fontId="387" fillId="0" borderId="0">
      <alignment horizontal="left" vertical="top"/>
    </xf>
    <xf numFmtId="171" fontId="388" fillId="0" borderId="0" applyFill="0" applyBorder="0" applyProtection="0">
      <alignment horizontal="left" vertical="top"/>
    </xf>
    <xf numFmtId="171" fontId="7" fillId="0" borderId="97" applyAlignment="0"/>
    <xf numFmtId="363" fontId="7" fillId="0" borderId="0" applyNumberFormat="0" applyFill="0" applyBorder="0">
      <alignment horizontal="left"/>
    </xf>
    <xf numFmtId="359" fontId="7" fillId="0" borderId="0" applyNumberFormat="0" applyFill="0" applyBorder="0">
      <alignment horizontal="right"/>
    </xf>
    <xf numFmtId="171" fontId="389" fillId="0" borderId="0" applyFill="0" applyBorder="0" applyProtection="0">
      <alignment horizontal="center" vertical="center"/>
    </xf>
    <xf numFmtId="171" fontId="46" fillId="20" borderId="99" applyNumberFormat="0" applyFont="0" applyFill="0" applyAlignment="0" applyProtection="0">
      <protection locked="0"/>
    </xf>
    <xf numFmtId="171" fontId="390" fillId="0" borderId="0" applyFill="0" applyBorder="0" applyProtection="0">
      <alignment vertical="top"/>
    </xf>
    <xf numFmtId="171" fontId="259" fillId="0" borderId="0" applyFill="0" applyBorder="0" applyProtection="0">
      <alignment vertical="center"/>
    </xf>
    <xf numFmtId="171" fontId="99" fillId="0" borderId="0" applyFill="0" applyBorder="0" applyProtection="0"/>
    <xf numFmtId="171" fontId="391" fillId="0" borderId="0"/>
    <xf numFmtId="49" fontId="392" fillId="0" borderId="1">
      <alignment vertical="center"/>
    </xf>
    <xf numFmtId="49" fontId="392" fillId="0" borderId="1">
      <alignment vertical="center"/>
    </xf>
    <xf numFmtId="171" fontId="98" fillId="0" borderId="0"/>
    <xf numFmtId="319" fontId="7" fillId="0" borderId="0" applyFont="0" applyFill="0" applyBorder="0" applyAlignment="0" applyProtection="0"/>
    <xf numFmtId="343" fontId="7" fillId="0" borderId="0" applyFont="0" applyFill="0" applyBorder="0" applyAlignment="0" applyProtection="0"/>
    <xf numFmtId="171" fontId="7" fillId="0" borderId="0" applyFont="0" applyFill="0" applyBorder="0" applyAlignment="0" applyProtection="0"/>
    <xf numFmtId="241" fontId="7" fillId="0" borderId="0" applyFont="0" applyFill="0" applyBorder="0" applyAlignment="0" applyProtection="0"/>
    <xf numFmtId="260" fontId="7" fillId="0" borderId="0" applyFont="0" applyFill="0" applyBorder="0" applyAlignment="0" applyProtection="0"/>
    <xf numFmtId="171" fontId="393" fillId="0" borderId="0"/>
    <xf numFmtId="171" fontId="394" fillId="0" borderId="0" applyNumberFormat="0" applyFill="0" applyBorder="0" applyProtection="0"/>
    <xf numFmtId="171" fontId="176" fillId="0" borderId="0">
      <alignment horizontal="left"/>
      <protection locked="0"/>
    </xf>
    <xf numFmtId="171" fontId="33" fillId="0" borderId="0">
      <alignment horizontal="left" vertical="top"/>
    </xf>
    <xf numFmtId="49" fontId="156" fillId="0" borderId="0">
      <alignment horizontal="left" indent="2"/>
    </xf>
    <xf numFmtId="49" fontId="156" fillId="0" borderId="0">
      <alignment horizontal="left" indent="4"/>
    </xf>
    <xf numFmtId="49" fontId="156" fillId="0" borderId="0">
      <alignment horizontal="left" indent="6"/>
    </xf>
    <xf numFmtId="49" fontId="156" fillId="0" borderId="0">
      <alignment horizontal="left" indent="8"/>
    </xf>
    <xf numFmtId="49" fontId="156" fillId="0" borderId="0">
      <alignment horizontal="left"/>
    </xf>
    <xf numFmtId="49" fontId="395" fillId="0" borderId="0">
      <alignment horizontal="left" indent="4"/>
    </xf>
    <xf numFmtId="49" fontId="157" fillId="0" borderId="0" applyFont="0">
      <alignment horizontal="left" indent="10"/>
    </xf>
    <xf numFmtId="171" fontId="396" fillId="0" borderId="0" applyFill="0" applyBorder="0" applyProtection="0"/>
    <xf numFmtId="171" fontId="397" fillId="0" borderId="0"/>
    <xf numFmtId="171" fontId="396" fillId="0" borderId="0" applyNumberFormat="0" applyFill="0" applyBorder="0" applyProtection="0"/>
    <xf numFmtId="171" fontId="394" fillId="0" borderId="0" applyNumberFormat="0" applyFill="0" applyBorder="0" applyProtection="0"/>
    <xf numFmtId="171" fontId="394" fillId="0" borderId="0"/>
    <xf numFmtId="49" fontId="25" fillId="0" borderId="0" applyFill="0" applyBorder="0" applyAlignment="0"/>
    <xf numFmtId="171" fontId="25" fillId="0" borderId="0" applyFill="0" applyBorder="0" applyAlignment="0"/>
    <xf numFmtId="171" fontId="7" fillId="0" borderId="0" applyFill="0" applyBorder="0" applyAlignment="0"/>
    <xf numFmtId="49" fontId="131" fillId="0" borderId="0">
      <alignment horizontal="left"/>
    </xf>
    <xf numFmtId="171" fontId="352" fillId="0" borderId="0"/>
    <xf numFmtId="260" fontId="7" fillId="0" borderId="0" applyFont="0" applyFill="0" applyBorder="0" applyAlignment="0" applyProtection="0">
      <alignment horizontal="center"/>
    </xf>
    <xf numFmtId="171" fontId="7" fillId="0" borderId="0" applyFont="0" applyFill="0" applyBorder="0" applyAlignment="0" applyProtection="0">
      <alignment horizontal="center"/>
    </xf>
    <xf numFmtId="171" fontId="398" fillId="0" borderId="0"/>
    <xf numFmtId="171" fontId="46" fillId="0" borderId="0"/>
    <xf numFmtId="171" fontId="302" fillId="0" borderId="0"/>
    <xf numFmtId="272" fontId="7" fillId="0" borderId="0" applyFont="0" applyFill="0" applyBorder="0" applyAlignment="0" applyProtection="0">
      <alignment horizontal="center"/>
    </xf>
    <xf numFmtId="171" fontId="7" fillId="0" borderId="0" applyFont="0" applyFill="0" applyBorder="0" applyAlignment="0" applyProtection="0">
      <alignment horizontal="center"/>
    </xf>
    <xf numFmtId="171" fontId="23" fillId="0" borderId="0" applyNumberFormat="0" applyFill="0" applyBorder="0" applyAlignment="0" applyProtection="0"/>
    <xf numFmtId="171" fontId="371" fillId="0" borderId="0" applyFill="0" applyBorder="0" applyProtection="0">
      <alignment horizontal="left" vertical="top"/>
    </xf>
    <xf numFmtId="171" fontId="157" fillId="0" borderId="0"/>
    <xf numFmtId="18" fontId="46" fillId="20" borderId="0" applyFont="0" applyFill="0" applyBorder="0" applyAlignment="0" applyProtection="0">
      <protection locked="0"/>
    </xf>
    <xf numFmtId="321" fontId="7" fillId="0" borderId="0" applyFont="0" applyFill="0" applyBorder="0" applyAlignment="0" applyProtection="0"/>
    <xf numFmtId="320" fontId="7" fillId="0" borderId="0" applyFont="0" applyFill="0" applyBorder="0" applyAlignment="0" applyProtection="0"/>
    <xf numFmtId="348" fontId="7" fillId="0" borderId="73"/>
    <xf numFmtId="348" fontId="7" fillId="0" borderId="73"/>
    <xf numFmtId="348" fontId="7" fillId="0" borderId="0"/>
    <xf numFmtId="322" fontId="7" fillId="0" borderId="0" applyFont="0" applyFill="0" applyBorder="0" applyAlignment="0" applyProtection="0"/>
    <xf numFmtId="171" fontId="7" fillId="0" borderId="73"/>
    <xf numFmtId="171" fontId="7" fillId="0" borderId="73"/>
    <xf numFmtId="171" fontId="7" fillId="0" borderId="0"/>
    <xf numFmtId="346" fontId="7" fillId="0" borderId="0" applyFont="0" applyFill="0" applyBorder="0" applyAlignment="0" applyProtection="0"/>
    <xf numFmtId="171" fontId="4" fillId="0" borderId="0" applyNumberFormat="0" applyFill="0" applyBorder="0" applyAlignment="0" applyProtection="0"/>
    <xf numFmtId="171" fontId="35" fillId="0" borderId="0" applyNumberFormat="0" applyFill="0" applyBorder="0" applyAlignment="0" applyProtection="0"/>
    <xf numFmtId="40" fontId="158" fillId="0" borderId="0"/>
    <xf numFmtId="171" fontId="4" fillId="0" borderId="0" applyFont="0" applyFill="0" applyBorder="0" applyAlignment="0" applyProtection="0"/>
    <xf numFmtId="224" fontId="7" fillId="0" borderId="0"/>
    <xf numFmtId="226" fontId="7" fillId="0" borderId="0"/>
    <xf numFmtId="171" fontId="4" fillId="0" borderId="0">
      <alignment horizontal="center"/>
    </xf>
    <xf numFmtId="171" fontId="131" fillId="0" borderId="0" applyNumberFormat="0" applyFill="0" applyBorder="0" applyAlignment="0" applyProtection="0"/>
    <xf numFmtId="171" fontId="399" fillId="0" borderId="0"/>
    <xf numFmtId="171" fontId="400" fillId="0" borderId="0" applyNumberFormat="0" applyFill="0" applyBorder="0" applyAlignment="0" applyProtection="0"/>
    <xf numFmtId="171" fontId="28" fillId="68" borderId="0" applyNumberFormat="0" applyFont="0" applyBorder="0" applyAlignment="0" applyProtection="0">
      <alignment horizontal="center"/>
    </xf>
    <xf numFmtId="171" fontId="154" fillId="0" borderId="0">
      <alignment horizontal="left"/>
    </xf>
    <xf numFmtId="171" fontId="401" fillId="0" borderId="0">
      <alignment horizontal="left"/>
    </xf>
    <xf numFmtId="171" fontId="67" fillId="0" borderId="0">
      <alignment horizontal="left"/>
    </xf>
    <xf numFmtId="171" fontId="402" fillId="84" borderId="0" applyNumberFormat="0" applyBorder="0" applyProtection="0">
      <alignment horizontal="left" vertical="center"/>
    </xf>
    <xf numFmtId="171" fontId="387" fillId="0" borderId="0">
      <alignment horizontal="left" vertical="top"/>
    </xf>
    <xf numFmtId="171" fontId="4" fillId="0" borderId="0">
      <alignment horizontal="center"/>
    </xf>
    <xf numFmtId="283" fontId="104" fillId="0" borderId="0">
      <alignment horizontal="centerContinuous"/>
    </xf>
    <xf numFmtId="171" fontId="403" fillId="1" borderId="0" applyNumberFormat="0" applyBorder="0" applyProtection="0">
      <alignment horizontal="left" vertical="center"/>
    </xf>
    <xf numFmtId="171" fontId="401" fillId="0" borderId="0">
      <alignment horizontal="left"/>
    </xf>
    <xf numFmtId="283" fontId="404" fillId="0" borderId="100">
      <alignment horizontal="centerContinuous"/>
    </xf>
    <xf numFmtId="171" fontId="67" fillId="0" borderId="0">
      <alignment horizontal="left"/>
    </xf>
    <xf numFmtId="283" fontId="391" fillId="0" borderId="0">
      <alignment horizontal="centerContinuous"/>
      <protection locked="0"/>
    </xf>
    <xf numFmtId="283" fontId="391" fillId="0" borderId="0">
      <alignment horizontal="left"/>
    </xf>
    <xf numFmtId="171" fontId="38" fillId="0" borderId="0">
      <alignment horizontal="center"/>
    </xf>
    <xf numFmtId="171" fontId="38" fillId="0" borderId="0">
      <alignment horizontal="left"/>
    </xf>
    <xf numFmtId="171" fontId="405" fillId="0" borderId="0"/>
    <xf numFmtId="171" fontId="28" fillId="0" borderId="0" applyBorder="0"/>
    <xf numFmtId="171" fontId="7" fillId="0" borderId="0" applyNumberFormat="0" applyFill="0" applyBorder="0" applyAlignment="0" applyProtection="0"/>
    <xf numFmtId="171" fontId="53" fillId="0" borderId="0" applyNumberFormat="0" applyFill="0" applyBorder="0" applyAlignment="0" applyProtection="0"/>
    <xf numFmtId="171" fontId="28" fillId="0" borderId="0" applyBorder="0"/>
    <xf numFmtId="171" fontId="406" fillId="0" borderId="0"/>
    <xf numFmtId="1" fontId="4" fillId="85" borderId="0" applyNumberFormat="0" applyFont="0" applyBorder="0" applyProtection="0">
      <alignment horizontal="left"/>
    </xf>
    <xf numFmtId="171" fontId="396" fillId="0" borderId="0"/>
    <xf numFmtId="171" fontId="394" fillId="0" borderId="0"/>
    <xf numFmtId="171" fontId="407" fillId="0" borderId="0" applyNumberFormat="0" applyFont="0" applyFill="0" applyBorder="0" applyAlignment="0">
      <alignment horizontal="left" vertical="center"/>
    </xf>
    <xf numFmtId="171" fontId="408" fillId="0" borderId="0"/>
    <xf numFmtId="279" fontId="7" fillId="0" borderId="101" applyNumberFormat="0" applyFill="0" applyAlignment="0" applyProtection="0"/>
    <xf numFmtId="279" fontId="7" fillId="0" borderId="101" applyNumberFormat="0" applyFill="0" applyAlignment="0" applyProtection="0"/>
    <xf numFmtId="166" fontId="319" fillId="0" borderId="73" applyNumberFormat="0" applyFont="0" applyFill="0" applyAlignment="0" applyProtection="0"/>
    <xf numFmtId="166" fontId="319" fillId="0" borderId="73" applyNumberFormat="0" applyFont="0" applyFill="0" applyAlignment="0" applyProtection="0"/>
    <xf numFmtId="279" fontId="7" fillId="0" borderId="73" applyNumberFormat="0" applyFill="0" applyAlignment="0" applyProtection="0"/>
    <xf numFmtId="279" fontId="7" fillId="0" borderId="73" applyNumberFormat="0" applyFill="0" applyAlignment="0" applyProtection="0"/>
    <xf numFmtId="171" fontId="409" fillId="0" borderId="0"/>
    <xf numFmtId="171" fontId="410" fillId="0" borderId="0" applyFill="0" applyBorder="0" applyProtection="0"/>
    <xf numFmtId="171" fontId="410" fillId="0" borderId="0" applyFill="0" applyBorder="0" applyProtection="0"/>
    <xf numFmtId="237" fontId="7" fillId="0" borderId="61" applyFill="0" applyBorder="0" applyProtection="0">
      <alignment vertical="center"/>
    </xf>
    <xf numFmtId="38" fontId="33" fillId="0" borderId="5">
      <alignment horizontal="right"/>
    </xf>
    <xf numFmtId="177" fontId="33" fillId="0" borderId="0">
      <alignment horizontal="right"/>
    </xf>
    <xf numFmtId="192" fontId="7" fillId="0" borderId="0" applyFont="0" applyFill="0" applyBorder="0" applyAlignment="0" applyProtection="0"/>
    <xf numFmtId="171" fontId="99" fillId="0" borderId="0">
      <alignment horizontal="centerContinuous"/>
    </xf>
    <xf numFmtId="166" fontId="7" fillId="0" borderId="0" applyFont="0" applyFill="0" applyBorder="0" applyAlignment="0" applyProtection="0"/>
    <xf numFmtId="17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64" fontId="42" fillId="0" borderId="0" applyFont="0" applyFill="0" applyBorder="0">
      <alignment horizontal="right"/>
    </xf>
    <xf numFmtId="171" fontId="42" fillId="0" borderId="0" applyFont="0" applyFill="0" applyBorder="0">
      <alignment horizontal="right"/>
    </xf>
    <xf numFmtId="171" fontId="42" fillId="0" borderId="0" applyFont="0" applyFill="0" applyBorder="0">
      <alignment horizontal="right"/>
    </xf>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42" fillId="0" borderId="0" applyFont="0" applyFill="0" applyBorder="0">
      <alignment horizontal="right"/>
    </xf>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118" borderId="0"/>
    <xf numFmtId="171" fontId="411" fillId="118" borderId="0" applyFill="0"/>
    <xf numFmtId="171" fontId="412" fillId="20" borderId="39"/>
    <xf numFmtId="171" fontId="412" fillId="20" borderId="39"/>
    <xf numFmtId="171" fontId="7" fillId="0" borderId="0" applyNumberFormat="0" applyFill="0" applyBorder="0" applyAlignment="0"/>
    <xf numFmtId="37" fontId="391" fillId="0" borderId="1">
      <alignment horizontal="center"/>
    </xf>
    <xf numFmtId="4" fontId="413" fillId="0" borderId="0">
      <protection locked="0"/>
    </xf>
    <xf numFmtId="171" fontId="414" fillId="0" borderId="102" applyNumberFormat="0" applyFont="0" applyBorder="0" applyAlignment="0" applyProtection="0">
      <alignment horizontal="center"/>
    </xf>
    <xf numFmtId="171" fontId="414" fillId="0" borderId="102" applyNumberFormat="0" applyFont="0" applyBorder="0" applyAlignment="0" applyProtection="0">
      <alignment horizontal="center"/>
    </xf>
    <xf numFmtId="171" fontId="415" fillId="0" borderId="0">
      <alignment vertical="top"/>
    </xf>
    <xf numFmtId="353" fontId="33" fillId="0" borderId="0" applyNumberFormat="0"/>
    <xf numFmtId="171" fontId="46" fillId="0" borderId="0"/>
    <xf numFmtId="171" fontId="28" fillId="0" borderId="0" applyFont="0" applyFill="0" applyBorder="0" applyAlignment="0" applyProtection="0"/>
    <xf numFmtId="306" fontId="7" fillId="0" borderId="0" applyFont="0" applyFill="0" applyBorder="0" applyAlignment="0" applyProtection="0"/>
    <xf numFmtId="171" fontId="28" fillId="0" borderId="0" applyFont="0" applyFill="0" applyBorder="0" applyAlignment="0" applyProtection="0"/>
    <xf numFmtId="171" fontId="416" fillId="0" borderId="0"/>
    <xf numFmtId="215" fontId="135" fillId="0" borderId="0">
      <alignment horizontal="center"/>
    </xf>
    <xf numFmtId="171" fontId="317" fillId="0" borderId="3"/>
    <xf numFmtId="171" fontId="22" fillId="0" borderId="0" applyNumberFormat="0"/>
    <xf numFmtId="171" fontId="22" fillId="0" borderId="0" applyNumberFormat="0"/>
    <xf numFmtId="168" fontId="317" fillId="0" borderId="0">
      <alignment horizontal="right"/>
    </xf>
    <xf numFmtId="168" fontId="317" fillId="0" borderId="0">
      <alignment horizontal="right"/>
    </xf>
    <xf numFmtId="171" fontId="317" fillId="0" borderId="0">
      <alignment horizontal="right"/>
    </xf>
    <xf numFmtId="171" fontId="317" fillId="0" borderId="0">
      <alignment horizontal="right"/>
    </xf>
    <xf numFmtId="42" fontId="25" fillId="0" borderId="0" applyFont="0" applyFill="0" applyBorder="0" applyAlignment="0" applyProtection="0"/>
    <xf numFmtId="44" fontId="25" fillId="0" borderId="0" applyFont="0" applyFill="0" applyBorder="0" applyAlignment="0" applyProtection="0"/>
    <xf numFmtId="171" fontId="23" fillId="0" borderId="0">
      <alignment horizontal="left"/>
    </xf>
    <xf numFmtId="171" fontId="46" fillId="0" borderId="0"/>
    <xf numFmtId="171" fontId="417" fillId="21" borderId="0">
      <alignment horizontal="center"/>
    </xf>
    <xf numFmtId="335" fontId="7" fillId="0" borderId="0">
      <alignment horizontal="centerContinuous"/>
    </xf>
    <xf numFmtId="49" fontId="21" fillId="0" borderId="40">
      <alignment horizontal="left"/>
    </xf>
    <xf numFmtId="171" fontId="38" fillId="0" borderId="40">
      <alignment horizontal="left"/>
    </xf>
    <xf numFmtId="171" fontId="154" fillId="0" borderId="0">
      <alignment horizontal="left" vertical="center"/>
    </xf>
    <xf numFmtId="38" fontId="26" fillId="0" borderId="0" applyNumberFormat="0" applyFont="0" applyFill="0" applyBorder="0" applyProtection="0">
      <alignment horizontal="center" vertical="center" wrapText="1"/>
    </xf>
    <xf numFmtId="216" fontId="123" fillId="0" borderId="0" applyFont="0" applyFill="0" applyBorder="0" applyAlignment="0" applyProtection="0"/>
    <xf numFmtId="171" fontId="123"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6" fontId="123" fillId="0" borderId="0" applyFont="0" applyFill="0" applyBorder="0" applyAlignment="0" applyProtection="0"/>
    <xf numFmtId="216" fontId="123"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327"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171" fontId="7" fillId="0" borderId="0" applyFont="0" applyFill="0" applyBorder="0" applyAlignment="0" applyProtection="0"/>
    <xf numFmtId="327" fontId="7" fillId="0" borderId="0" applyFont="0" applyFill="0" applyBorder="0" applyAlignment="0" applyProtection="0"/>
    <xf numFmtId="216" fontId="123" fillId="0" borderId="0" applyFont="0" applyFill="0" applyBorder="0" applyAlignment="0" applyProtection="0"/>
    <xf numFmtId="216" fontId="123"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327" fontId="7" fillId="0" borderId="0" applyFont="0" applyFill="0" applyBorder="0" applyAlignment="0" applyProtection="0"/>
    <xf numFmtId="327" fontId="7" fillId="0" borderId="0" applyFont="0" applyFill="0" applyBorder="0" applyAlignment="0" applyProtection="0"/>
    <xf numFmtId="327"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90" fontId="7" fillId="0" borderId="0" applyFont="0" applyFill="0" applyBorder="0" applyAlignment="0" applyProtection="0"/>
    <xf numFmtId="171" fontId="7" fillId="0" borderId="0" applyFont="0" applyFill="0" applyBorder="0" applyAlignment="0" applyProtection="0"/>
    <xf numFmtId="327" fontId="7" fillId="0" borderId="0" applyFont="0" applyFill="0" applyBorder="0" applyAlignment="0" applyProtection="0"/>
    <xf numFmtId="283" fontId="26" fillId="0" borderId="0"/>
    <xf numFmtId="171" fontId="26" fillId="0" borderId="0"/>
    <xf numFmtId="216" fontId="123" fillId="0" borderId="0" applyFont="0" applyFill="0" applyBorder="0" applyAlignment="0" applyProtection="0"/>
    <xf numFmtId="364" fontId="178" fillId="0" borderId="0" applyFont="0" applyFill="0" applyBorder="0" applyAlignment="0" applyProtection="0"/>
    <xf numFmtId="287" fontId="178" fillId="0" borderId="0" applyFont="0" applyFill="0" applyBorder="0" applyAlignment="0" applyProtection="0"/>
    <xf numFmtId="336" fontId="178" fillId="0" borderId="0" applyFont="0" applyFill="0" applyBorder="0" applyAlignment="0" applyProtection="0"/>
    <xf numFmtId="352" fontId="178" fillId="0" borderId="0" applyFont="0" applyFill="0" applyBorder="0" applyAlignment="0" applyProtection="0"/>
    <xf numFmtId="0" fontId="178" fillId="0" borderId="0" applyFont="0" applyFill="0" applyBorder="0" applyAlignment="0" applyProtection="0"/>
    <xf numFmtId="223" fontId="7" fillId="0" borderId="0" applyFont="0" applyFill="0" applyBorder="0" applyAlignment="0" applyProtection="0"/>
    <xf numFmtId="0" fontId="184" fillId="0" borderId="0"/>
    <xf numFmtId="44" fontId="184" fillId="0" borderId="0" applyFont="0" applyFill="0" applyBorder="0" applyAlignment="0" applyProtection="0"/>
    <xf numFmtId="43" fontId="3" fillId="0" borderId="0" applyFont="0" applyFill="0" applyBorder="0" applyAlignment="0" applyProtection="0"/>
    <xf numFmtId="0" fontId="7" fillId="0" borderId="0"/>
  </cellStyleXfs>
  <cellXfs count="296">
    <xf numFmtId="0" fontId="0" fillId="0" borderId="0" xfId="0"/>
    <xf numFmtId="43" fontId="0" fillId="0" borderId="0" xfId="2" applyFont="1"/>
    <xf numFmtId="43" fontId="4" fillId="0" borderId="0" xfId="2" applyFont="1"/>
    <xf numFmtId="0" fontId="0" fillId="0" borderId="0" xfId="0" applyFont="1" applyFill="1"/>
    <xf numFmtId="0" fontId="0" fillId="0" borderId="0" xfId="0" applyFont="1" applyFill="1" applyBorder="1"/>
    <xf numFmtId="0" fontId="5" fillId="0" borderId="0" xfId="0" applyFont="1" applyFill="1" applyBorder="1" applyAlignment="1">
      <alignment horizontal="center" wrapText="1"/>
    </xf>
    <xf numFmtId="164" fontId="5" fillId="0" borderId="0" xfId="2" applyNumberFormat="1" applyFont="1" applyFill="1"/>
    <xf numFmtId="164" fontId="6" fillId="0" borderId="0" xfId="2" applyNumberFormat="1" applyFont="1" applyFill="1" applyAlignment="1">
      <alignment horizontal="left" vertical="top" wrapText="1" indent="1"/>
    </xf>
    <xf numFmtId="164" fontId="6" fillId="0" borderId="0" xfId="2" applyNumberFormat="1" applyFont="1" applyFill="1" applyAlignment="1">
      <alignment horizontal="left" vertical="top" wrapText="1" indent="5"/>
    </xf>
    <xf numFmtId="164" fontId="6" fillId="0" borderId="0" xfId="2" applyNumberFormat="1" applyFont="1" applyFill="1" applyAlignment="1">
      <alignment horizontal="left" vertical="top" wrapText="1" indent="4"/>
    </xf>
    <xf numFmtId="164" fontId="6" fillId="0" borderId="0" xfId="2" applyNumberFormat="1" applyFont="1" applyFill="1" applyAlignment="1">
      <alignment vertical="top" wrapText="1"/>
    </xf>
    <xf numFmtId="164" fontId="0" fillId="0" borderId="0" xfId="1" applyNumberFormat="1" applyFont="1" applyFill="1"/>
    <xf numFmtId="164" fontId="0" fillId="0" borderId="0" xfId="1" applyNumberFormat="1" applyFont="1" applyFill="1" applyBorder="1"/>
    <xf numFmtId="164" fontId="0" fillId="0" borderId="0" xfId="0" applyNumberFormat="1" applyFont="1" applyFill="1" applyBorder="1"/>
    <xf numFmtId="164" fontId="5" fillId="0" borderId="0" xfId="2" applyNumberFormat="1" applyFont="1" applyFill="1" applyAlignment="1">
      <alignment horizontal="left" vertical="top" wrapText="1" indent="5"/>
    </xf>
    <xf numFmtId="164" fontId="5" fillId="0" borderId="0" xfId="2" applyNumberFormat="1" applyFont="1" applyFill="1" applyAlignment="1">
      <alignment vertical="top" wrapText="1"/>
    </xf>
    <xf numFmtId="0" fontId="0" fillId="0" borderId="4" xfId="0" applyNumberFormat="1" applyFill="1" applyBorder="1" applyProtection="1">
      <protection locked="0"/>
    </xf>
    <xf numFmtId="43" fontId="0" fillId="0" borderId="0" xfId="2" applyFont="1" applyProtection="1">
      <protection locked="0"/>
    </xf>
    <xf numFmtId="164" fontId="0" fillId="0" borderId="4" xfId="1" applyNumberFormat="1" applyFont="1" applyFill="1" applyBorder="1" applyProtection="1">
      <protection locked="0"/>
    </xf>
    <xf numFmtId="164" fontId="0" fillId="0" borderId="0" xfId="1" applyNumberFormat="1" applyFont="1" applyProtection="1">
      <protection locked="0"/>
    </xf>
    <xf numFmtId="49" fontId="0" fillId="0" borderId="4" xfId="0" applyNumberFormat="1" applyFill="1" applyBorder="1" applyProtection="1">
      <protection locked="0"/>
    </xf>
    <xf numFmtId="0" fontId="10" fillId="4" borderId="4" xfId="0" applyNumberFormat="1" applyFont="1" applyFill="1" applyBorder="1" applyProtection="1">
      <protection locked="0"/>
    </xf>
    <xf numFmtId="49" fontId="10" fillId="4" borderId="4" xfId="0" quotePrefix="1" applyNumberFormat="1" applyFont="1" applyFill="1" applyBorder="1" applyProtection="1">
      <protection locked="0"/>
    </xf>
    <xf numFmtId="0" fontId="0" fillId="0" borderId="0" xfId="0" applyProtection="1">
      <protection locked="0"/>
    </xf>
    <xf numFmtId="49" fontId="10" fillId="4" borderId="4" xfId="0" applyNumberFormat="1" applyFont="1" applyFill="1" applyBorder="1" applyProtection="1">
      <protection locked="0"/>
    </xf>
    <xf numFmtId="0" fontId="0" fillId="0" borderId="0" xfId="0" applyFill="1"/>
    <xf numFmtId="164" fontId="0" fillId="0" borderId="0" xfId="1" applyNumberFormat="1" applyFont="1"/>
    <xf numFmtId="164" fontId="0" fillId="2" borderId="0" xfId="1" applyNumberFormat="1" applyFont="1" applyFill="1"/>
    <xf numFmtId="164" fontId="0" fillId="2" borderId="6" xfId="1" applyNumberFormat="1" applyFont="1" applyFill="1" applyBorder="1"/>
    <xf numFmtId="164" fontId="0" fillId="0" borderId="0" xfId="1" applyNumberFormat="1" applyFont="1" applyBorder="1"/>
    <xf numFmtId="164" fontId="0" fillId="2" borderId="2" xfId="1" applyNumberFormat="1" applyFont="1" applyFill="1" applyBorder="1"/>
    <xf numFmtId="164" fontId="11" fillId="0" borderId="0" xfId="1" applyNumberFormat="1" applyFont="1" applyFill="1" applyBorder="1"/>
    <xf numFmtId="164" fontId="11" fillId="0" borderId="0" xfId="1" applyNumberFormat="1" applyFont="1" applyFill="1"/>
    <xf numFmtId="164" fontId="8" fillId="0" borderId="0" xfId="1" applyNumberFormat="1" applyFont="1" applyFill="1"/>
    <xf numFmtId="164" fontId="12" fillId="0" borderId="0" xfId="1" applyNumberFormat="1" applyFont="1" applyFill="1"/>
    <xf numFmtId="164" fontId="11" fillId="0" borderId="0" xfId="0" applyNumberFormat="1" applyFont="1" applyFill="1"/>
    <xf numFmtId="164" fontId="11" fillId="0" borderId="1" xfId="1" applyNumberFormat="1" applyFont="1" applyFill="1" applyBorder="1"/>
    <xf numFmtId="0" fontId="5" fillId="0" borderId="0" xfId="0" applyFont="1" applyFill="1" applyBorder="1" applyAlignment="1">
      <alignment horizontal="centerContinuous" wrapText="1"/>
    </xf>
    <xf numFmtId="0" fontId="0" fillId="0" borderId="4" xfId="0" quotePrefix="1" applyNumberFormat="1" applyFill="1" applyBorder="1" applyProtection="1">
      <protection locked="0"/>
    </xf>
    <xf numFmtId="0" fontId="0" fillId="0" borderId="0" xfId="0" quotePrefix="1"/>
    <xf numFmtId="164" fontId="0" fillId="0" borderId="0" xfId="0" applyNumberFormat="1"/>
    <xf numFmtId="0" fontId="12" fillId="0" borderId="0" xfId="0" applyFont="1" applyFill="1" applyAlignment="1">
      <alignment horizontal="center"/>
    </xf>
    <xf numFmtId="164" fontId="8" fillId="2" borderId="0" xfId="1" applyNumberFormat="1" applyFont="1" applyFill="1"/>
    <xf numFmtId="164" fontId="8" fillId="2" borderId="1" xfId="1" applyNumberFormat="1" applyFont="1" applyFill="1" applyBorder="1"/>
    <xf numFmtId="164" fontId="14" fillId="0" borderId="1" xfId="1" applyNumberFormat="1" applyFont="1" applyFill="1" applyBorder="1"/>
    <xf numFmtId="164" fontId="14" fillId="0" borderId="0" xfId="1" applyNumberFormat="1" applyFont="1" applyFill="1"/>
    <xf numFmtId="164" fontId="15" fillId="0" borderId="0" xfId="1" applyNumberFormat="1" applyFont="1" applyFill="1"/>
    <xf numFmtId="165" fontId="5" fillId="0" borderId="8" xfId="0" applyNumberFormat="1" applyFont="1" applyFill="1" applyBorder="1" applyAlignment="1">
      <alignment horizontal="centerContinuous" wrapText="1"/>
    </xf>
    <xf numFmtId="0" fontId="5" fillId="0" borderId="8" xfId="0" applyFont="1" applyFill="1" applyBorder="1" applyAlignment="1">
      <alignment horizontal="center" wrapText="1"/>
    </xf>
    <xf numFmtId="0" fontId="0" fillId="0" borderId="8" xfId="0" applyFont="1" applyFill="1" applyBorder="1"/>
    <xf numFmtId="164" fontId="0" fillId="0" borderId="8" xfId="1" applyNumberFormat="1" applyFont="1" applyFill="1" applyBorder="1"/>
    <xf numFmtId="0" fontId="5" fillId="0" borderId="12" xfId="0" applyFont="1" applyFill="1" applyBorder="1" applyAlignment="1">
      <alignment horizontal="center" wrapText="1"/>
    </xf>
    <xf numFmtId="0" fontId="0" fillId="0" borderId="13" xfId="0" applyFont="1" applyFill="1" applyBorder="1"/>
    <xf numFmtId="164" fontId="0" fillId="0" borderId="13" xfId="1" applyNumberFormat="1" applyFont="1" applyFill="1" applyBorder="1"/>
    <xf numFmtId="0" fontId="5" fillId="0" borderId="14" xfId="0" applyFont="1" applyFill="1" applyBorder="1" applyAlignment="1">
      <alignment horizontal="center" wrapText="1"/>
    </xf>
    <xf numFmtId="164" fontId="8" fillId="2" borderId="0" xfId="1" applyNumberFormat="1" applyFont="1" applyFill="1" applyBorder="1"/>
    <xf numFmtId="164" fontId="0" fillId="2" borderId="1" xfId="1" applyNumberFormat="1" applyFont="1" applyFill="1" applyBorder="1"/>
    <xf numFmtId="164" fontId="11" fillId="0" borderId="6" xfId="1" applyNumberFormat="1" applyFont="1" applyFill="1" applyBorder="1"/>
    <xf numFmtId="0" fontId="0" fillId="6" borderId="0" xfId="0" applyFont="1" applyFill="1"/>
    <xf numFmtId="0" fontId="12" fillId="0" borderId="0" xfId="0" applyFont="1" applyFill="1" applyAlignment="1">
      <alignment horizontal="right"/>
    </xf>
    <xf numFmtId="0" fontId="7" fillId="0" borderId="0" xfId="12"/>
    <xf numFmtId="0" fontId="7" fillId="0" borderId="0" xfId="12" applyBorder="1"/>
    <xf numFmtId="0" fontId="17" fillId="0" borderId="0" xfId="12" applyFont="1" applyBorder="1" applyAlignment="1">
      <alignment horizontal="right"/>
    </xf>
    <xf numFmtId="49" fontId="0" fillId="0" borderId="4" xfId="0" quotePrefix="1" applyNumberFormat="1" applyFill="1" applyBorder="1" applyProtection="1">
      <protection locked="0"/>
    </xf>
    <xf numFmtId="0" fontId="11" fillId="0" borderId="0" xfId="0" applyFont="1" applyFill="1"/>
    <xf numFmtId="164" fontId="0" fillId="0" borderId="0" xfId="0" applyNumberFormat="1" applyFont="1" applyFill="1"/>
    <xf numFmtId="164" fontId="0" fillId="2" borderId="103" xfId="1" applyNumberFormat="1" applyFont="1" applyFill="1" applyBorder="1"/>
    <xf numFmtId="164" fontId="11" fillId="0" borderId="103" xfId="1" applyNumberFormat="1" applyFont="1" applyFill="1" applyBorder="1"/>
    <xf numFmtId="0" fontId="0" fillId="0" borderId="0" xfId="0" quotePrefix="1" applyFill="1"/>
    <xf numFmtId="164" fontId="11" fillId="0" borderId="73" xfId="1" applyNumberFormat="1" applyFont="1" applyFill="1" applyBorder="1"/>
    <xf numFmtId="164" fontId="0" fillId="0" borderId="0" xfId="1" applyNumberFormat="1" applyFont="1" applyFill="1" applyProtection="1">
      <protection locked="0"/>
    </xf>
    <xf numFmtId="164" fontId="0" fillId="2" borderId="0" xfId="1" applyNumberFormat="1" applyFont="1" applyFill="1" applyBorder="1"/>
    <xf numFmtId="164" fontId="12" fillId="3" borderId="0" xfId="1" applyNumberFormat="1" applyFont="1" applyFill="1"/>
    <xf numFmtId="164" fontId="12" fillId="3" borderId="0" xfId="0" applyNumberFormat="1" applyFont="1" applyFill="1"/>
    <xf numFmtId="164" fontId="0" fillId="2" borderId="103" xfId="0" applyNumberFormat="1" applyFont="1" applyFill="1" applyBorder="1"/>
    <xf numFmtId="164" fontId="14" fillId="119" borderId="0" xfId="1" applyNumberFormat="1" applyFont="1" applyFill="1"/>
    <xf numFmtId="164" fontId="14" fillId="0" borderId="0" xfId="1" applyNumberFormat="1" applyFont="1" applyFill="1" applyBorder="1"/>
    <xf numFmtId="0" fontId="0" fillId="0" borderId="0" xfId="0"/>
    <xf numFmtId="0" fontId="13" fillId="0" borderId="0" xfId="0" applyFont="1" applyFill="1" applyAlignment="1">
      <alignment horizontal="center"/>
    </xf>
    <xf numFmtId="0" fontId="9" fillId="0" borderId="8" xfId="0" applyFont="1" applyFill="1" applyBorder="1" applyAlignment="1">
      <alignment horizontal="centerContinuous"/>
    </xf>
    <xf numFmtId="0" fontId="9" fillId="0" borderId="0" xfId="0" applyFont="1" applyFill="1" applyBorder="1" applyAlignment="1">
      <alignment horizontal="centerContinuous"/>
    </xf>
    <xf numFmtId="0" fontId="0" fillId="0" borderId="105" xfId="0" applyNumberFormat="1" applyFill="1" applyBorder="1" applyProtection="1">
      <protection locked="0"/>
    </xf>
    <xf numFmtId="49" fontId="0" fillId="2" borderId="4" xfId="0" quotePrefix="1" applyNumberFormat="1" applyFill="1" applyBorder="1" applyProtection="1">
      <protection locked="0"/>
    </xf>
    <xf numFmtId="164" fontId="0" fillId="2" borderId="4" xfId="1" applyNumberFormat="1" applyFont="1" applyFill="1" applyBorder="1" applyProtection="1">
      <protection locked="0"/>
    </xf>
    <xf numFmtId="49" fontId="0" fillId="2" borderId="0" xfId="2" applyNumberFormat="1" applyFont="1" applyFill="1" applyProtection="1">
      <protection locked="0"/>
    </xf>
    <xf numFmtId="164" fontId="5" fillId="0" borderId="0" xfId="2" applyNumberFormat="1" applyFont="1" applyFill="1" applyAlignment="1">
      <alignment horizontal="left" vertical="top" wrapText="1"/>
    </xf>
    <xf numFmtId="164" fontId="6" fillId="0" borderId="0" xfId="2" applyNumberFormat="1" applyFont="1" applyFill="1" applyAlignment="1">
      <alignment horizontal="left" vertical="top" wrapText="1" indent="2"/>
    </xf>
    <xf numFmtId="164" fontId="6" fillId="0" borderId="0" xfId="2" applyNumberFormat="1" applyFont="1" applyFill="1" applyAlignment="1">
      <alignment horizontal="left" vertical="top" wrapText="1" indent="6"/>
    </xf>
    <xf numFmtId="0" fontId="5" fillId="0" borderId="1" xfId="0" applyFont="1" applyFill="1" applyBorder="1" applyAlignment="1">
      <alignment horizontal="center" wrapText="1"/>
    </xf>
    <xf numFmtId="164" fontId="6" fillId="0" borderId="0" xfId="2" quotePrefix="1" applyNumberFormat="1" applyFont="1" applyFill="1" applyAlignment="1">
      <alignment horizontal="left" vertical="top" wrapText="1" indent="2"/>
    </xf>
    <xf numFmtId="164" fontId="0" fillId="2" borderId="104" xfId="1" applyNumberFormat="1" applyFont="1" applyFill="1" applyBorder="1"/>
    <xf numFmtId="164" fontId="0" fillId="2" borderId="5" xfId="0" applyNumberFormat="1" applyFont="1" applyFill="1" applyBorder="1"/>
    <xf numFmtId="164" fontId="0" fillId="2" borderId="6" xfId="0" applyNumberFormat="1" applyFont="1" applyFill="1" applyBorder="1"/>
    <xf numFmtId="0" fontId="13" fillId="0" borderId="0" xfId="0" applyFont="1" applyFill="1" applyAlignment="1">
      <alignment horizontal="left"/>
    </xf>
    <xf numFmtId="3" fontId="0" fillId="0" borderId="0" xfId="0" applyNumberFormat="1" applyAlignment="1">
      <alignment horizontal="left" indent="4"/>
    </xf>
    <xf numFmtId="0" fontId="2" fillId="0" borderId="0" xfId="0" applyFont="1" applyFill="1"/>
    <xf numFmtId="43" fontId="0" fillId="4" borderId="0" xfId="2" applyFont="1" applyFill="1" applyProtection="1">
      <protection locked="0"/>
    </xf>
    <xf numFmtId="0" fontId="0" fillId="4" borderId="105" xfId="0" applyNumberFormat="1" applyFill="1" applyBorder="1" applyProtection="1">
      <protection locked="0"/>
    </xf>
    <xf numFmtId="164" fontId="0" fillId="4" borderId="105" xfId="1" applyNumberFormat="1" applyFont="1" applyFill="1" applyBorder="1" applyProtection="1">
      <protection locked="0"/>
    </xf>
    <xf numFmtId="164" fontId="0" fillId="4" borderId="0" xfId="1" applyNumberFormat="1" applyFont="1" applyFill="1" applyProtection="1">
      <protection locked="0"/>
    </xf>
    <xf numFmtId="43" fontId="10" fillId="4" borderId="0" xfId="2" applyFont="1" applyFill="1" applyProtection="1">
      <protection locked="0"/>
    </xf>
    <xf numFmtId="0" fontId="0" fillId="119" borderId="0" xfId="0" applyFill="1"/>
    <xf numFmtId="0" fontId="0" fillId="2" borderId="4" xfId="0" quotePrefix="1" applyNumberFormat="1" applyFill="1" applyBorder="1" applyProtection="1">
      <protection locked="0"/>
    </xf>
    <xf numFmtId="0" fontId="0" fillId="2" borderId="0" xfId="0" applyFill="1"/>
    <xf numFmtId="49" fontId="0" fillId="2" borderId="0" xfId="0" applyNumberFormat="1" applyFill="1"/>
    <xf numFmtId="0" fontId="0" fillId="0" borderId="106" xfId="0" applyNumberFormat="1" applyFill="1" applyBorder="1" applyProtection="1">
      <protection locked="0"/>
    </xf>
    <xf numFmtId="164" fontId="0" fillId="0" borderId="106" xfId="1" applyNumberFormat="1" applyFont="1" applyFill="1" applyBorder="1" applyProtection="1">
      <protection locked="0"/>
    </xf>
    <xf numFmtId="0" fontId="0" fillId="0" borderId="0" xfId="0" applyNumberFormat="1" applyFill="1" applyBorder="1" applyProtection="1">
      <protection locked="0"/>
    </xf>
    <xf numFmtId="164" fontId="0" fillId="0" borderId="0" xfId="1" applyNumberFormat="1" applyFont="1" applyFill="1" applyBorder="1" applyProtection="1">
      <protection locked="0"/>
    </xf>
    <xf numFmtId="164" fontId="0" fillId="0" borderId="0" xfId="1" applyNumberFormat="1" applyFont="1" applyBorder="1" applyProtection="1">
      <protection locked="0"/>
    </xf>
    <xf numFmtId="43" fontId="0" fillId="0" borderId="0" xfId="2" applyFont="1" applyBorder="1" applyProtection="1">
      <protection locked="0"/>
    </xf>
    <xf numFmtId="49" fontId="0" fillId="2" borderId="106" xfId="0" quotePrefix="1" applyNumberFormat="1" applyFill="1" applyBorder="1" applyProtection="1">
      <protection locked="0"/>
    </xf>
    <xf numFmtId="164" fontId="0" fillId="2" borderId="106" xfId="1" applyNumberFormat="1" applyFont="1" applyFill="1" applyBorder="1" applyProtection="1">
      <protection locked="0"/>
    </xf>
    <xf numFmtId="0" fontId="0" fillId="4" borderId="0" xfId="0" applyNumberFormat="1" applyFill="1" applyBorder="1" applyProtection="1">
      <protection locked="0"/>
    </xf>
    <xf numFmtId="164" fontId="0" fillId="4" borderId="0" xfId="1" applyNumberFormat="1" applyFont="1" applyFill="1" applyBorder="1" applyProtection="1">
      <protection locked="0"/>
    </xf>
    <xf numFmtId="43" fontId="0" fillId="4" borderId="0" xfId="2" applyFont="1" applyFill="1" applyBorder="1" applyProtection="1">
      <protection locked="0"/>
    </xf>
    <xf numFmtId="43" fontId="10" fillId="4" borderId="0" xfId="2" applyFont="1" applyFill="1" applyBorder="1" applyProtection="1">
      <protection locked="0"/>
    </xf>
    <xf numFmtId="49" fontId="0" fillId="0" borderId="0" xfId="0" applyNumberFormat="1" applyFill="1" applyBorder="1" applyProtection="1">
      <protection locked="0"/>
    </xf>
    <xf numFmtId="49" fontId="0" fillId="3" borderId="0" xfId="0" quotePrefix="1" applyNumberFormat="1" applyFill="1" applyBorder="1" applyProtection="1">
      <protection locked="0"/>
    </xf>
    <xf numFmtId="164" fontId="0" fillId="3" borderId="0" xfId="1" applyNumberFormat="1" applyFont="1" applyFill="1" applyBorder="1" applyProtection="1">
      <protection locked="0"/>
    </xf>
    <xf numFmtId="49" fontId="0" fillId="3" borderId="0" xfId="2" applyNumberFormat="1" applyFont="1" applyFill="1" applyBorder="1" applyProtection="1">
      <protection locked="0"/>
    </xf>
    <xf numFmtId="49" fontId="0" fillId="120" borderId="0" xfId="0" applyNumberFormat="1" applyFill="1" applyBorder="1" applyProtection="1">
      <protection locked="0"/>
    </xf>
    <xf numFmtId="164" fontId="0" fillId="120" borderId="0" xfId="1" applyNumberFormat="1" applyFont="1" applyFill="1" applyBorder="1" applyProtection="1">
      <protection locked="0"/>
    </xf>
    <xf numFmtId="164" fontId="0" fillId="120" borderId="0" xfId="1" applyNumberFormat="1" applyFont="1" applyFill="1" applyBorder="1"/>
    <xf numFmtId="43" fontId="0" fillId="120" borderId="0" xfId="2" applyFont="1" applyFill="1" applyBorder="1" applyProtection="1">
      <protection locked="0"/>
    </xf>
    <xf numFmtId="0" fontId="0" fillId="119" borderId="0" xfId="0" quotePrefix="1" applyFill="1"/>
    <xf numFmtId="164" fontId="0" fillId="119" borderId="4" xfId="1" applyNumberFormat="1" applyFont="1" applyFill="1" applyBorder="1" applyProtection="1">
      <protection locked="0"/>
    </xf>
    <xf numFmtId="0" fontId="0" fillId="0" borderId="105" xfId="0" quotePrefix="1" applyNumberFormat="1" applyFill="1" applyBorder="1" applyProtection="1">
      <protection locked="0"/>
    </xf>
    <xf numFmtId="49" fontId="0" fillId="2" borderId="0" xfId="2" quotePrefix="1" applyNumberFormat="1" applyFont="1" applyFill="1" applyProtection="1">
      <protection locked="0"/>
    </xf>
    <xf numFmtId="0" fontId="10" fillId="4" borderId="4" xfId="0" quotePrefix="1" applyNumberFormat="1" applyFont="1" applyFill="1" applyBorder="1" applyProtection="1">
      <protection locked="0"/>
    </xf>
    <xf numFmtId="0" fontId="5" fillId="0" borderId="2" xfId="0" applyFont="1" applyFill="1" applyBorder="1" applyAlignment="1">
      <alignment horizontal="center" wrapText="1"/>
    </xf>
    <xf numFmtId="0" fontId="419" fillId="0" borderId="9" xfId="0" applyFont="1" applyFill="1" applyBorder="1"/>
    <xf numFmtId="0" fontId="419" fillId="0" borderId="9" xfId="0" applyFont="1" applyBorder="1"/>
    <xf numFmtId="0" fontId="419" fillId="5" borderId="9" xfId="0" applyFont="1" applyFill="1" applyBorder="1"/>
    <xf numFmtId="0" fontId="419" fillId="0" borderId="0" xfId="0" applyFont="1" applyFill="1" applyBorder="1"/>
    <xf numFmtId="0" fontId="419" fillId="0" borderId="0" xfId="0" applyFont="1"/>
    <xf numFmtId="0" fontId="419" fillId="5" borderId="0" xfId="0" applyFont="1" applyFill="1" applyBorder="1"/>
    <xf numFmtId="0" fontId="419" fillId="0" borderId="0" xfId="0" applyFont="1" applyFill="1"/>
    <xf numFmtId="0" fontId="419" fillId="0" borderId="0" xfId="0" applyFont="1" applyBorder="1"/>
    <xf numFmtId="0" fontId="423" fillId="0" borderId="9" xfId="0" applyFont="1" applyFill="1" applyBorder="1"/>
    <xf numFmtId="0" fontId="423" fillId="0" borderId="0" xfId="0" applyFont="1" applyFill="1" applyBorder="1"/>
    <xf numFmtId="0" fontId="423" fillId="0" borderId="0" xfId="0" applyFont="1"/>
    <xf numFmtId="0" fontId="423" fillId="0" borderId="0" xfId="0" applyFont="1" applyFill="1"/>
    <xf numFmtId="0" fontId="421" fillId="0" borderId="0" xfId="0" applyFont="1" applyFill="1" applyBorder="1" applyAlignment="1">
      <alignment horizontal="left" vertical="center" indent="1"/>
    </xf>
    <xf numFmtId="5" fontId="421" fillId="0" borderId="0" xfId="27559" applyNumberFormat="1" applyFont="1" applyFill="1" applyBorder="1" applyAlignment="1">
      <alignment vertical="center"/>
    </xf>
    <xf numFmtId="0" fontId="421" fillId="0" borderId="0" xfId="0" applyFont="1" applyFill="1" applyBorder="1"/>
    <xf numFmtId="0" fontId="423" fillId="122" borderId="0" xfId="0" applyFont="1" applyFill="1" applyBorder="1" applyAlignment="1">
      <alignment horizontal="left" vertical="center" indent="1"/>
    </xf>
    <xf numFmtId="164" fontId="421" fillId="122" borderId="0" xfId="1" applyNumberFormat="1" applyFont="1" applyFill="1" applyBorder="1" applyAlignment="1">
      <alignment vertical="center"/>
    </xf>
    <xf numFmtId="164" fontId="421" fillId="0" borderId="0" xfId="1" applyNumberFormat="1" applyFont="1" applyFill="1" applyBorder="1" applyAlignment="1">
      <alignment vertical="center"/>
    </xf>
    <xf numFmtId="164" fontId="421" fillId="0" borderId="0" xfId="27559" applyNumberFormat="1" applyFont="1" applyFill="1" applyBorder="1" applyAlignment="1">
      <alignment vertical="center"/>
    </xf>
    <xf numFmtId="0" fontId="423" fillId="0" borderId="0" xfId="0" applyFont="1" applyFill="1" applyBorder="1" applyAlignment="1">
      <alignment horizontal="left" vertical="center" indent="1"/>
    </xf>
    <xf numFmtId="164" fontId="421" fillId="0" borderId="0" xfId="1" applyNumberFormat="1" applyFont="1" applyFill="1" applyBorder="1" applyAlignment="1">
      <alignment horizontal="right" vertical="center"/>
    </xf>
    <xf numFmtId="0" fontId="425" fillId="122" borderId="0" xfId="0" applyFont="1" applyFill="1" applyBorder="1" applyAlignment="1">
      <alignment horizontal="left" vertical="center" indent="3"/>
    </xf>
    <xf numFmtId="164" fontId="422" fillId="122" borderId="0" xfId="1" applyNumberFormat="1" applyFont="1" applyFill="1" applyBorder="1" applyAlignment="1">
      <alignment vertical="center"/>
    </xf>
    <xf numFmtId="164" fontId="422" fillId="0" borderId="0" xfId="1" applyNumberFormat="1" applyFont="1" applyFill="1" applyBorder="1" applyAlignment="1">
      <alignment vertical="center"/>
    </xf>
    <xf numFmtId="164" fontId="422" fillId="0" borderId="0" xfId="27559" applyNumberFormat="1" applyFont="1" applyFill="1" applyBorder="1" applyAlignment="1">
      <alignment vertical="center"/>
    </xf>
    <xf numFmtId="164" fontId="422" fillId="0" borderId="0" xfId="1" applyNumberFormat="1" applyFont="1" applyFill="1" applyBorder="1" applyAlignment="1">
      <alignment horizontal="right" vertical="center"/>
    </xf>
    <xf numFmtId="0" fontId="421" fillId="0" borderId="0" xfId="0" applyFont="1" applyFill="1" applyBorder="1" applyAlignment="1">
      <alignment horizontal="left" vertical="center" wrapText="1" indent="1"/>
    </xf>
    <xf numFmtId="164" fontId="421" fillId="0" borderId="0" xfId="0" applyNumberFormat="1" applyFont="1" applyFill="1" applyBorder="1" applyAlignment="1">
      <alignment horizontal="center"/>
    </xf>
    <xf numFmtId="0" fontId="421" fillId="122" borderId="0" xfId="0" applyFont="1" applyFill="1" applyBorder="1" applyAlignment="1">
      <alignment horizontal="left" vertical="center" wrapText="1" indent="1"/>
    </xf>
    <xf numFmtId="164" fontId="421" fillId="122" borderId="0" xfId="0" applyNumberFormat="1" applyFont="1" applyFill="1" applyBorder="1" applyAlignment="1">
      <alignment horizontal="center"/>
    </xf>
    <xf numFmtId="0" fontId="423" fillId="0" borderId="0" xfId="0" applyFont="1" applyBorder="1"/>
    <xf numFmtId="164" fontId="421" fillId="122" borderId="0" xfId="27559" applyNumberFormat="1" applyFont="1" applyFill="1" applyBorder="1" applyAlignment="1">
      <alignment vertical="center"/>
    </xf>
    <xf numFmtId="0" fontId="421" fillId="0" borderId="0" xfId="0" applyFont="1" applyFill="1" applyBorder="1" applyAlignment="1">
      <alignment horizontal="left" vertical="center"/>
    </xf>
    <xf numFmtId="0" fontId="426" fillId="0" borderId="0" xfId="0" applyFont="1" applyAlignment="1">
      <alignment vertical="top" wrapText="1"/>
    </xf>
    <xf numFmtId="43" fontId="427" fillId="0" borderId="0" xfId="1" applyFont="1"/>
    <xf numFmtId="0" fontId="419" fillId="5" borderId="0" xfId="0" applyFont="1" applyFill="1"/>
    <xf numFmtId="0" fontId="418" fillId="0" borderId="0" xfId="0" applyFont="1" applyFill="1" applyBorder="1" applyAlignment="1">
      <alignment vertical="center"/>
    </xf>
    <xf numFmtId="164" fontId="419" fillId="0" borderId="0" xfId="0" applyNumberFormat="1" applyFont="1"/>
    <xf numFmtId="164" fontId="419" fillId="0" borderId="0" xfId="27559" applyNumberFormat="1" applyFont="1"/>
    <xf numFmtId="164" fontId="419" fillId="0" borderId="0" xfId="27559" applyNumberFormat="1" applyFont="1" applyFill="1"/>
    <xf numFmtId="5" fontId="421" fillId="0" borderId="0" xfId="27559" applyNumberFormat="1" applyFont="1" applyFill="1" applyBorder="1" applyAlignment="1">
      <alignment horizontal="right" vertical="center"/>
    </xf>
    <xf numFmtId="0" fontId="425" fillId="0" borderId="0" xfId="0" applyFont="1"/>
    <xf numFmtId="0" fontId="422" fillId="0" borderId="0" xfId="0" applyFont="1" applyFill="1" applyBorder="1" applyAlignment="1">
      <alignment horizontal="left" vertical="center" indent="1"/>
    </xf>
    <xf numFmtId="37" fontId="421" fillId="0" borderId="0" xfId="1" applyNumberFormat="1" applyFont="1" applyFill="1" applyBorder="1" applyAlignment="1">
      <alignment horizontal="right" vertical="center"/>
    </xf>
    <xf numFmtId="164" fontId="421" fillId="122" borderId="0" xfId="1" applyNumberFormat="1" applyFont="1" applyFill="1" applyBorder="1" applyAlignment="1">
      <alignment horizontal="right" vertical="center"/>
    </xf>
    <xf numFmtId="0" fontId="421" fillId="122" borderId="0" xfId="0" applyFont="1" applyFill="1" applyBorder="1" applyAlignment="1">
      <alignment horizontal="left" vertical="center" indent="1"/>
    </xf>
    <xf numFmtId="0" fontId="423" fillId="5" borderId="0" xfId="0" applyFont="1" applyFill="1"/>
    <xf numFmtId="164" fontId="423" fillId="0" borderId="0" xfId="0" applyNumberFormat="1" applyFont="1"/>
    <xf numFmtId="0" fontId="421" fillId="0" borderId="0" xfId="0" applyFont="1" applyFill="1" applyBorder="1" applyAlignment="1">
      <alignment horizontal="center"/>
    </xf>
    <xf numFmtId="164" fontId="423" fillId="0" borderId="0" xfId="27559" applyNumberFormat="1" applyFont="1" applyBorder="1" applyAlignment="1">
      <alignment horizontal="center"/>
    </xf>
    <xf numFmtId="0" fontId="423" fillId="0" borderId="0" xfId="0" applyFont="1" applyFill="1" applyBorder="1" applyAlignment="1">
      <alignment horizontal="center"/>
    </xf>
    <xf numFmtId="164" fontId="421" fillId="0" borderId="0" xfId="0" applyNumberFormat="1" applyFont="1" applyFill="1" applyBorder="1"/>
    <xf numFmtId="164" fontId="421" fillId="122" borderId="0" xfId="0" applyNumberFormat="1" applyFont="1" applyFill="1" applyBorder="1"/>
    <xf numFmtId="7" fontId="421" fillId="0" borderId="0" xfId="0" applyNumberFormat="1" applyFont="1" applyFill="1" applyBorder="1"/>
    <xf numFmtId="7" fontId="421" fillId="122" borderId="0" xfId="0" applyNumberFormat="1" applyFont="1" applyFill="1" applyBorder="1"/>
    <xf numFmtId="164" fontId="421" fillId="122" borderId="0" xfId="0" applyNumberFormat="1" applyFont="1" applyFill="1" applyBorder="1" applyAlignment="1"/>
    <xf numFmtId="164" fontId="421" fillId="0" borderId="0" xfId="0" applyNumberFormat="1" applyFont="1" applyFill="1" applyBorder="1" applyAlignment="1"/>
    <xf numFmtId="164" fontId="421" fillId="0" borderId="0" xfId="1" applyNumberFormat="1" applyFont="1" applyFill="1" applyBorder="1"/>
    <xf numFmtId="164" fontId="425" fillId="0" borderId="0" xfId="27559" applyNumberFormat="1" applyFont="1" applyBorder="1" applyAlignment="1">
      <alignment horizontal="center"/>
    </xf>
    <xf numFmtId="0" fontId="425" fillId="5" borderId="0" xfId="0" applyFont="1" applyFill="1" applyBorder="1" applyAlignment="1">
      <alignment horizontal="center"/>
    </xf>
    <xf numFmtId="0" fontId="425" fillId="0" borderId="0" xfId="0" applyFont="1" applyFill="1" applyBorder="1" applyAlignment="1">
      <alignment horizontal="center"/>
    </xf>
    <xf numFmtId="0" fontId="429" fillId="0" borderId="9" xfId="0" applyFont="1" applyFill="1" applyBorder="1" applyAlignment="1">
      <alignment horizontal="left" indent="1"/>
    </xf>
    <xf numFmtId="7" fontId="421" fillId="122" borderId="0" xfId="1" applyNumberFormat="1" applyFont="1" applyFill="1" applyBorder="1" applyAlignment="1">
      <alignment vertical="center"/>
    </xf>
    <xf numFmtId="7" fontId="421" fillId="0" borderId="0" xfId="1" applyNumberFormat="1" applyFont="1" applyFill="1" applyBorder="1" applyAlignment="1">
      <alignment vertical="center"/>
    </xf>
    <xf numFmtId="7" fontId="421" fillId="0" borderId="0" xfId="1" applyNumberFormat="1" applyFont="1" applyFill="1" applyBorder="1"/>
    <xf numFmtId="0" fontId="424" fillId="121" borderId="0" xfId="0" applyFont="1" applyFill="1" applyBorder="1" applyAlignment="1">
      <alignment horizontal="left" vertical="center" wrapText="1"/>
    </xf>
    <xf numFmtId="5" fontId="424" fillId="121" borderId="0" xfId="1" applyNumberFormat="1" applyFont="1" applyFill="1" applyBorder="1" applyAlignment="1">
      <alignment horizontal="right"/>
    </xf>
    <xf numFmtId="5" fontId="424" fillId="123" borderId="0" xfId="1" applyNumberFormat="1" applyFont="1" applyFill="1" applyBorder="1" applyAlignment="1">
      <alignment horizontal="right"/>
    </xf>
    <xf numFmtId="0" fontId="425" fillId="0" borderId="0" xfId="0" applyFont="1" applyFill="1" applyBorder="1" applyAlignment="1">
      <alignment horizontal="left" vertical="center" indent="3"/>
    </xf>
    <xf numFmtId="5" fontId="424" fillId="121" borderId="0" xfId="1" applyNumberFormat="1" applyFont="1" applyFill="1" applyBorder="1" applyAlignment="1">
      <alignment vertical="center"/>
    </xf>
    <xf numFmtId="44" fontId="421" fillId="0" borderId="0" xfId="1" applyNumberFormat="1" applyFont="1" applyFill="1" applyBorder="1" applyAlignment="1">
      <alignment vertical="center"/>
    </xf>
    <xf numFmtId="9" fontId="421" fillId="0" borderId="0" xfId="9" applyFont="1" applyFill="1" applyBorder="1" applyAlignment="1">
      <alignment horizontal="right"/>
    </xf>
    <xf numFmtId="5" fontId="424" fillId="121" borderId="0" xfId="1" applyNumberFormat="1" applyFont="1" applyFill="1" applyBorder="1"/>
    <xf numFmtId="5" fontId="421" fillId="0" borderId="0" xfId="1" applyNumberFormat="1" applyFont="1" applyFill="1" applyBorder="1" applyAlignment="1">
      <alignment horizontal="right" vertical="center"/>
    </xf>
    <xf numFmtId="0" fontId="421" fillId="122" borderId="0" xfId="0" applyFont="1" applyFill="1" applyBorder="1" applyAlignment="1">
      <alignment horizontal="left" vertical="center" wrapText="1" indent="2"/>
    </xf>
    <xf numFmtId="0" fontId="421" fillId="0" borderId="0" xfId="0" applyFont="1" applyFill="1" applyBorder="1" applyAlignment="1">
      <alignment horizontal="left" vertical="center" wrapText="1" indent="2"/>
    </xf>
    <xf numFmtId="0" fontId="424" fillId="121" borderId="0" xfId="0" applyFont="1" applyFill="1" applyBorder="1" applyAlignment="1">
      <alignment horizontal="left" vertical="center" wrapText="1" indent="1"/>
    </xf>
    <xf numFmtId="0" fontId="424" fillId="123" borderId="0" xfId="0" applyFont="1" applyFill="1" applyBorder="1" applyAlignment="1">
      <alignment horizontal="left" vertical="center" wrapText="1" indent="1"/>
    </xf>
    <xf numFmtId="5" fontId="424" fillId="0" borderId="0" xfId="1" applyNumberFormat="1" applyFont="1" applyFill="1" applyBorder="1" applyAlignment="1">
      <alignment vertical="center"/>
    </xf>
    <xf numFmtId="7" fontId="424" fillId="0" borderId="0" xfId="1" applyNumberFormat="1" applyFont="1" applyFill="1" applyBorder="1" applyAlignment="1">
      <alignment vertical="center"/>
    </xf>
    <xf numFmtId="5" fontId="424" fillId="0" borderId="0" xfId="1" applyNumberFormat="1" applyFont="1" applyFill="1" applyBorder="1"/>
    <xf numFmtId="0" fontId="423" fillId="0" borderId="0" xfId="0" applyFont="1" applyAlignment="1">
      <alignment vertical="top" wrapText="1"/>
    </xf>
    <xf numFmtId="0" fontId="422" fillId="0" borderId="0" xfId="0" applyFont="1" applyFill="1" applyBorder="1" applyAlignment="1">
      <alignment horizontal="left" vertical="center" indent="3"/>
    </xf>
    <xf numFmtId="0" fontId="424" fillId="121" borderId="0" xfId="0" applyFont="1" applyFill="1" applyBorder="1" applyAlignment="1">
      <alignment horizontal="left" vertical="center" indent="1"/>
    </xf>
    <xf numFmtId="0" fontId="424" fillId="124" borderId="0" xfId="0" applyFont="1" applyFill="1" applyBorder="1" applyAlignment="1">
      <alignment horizontal="left" vertical="center" indent="1"/>
    </xf>
    <xf numFmtId="5" fontId="424" fillId="124" borderId="0" xfId="27559" applyNumberFormat="1" applyFont="1" applyFill="1" applyBorder="1" applyAlignment="1">
      <alignment vertical="center"/>
    </xf>
    <xf numFmtId="164" fontId="433" fillId="0" borderId="0" xfId="27559" applyNumberFormat="1" applyFont="1" applyFill="1" applyBorder="1" applyAlignment="1">
      <alignment horizontal="right" vertical="center" indent="1"/>
    </xf>
    <xf numFmtId="0" fontId="425" fillId="0" borderId="0" xfId="0" applyFont="1" applyFill="1" applyBorder="1" applyAlignment="1">
      <alignment horizontal="left" vertical="center" indent="2"/>
    </xf>
    <xf numFmtId="0" fontId="421" fillId="0" borderId="0" xfId="1" applyNumberFormat="1" applyFont="1" applyFill="1" applyBorder="1" applyAlignment="1">
      <alignment horizontal="left" vertical="center" indent="1"/>
    </xf>
    <xf numFmtId="0" fontId="423" fillId="0" borderId="0" xfId="0" applyNumberFormat="1" applyFont="1" applyFill="1" applyBorder="1" applyAlignment="1">
      <alignment horizontal="left" indent="1"/>
    </xf>
    <xf numFmtId="0" fontId="421" fillId="0" borderId="0" xfId="0" applyNumberFormat="1" applyFont="1" applyFill="1" applyBorder="1" applyAlignment="1">
      <alignment horizontal="left" vertical="center" indent="1"/>
    </xf>
    <xf numFmtId="0" fontId="421" fillId="122" borderId="0" xfId="0" applyNumberFormat="1" applyFont="1" applyFill="1" applyBorder="1" applyAlignment="1">
      <alignment horizontal="left" vertical="center" indent="1"/>
    </xf>
    <xf numFmtId="9" fontId="421" fillId="122" borderId="0" xfId="9" applyFont="1" applyFill="1" applyBorder="1" applyAlignment="1">
      <alignment vertical="center"/>
    </xf>
    <xf numFmtId="0" fontId="425" fillId="0" borderId="0" xfId="0" applyFont="1" applyFill="1" applyBorder="1" applyAlignment="1">
      <alignment horizontal="left" vertical="center"/>
    </xf>
    <xf numFmtId="5" fontId="424" fillId="121" borderId="0" xfId="1" applyNumberFormat="1" applyFont="1" applyFill="1" applyBorder="1" applyAlignment="1">
      <alignment horizontal="right" vertical="center"/>
    </xf>
    <xf numFmtId="0" fontId="424" fillId="0" borderId="0" xfId="0" applyFont="1" applyFill="1" applyBorder="1" applyAlignment="1">
      <alignment horizontal="center"/>
    </xf>
    <xf numFmtId="0" fontId="422" fillId="0" borderId="0" xfId="0" applyFont="1" applyFill="1" applyBorder="1" applyAlignment="1">
      <alignment horizontal="center"/>
    </xf>
    <xf numFmtId="164" fontId="422" fillId="0" borderId="0" xfId="1" applyNumberFormat="1" applyFont="1" applyFill="1" applyBorder="1" applyAlignment="1">
      <alignment horizontal="center"/>
    </xf>
    <xf numFmtId="0" fontId="434" fillId="0" borderId="0" xfId="0" applyFont="1" applyFill="1" applyBorder="1"/>
    <xf numFmtId="0" fontId="423" fillId="0" borderId="0" xfId="0" applyFont="1" applyAlignment="1">
      <alignment vertical="top" wrapText="1"/>
    </xf>
    <xf numFmtId="0" fontId="7" fillId="0" borderId="0" xfId="12" applyFill="1" applyBorder="1"/>
    <xf numFmtId="0" fontId="420" fillId="0" borderId="0" xfId="0" applyNumberFormat="1" applyFont="1" applyFill="1" applyBorder="1" applyAlignment="1">
      <alignment horizontal="center" vertical="center"/>
    </xf>
    <xf numFmtId="0" fontId="424" fillId="123" borderId="0" xfId="0" applyFont="1" applyFill="1" applyBorder="1" applyAlignment="1">
      <alignment horizontal="left" vertical="center" indent="1"/>
    </xf>
    <xf numFmtId="5" fontId="424" fillId="123" borderId="0" xfId="1" applyNumberFormat="1" applyFont="1" applyFill="1" applyBorder="1" applyAlignment="1">
      <alignment vertical="center"/>
    </xf>
    <xf numFmtId="0" fontId="424" fillId="125" borderId="0" xfId="0" applyFont="1" applyFill="1" applyBorder="1" applyAlignment="1">
      <alignment horizontal="left" vertical="center" indent="1"/>
    </xf>
    <xf numFmtId="5" fontId="424" fillId="125" borderId="0" xfId="5" applyNumberFormat="1" applyFont="1" applyFill="1" applyBorder="1" applyAlignment="1">
      <alignment vertical="center"/>
    </xf>
    <xf numFmtId="0" fontId="424" fillId="126" borderId="0" xfId="0" applyFont="1" applyFill="1" applyBorder="1" applyAlignment="1">
      <alignment horizontal="left" vertical="center" indent="1"/>
    </xf>
    <xf numFmtId="5" fontId="424" fillId="126" borderId="0" xfId="27559" applyNumberFormat="1" applyFont="1" applyFill="1" applyBorder="1" applyAlignment="1">
      <alignment vertical="center"/>
    </xf>
    <xf numFmtId="0" fontId="424" fillId="127" borderId="0" xfId="0" applyFont="1" applyFill="1" applyBorder="1" applyAlignment="1">
      <alignment horizontal="left" vertical="center" wrapText="1" indent="1"/>
    </xf>
    <xf numFmtId="5" fontId="424" fillId="127" borderId="0" xfId="27559" applyNumberFormat="1" applyFont="1" applyFill="1" applyBorder="1" applyAlignment="1">
      <alignment vertical="center"/>
    </xf>
    <xf numFmtId="5" fontId="424" fillId="127" borderId="0" xfId="1" applyNumberFormat="1" applyFont="1" applyFill="1" applyBorder="1" applyAlignment="1">
      <alignment vertical="center"/>
    </xf>
    <xf numFmtId="7" fontId="424" fillId="127" borderId="0" xfId="1" applyNumberFormat="1" applyFont="1" applyFill="1" applyBorder="1" applyAlignment="1">
      <alignment vertical="center"/>
    </xf>
    <xf numFmtId="43" fontId="424" fillId="123" borderId="0" xfId="1" applyFont="1" applyFill="1" applyBorder="1" applyAlignment="1">
      <alignment horizontal="left" vertical="center" indent="1"/>
    </xf>
    <xf numFmtId="5" fontId="421" fillId="0" borderId="0" xfId="27559" applyNumberFormat="1" applyFont="1" applyFill="1" applyBorder="1" applyAlignment="1">
      <alignment horizontal="left" vertical="center" wrapText="1" indent="1"/>
    </xf>
    <xf numFmtId="5" fontId="421" fillId="0" borderId="0" xfId="27559" applyNumberFormat="1" applyFont="1" applyFill="1" applyBorder="1" applyAlignment="1"/>
    <xf numFmtId="5" fontId="421" fillId="122" borderId="0" xfId="27559" applyNumberFormat="1" applyFont="1" applyFill="1" applyBorder="1" applyAlignment="1">
      <alignment horizontal="left" vertical="center" wrapText="1" indent="1"/>
    </xf>
    <xf numFmtId="164" fontId="421" fillId="122" borderId="0" xfId="1" applyNumberFormat="1" applyFont="1" applyFill="1" applyBorder="1" applyAlignment="1"/>
    <xf numFmtId="164" fontId="421" fillId="0" borderId="0" xfId="1" applyNumberFormat="1" applyFont="1" applyFill="1" applyBorder="1" applyAlignment="1"/>
    <xf numFmtId="5" fontId="421" fillId="122" borderId="0" xfId="27559" applyNumberFormat="1" applyFont="1" applyFill="1" applyBorder="1" applyAlignment="1">
      <alignment horizontal="left" vertical="center" wrapText="1" indent="2"/>
    </xf>
    <xf numFmtId="5" fontId="421" fillId="0" borderId="0" xfId="27559" applyNumberFormat="1" applyFont="1" applyFill="1" applyBorder="1" applyAlignment="1">
      <alignment horizontal="left" vertical="center" wrapText="1" indent="2"/>
    </xf>
    <xf numFmtId="164" fontId="421" fillId="0" borderId="107" xfId="1" applyNumberFormat="1" applyFont="1" applyFill="1" applyBorder="1" applyAlignment="1"/>
    <xf numFmtId="5" fontId="421" fillId="122" borderId="0" xfId="27559" applyNumberFormat="1" applyFont="1" applyFill="1" applyBorder="1" applyAlignment="1">
      <alignment horizontal="left" vertical="center" wrapText="1" indent="3"/>
    </xf>
    <xf numFmtId="5" fontId="422" fillId="122" borderId="0" xfId="27559" applyNumberFormat="1" applyFont="1" applyFill="1" applyBorder="1" applyAlignment="1">
      <alignment horizontal="left" vertical="center" wrapText="1" indent="2"/>
    </xf>
    <xf numFmtId="164" fontId="422" fillId="0" borderId="0" xfId="1" applyNumberFormat="1" applyFont="1" applyFill="1" applyBorder="1" applyAlignment="1"/>
    <xf numFmtId="5" fontId="422" fillId="0" borderId="0" xfId="27559" applyNumberFormat="1" applyFont="1" applyFill="1" applyBorder="1" applyAlignment="1">
      <alignment horizontal="left" vertical="center" wrapText="1" indent="2"/>
    </xf>
    <xf numFmtId="5" fontId="422" fillId="0" borderId="0" xfId="27559" applyNumberFormat="1" applyFont="1" applyFill="1" applyBorder="1" applyAlignment="1"/>
    <xf numFmtId="7" fontId="421" fillId="0" borderId="0" xfId="1" applyNumberFormat="1" applyFont="1" applyFill="1" applyBorder="1" applyAlignment="1"/>
    <xf numFmtId="7" fontId="421" fillId="122" borderId="0" xfId="1" applyNumberFormat="1" applyFont="1" applyFill="1" applyBorder="1" applyAlignment="1"/>
    <xf numFmtId="0" fontId="429" fillId="0" borderId="0" xfId="0" applyFont="1" applyFill="1" applyBorder="1" applyAlignment="1">
      <alignment horizontal="left" indent="1"/>
    </xf>
    <xf numFmtId="0" fontId="431" fillId="128" borderId="0" xfId="0" applyFont="1" applyFill="1" applyBorder="1" applyAlignment="1">
      <alignment horizontal="left" vertical="center"/>
    </xf>
    <xf numFmtId="0" fontId="432" fillId="128" borderId="0" xfId="0" applyNumberFormat="1" applyFont="1" applyFill="1" applyBorder="1" applyAlignment="1">
      <alignment horizontal="right" vertical="center" indent="1"/>
    </xf>
    <xf numFmtId="0" fontId="432" fillId="128" borderId="0" xfId="27559" applyNumberFormat="1" applyFont="1" applyFill="1" applyBorder="1" applyAlignment="1">
      <alignment horizontal="right" vertical="center" indent="1"/>
    </xf>
    <xf numFmtId="5" fontId="434" fillId="121" borderId="0" xfId="27559" applyNumberFormat="1" applyFont="1" applyFill="1" applyBorder="1" applyAlignment="1">
      <alignment vertical="center"/>
    </xf>
    <xf numFmtId="164" fontId="422" fillId="122" borderId="103" xfId="1" applyNumberFormat="1" applyFont="1" applyFill="1" applyBorder="1" applyAlignment="1"/>
    <xf numFmtId="5" fontId="434" fillId="121" borderId="0" xfId="27559" applyNumberFormat="1" applyFont="1" applyFill="1" applyBorder="1" applyAlignment="1"/>
    <xf numFmtId="164" fontId="422" fillId="122" borderId="107" xfId="1" applyNumberFormat="1" applyFont="1" applyFill="1" applyBorder="1" applyAlignment="1"/>
    <xf numFmtId="164" fontId="421" fillId="122" borderId="107" xfId="1" applyNumberFormat="1" applyFont="1" applyFill="1" applyBorder="1" applyAlignment="1"/>
    <xf numFmtId="5" fontId="422" fillId="122" borderId="107" xfId="27559" applyNumberFormat="1" applyFont="1" applyFill="1" applyBorder="1" applyAlignment="1"/>
    <xf numFmtId="164" fontId="434" fillId="121" borderId="0" xfId="1" applyNumberFormat="1" applyFont="1" applyFill="1" applyBorder="1" applyAlignment="1"/>
    <xf numFmtId="0" fontId="422" fillId="122" borderId="0" xfId="0" applyFont="1" applyFill="1" applyBorder="1" applyAlignment="1">
      <alignment horizontal="left" vertical="center" indent="3"/>
    </xf>
    <xf numFmtId="164" fontId="422" fillId="122" borderId="0" xfId="27559" applyNumberFormat="1" applyFont="1" applyFill="1" applyBorder="1" applyAlignment="1">
      <alignment vertical="center"/>
    </xf>
    <xf numFmtId="0" fontId="425" fillId="122" borderId="0" xfId="0" applyFont="1" applyFill="1" applyBorder="1" applyAlignment="1">
      <alignment horizontal="left" vertical="center" indent="2"/>
    </xf>
    <xf numFmtId="164" fontId="422" fillId="122" borderId="0" xfId="1" applyNumberFormat="1" applyFont="1" applyFill="1" applyBorder="1" applyAlignment="1">
      <alignment horizontal="right" vertical="center"/>
    </xf>
    <xf numFmtId="164" fontId="421" fillId="122" borderId="107" xfId="0" applyNumberFormat="1" applyFont="1" applyFill="1" applyBorder="1"/>
    <xf numFmtId="5" fontId="421" fillId="0" borderId="0" xfId="0" applyNumberFormat="1" applyFont="1" applyFill="1" applyBorder="1"/>
    <xf numFmtId="0" fontId="423" fillId="0" borderId="0" xfId="0" applyFont="1" applyAlignment="1">
      <alignment vertical="top" wrapText="1"/>
    </xf>
    <xf numFmtId="5" fontId="422" fillId="0" borderId="107" xfId="27559" applyNumberFormat="1" applyFont="1" applyFill="1" applyBorder="1" applyAlignment="1"/>
    <xf numFmtId="164" fontId="434" fillId="0" borderId="0" xfId="1" applyNumberFormat="1" applyFont="1" applyFill="1" applyBorder="1" applyAlignment="1"/>
    <xf numFmtId="43" fontId="419" fillId="0" borderId="0" xfId="1" applyFont="1"/>
    <xf numFmtId="43" fontId="423" fillId="0" borderId="0" xfId="1" applyFont="1"/>
    <xf numFmtId="43" fontId="425" fillId="0" borderId="0" xfId="1" applyFont="1"/>
    <xf numFmtId="43" fontId="0" fillId="0" borderId="0" xfId="1" applyFont="1"/>
    <xf numFmtId="43" fontId="423" fillId="0" borderId="0" xfId="1" applyFont="1" applyBorder="1"/>
    <xf numFmtId="168" fontId="423" fillId="0" borderId="0" xfId="1" applyNumberFormat="1" applyFont="1" applyBorder="1"/>
    <xf numFmtId="9" fontId="419" fillId="0" borderId="0" xfId="1" applyNumberFormat="1" applyFont="1"/>
    <xf numFmtId="5" fontId="419" fillId="0" borderId="0" xfId="1" applyNumberFormat="1" applyFont="1"/>
    <xf numFmtId="5" fontId="423" fillId="0" borderId="0" xfId="1" applyNumberFormat="1" applyFont="1"/>
    <xf numFmtId="5" fontId="425" fillId="0" borderId="0" xfId="1" applyNumberFormat="1" applyFont="1"/>
    <xf numFmtId="5" fontId="0" fillId="0" borderId="0" xfId="1" applyNumberFormat="1" applyFont="1"/>
    <xf numFmtId="0" fontId="423" fillId="0" borderId="0" xfId="0" applyFont="1" applyFill="1" applyAlignment="1">
      <alignment horizontal="left" vertical="top" wrapText="1"/>
    </xf>
    <xf numFmtId="0" fontId="423" fillId="0" borderId="0" xfId="0" applyFont="1" applyAlignment="1">
      <alignment horizontal="left" vertical="top" wrapText="1"/>
    </xf>
    <xf numFmtId="0" fontId="423" fillId="0" borderId="0" xfId="0" applyFont="1" applyFill="1" applyAlignment="1">
      <alignment vertical="top" wrapText="1"/>
    </xf>
    <xf numFmtId="0" fontId="5" fillId="0" borderId="2" xfId="0" applyFont="1" applyFill="1" applyBorder="1" applyAlignment="1">
      <alignment horizontal="center" wrapText="1"/>
    </xf>
    <xf numFmtId="0" fontId="9" fillId="0" borderId="0" xfId="0" applyFont="1" applyFill="1" applyAlignment="1">
      <alignment horizontal="center"/>
    </xf>
    <xf numFmtId="0" fontId="5" fillId="0" borderId="103" xfId="0" applyFont="1" applyFill="1" applyBorder="1" applyAlignment="1">
      <alignment horizontal="center" wrapText="1"/>
    </xf>
  </cellXfs>
  <cellStyles count="36265">
    <cellStyle name="_x0002_" xfId="13" xr:uid="{00000000-0005-0000-0000-000000000000}"/>
    <cellStyle name="_xffff__x0005__xffff_" xfId="14" xr:uid="{00000000-0005-0000-0000-000001000000}"/>
    <cellStyle name="_x000e_" xfId="15" xr:uid="{00000000-0005-0000-0000-000002000000}"/>
    <cellStyle name="_x0010_" xfId="16" xr:uid="{00000000-0005-0000-0000-000003000000}"/>
    <cellStyle name="_x0013_" xfId="17" xr:uid="{00000000-0005-0000-0000-000004000000}"/>
    <cellStyle name="-" xfId="18" xr:uid="{00000000-0005-0000-0000-000005000000}"/>
    <cellStyle name="------------------" xfId="19" xr:uid="{00000000-0005-0000-0000-000006000000}"/>
    <cellStyle name=" " xfId="20" xr:uid="{00000000-0005-0000-0000-000007000000}"/>
    <cellStyle name="          _x000d__x000a_386grabber=VGA.3GR_x000d__x000a_" xfId="21" xr:uid="{00000000-0005-0000-0000-000008000000}"/>
    <cellStyle name="          _x000d__x000a_shell=progman.exe_x000d__x000a_m" xfId="22" xr:uid="{00000000-0005-0000-0000-000009000000}"/>
    <cellStyle name="          _x000d__x000a_shell=progman.exe_x000d__x000a_m 2" xfId="23" xr:uid="{00000000-0005-0000-0000-00000A000000}"/>
    <cellStyle name="          _x000d__x000a_shell=progman.exe_x000d__x000a_m 3" xfId="24" xr:uid="{00000000-0005-0000-0000-00000B000000}"/>
    <cellStyle name="          _x000d__x000a_shell=progman.exe_x000d__x000a_m 4" xfId="25" xr:uid="{00000000-0005-0000-0000-00000C000000}"/>
    <cellStyle name="          _x000d__x000a_shell=progman.exe_x000d__x000a_m 5" xfId="26" xr:uid="{00000000-0005-0000-0000-00000D000000}"/>
    <cellStyle name=" &amp;A_x0002_" xfId="27" xr:uid="{00000000-0005-0000-0000-00000E000000}"/>
    <cellStyle name=" 1" xfId="28" xr:uid="{00000000-0005-0000-0000-00000F000000}"/>
    <cellStyle name=" 1 10" xfId="29" xr:uid="{00000000-0005-0000-0000-000010000000}"/>
    <cellStyle name=" 1 10 2" xfId="30" xr:uid="{00000000-0005-0000-0000-000011000000}"/>
    <cellStyle name=" 1 11" xfId="31" xr:uid="{00000000-0005-0000-0000-000012000000}"/>
    <cellStyle name=" 1 11 2" xfId="32" xr:uid="{00000000-0005-0000-0000-000013000000}"/>
    <cellStyle name=" 1 12" xfId="33" xr:uid="{00000000-0005-0000-0000-000014000000}"/>
    <cellStyle name=" 1 12 2" xfId="34" xr:uid="{00000000-0005-0000-0000-000015000000}"/>
    <cellStyle name=" 1 13" xfId="35" xr:uid="{00000000-0005-0000-0000-000016000000}"/>
    <cellStyle name=" 1 13 2" xfId="36" xr:uid="{00000000-0005-0000-0000-000017000000}"/>
    <cellStyle name=" 1 14" xfId="37" xr:uid="{00000000-0005-0000-0000-000018000000}"/>
    <cellStyle name=" 1 14 2" xfId="38" xr:uid="{00000000-0005-0000-0000-000019000000}"/>
    <cellStyle name=" 1 15" xfId="39" xr:uid="{00000000-0005-0000-0000-00001A000000}"/>
    <cellStyle name=" 1 15 2" xfId="40" xr:uid="{00000000-0005-0000-0000-00001B000000}"/>
    <cellStyle name=" 1 16" xfId="41" xr:uid="{00000000-0005-0000-0000-00001C000000}"/>
    <cellStyle name=" 1 16 2" xfId="42" xr:uid="{00000000-0005-0000-0000-00001D000000}"/>
    <cellStyle name=" 1 2" xfId="43" xr:uid="{00000000-0005-0000-0000-00001E000000}"/>
    <cellStyle name=" 1 2 2" xfId="44" xr:uid="{00000000-0005-0000-0000-00001F000000}"/>
    <cellStyle name=" 1 2 2 2" xfId="45" xr:uid="{00000000-0005-0000-0000-000020000000}"/>
    <cellStyle name=" 1 2 2 2 2" xfId="46" xr:uid="{00000000-0005-0000-0000-000021000000}"/>
    <cellStyle name=" 1 2 2 3" xfId="47" xr:uid="{00000000-0005-0000-0000-000022000000}"/>
    <cellStyle name=" 1 2 3" xfId="48" xr:uid="{00000000-0005-0000-0000-000023000000}"/>
    <cellStyle name=" 1 3" xfId="49" xr:uid="{00000000-0005-0000-0000-000024000000}"/>
    <cellStyle name=" 1 4" xfId="50" xr:uid="{00000000-0005-0000-0000-000025000000}"/>
    <cellStyle name=" 1 5" xfId="51" xr:uid="{00000000-0005-0000-0000-000026000000}"/>
    <cellStyle name=" 1 5 2" xfId="52" xr:uid="{00000000-0005-0000-0000-000027000000}"/>
    <cellStyle name=" 1 6" xfId="53" xr:uid="{00000000-0005-0000-0000-000028000000}"/>
    <cellStyle name=" 1 6 2" xfId="54" xr:uid="{00000000-0005-0000-0000-000029000000}"/>
    <cellStyle name=" 1 7" xfId="55" xr:uid="{00000000-0005-0000-0000-00002A000000}"/>
    <cellStyle name=" 1 7 2" xfId="56" xr:uid="{00000000-0005-0000-0000-00002B000000}"/>
    <cellStyle name=" 1 8" xfId="57" xr:uid="{00000000-0005-0000-0000-00002C000000}"/>
    <cellStyle name=" 1 8 2" xfId="58" xr:uid="{00000000-0005-0000-0000-00002D000000}"/>
    <cellStyle name=" 1 9" xfId="59" xr:uid="{00000000-0005-0000-0000-00002E000000}"/>
    <cellStyle name=" 1 9 2" xfId="60" xr:uid="{00000000-0005-0000-0000-00002F000000}"/>
    <cellStyle name=" 1_Investment Activity" xfId="61" xr:uid="{00000000-0005-0000-0000-000030000000}"/>
    <cellStyle name=" 10" xfId="62" xr:uid="{00000000-0005-0000-0000-000031000000}"/>
    <cellStyle name="- 10" xfId="63" xr:uid="{00000000-0005-0000-0000-000032000000}"/>
    <cellStyle name="- 10 2" xfId="64" xr:uid="{00000000-0005-0000-0000-000033000000}"/>
    <cellStyle name="- 10 2 2" xfId="65" xr:uid="{00000000-0005-0000-0000-000034000000}"/>
    <cellStyle name="- 10 2 2 2" xfId="66" xr:uid="{00000000-0005-0000-0000-000035000000}"/>
    <cellStyle name="- 10 2 3" xfId="67" xr:uid="{00000000-0005-0000-0000-000036000000}"/>
    <cellStyle name="- 10 2 3 2" xfId="68" xr:uid="{00000000-0005-0000-0000-000037000000}"/>
    <cellStyle name="- 10 2 4" xfId="69" xr:uid="{00000000-0005-0000-0000-000038000000}"/>
    <cellStyle name="- 10 2_Q4 2012 Tab A-1" xfId="70" xr:uid="{00000000-0005-0000-0000-000039000000}"/>
    <cellStyle name="- 10 3" xfId="71" xr:uid="{00000000-0005-0000-0000-00003A000000}"/>
    <cellStyle name="- 10 3 2" xfId="72" xr:uid="{00000000-0005-0000-0000-00003B000000}"/>
    <cellStyle name="- 10 3 2 2" xfId="73" xr:uid="{00000000-0005-0000-0000-00003C000000}"/>
    <cellStyle name="- 10 3 3" xfId="74" xr:uid="{00000000-0005-0000-0000-00003D000000}"/>
    <cellStyle name="- 10 4" xfId="75" xr:uid="{00000000-0005-0000-0000-00003E000000}"/>
    <cellStyle name="- 10 4 2" xfId="76" xr:uid="{00000000-0005-0000-0000-00003F000000}"/>
    <cellStyle name="- 10 5" xfId="77" xr:uid="{00000000-0005-0000-0000-000040000000}"/>
    <cellStyle name="- 10_Executive Summary" xfId="78" xr:uid="{00000000-0005-0000-0000-000041000000}"/>
    <cellStyle name=" 100" xfId="79" xr:uid="{00000000-0005-0000-0000-000042000000}"/>
    <cellStyle name=" 101" xfId="80" xr:uid="{00000000-0005-0000-0000-000043000000}"/>
    <cellStyle name=" 102" xfId="81" xr:uid="{00000000-0005-0000-0000-000044000000}"/>
    <cellStyle name=" 103" xfId="82" xr:uid="{00000000-0005-0000-0000-000045000000}"/>
    <cellStyle name=" 104" xfId="83" xr:uid="{00000000-0005-0000-0000-000046000000}"/>
    <cellStyle name=" 105" xfId="84" xr:uid="{00000000-0005-0000-0000-000047000000}"/>
    <cellStyle name=" 106" xfId="85" xr:uid="{00000000-0005-0000-0000-000048000000}"/>
    <cellStyle name=" 107" xfId="86" xr:uid="{00000000-0005-0000-0000-000049000000}"/>
    <cellStyle name=" 108" xfId="87" xr:uid="{00000000-0005-0000-0000-00004A000000}"/>
    <cellStyle name=" 109" xfId="88" xr:uid="{00000000-0005-0000-0000-00004B000000}"/>
    <cellStyle name=" 11" xfId="89" xr:uid="{00000000-0005-0000-0000-00004C000000}"/>
    <cellStyle name="- 11" xfId="90" xr:uid="{00000000-0005-0000-0000-00004D000000}"/>
    <cellStyle name="- 11 2" xfId="91" xr:uid="{00000000-0005-0000-0000-00004E000000}"/>
    <cellStyle name="- 11 2 2" xfId="92" xr:uid="{00000000-0005-0000-0000-00004F000000}"/>
    <cellStyle name="- 11 2 2 2" xfId="93" xr:uid="{00000000-0005-0000-0000-000050000000}"/>
    <cellStyle name="- 11 2 3" xfId="94" xr:uid="{00000000-0005-0000-0000-000051000000}"/>
    <cellStyle name="- 11 2 3 2" xfId="95" xr:uid="{00000000-0005-0000-0000-000052000000}"/>
    <cellStyle name="- 11 2 4" xfId="96" xr:uid="{00000000-0005-0000-0000-000053000000}"/>
    <cellStyle name="- 11 2_Q4 2012 Tab A-1" xfId="97" xr:uid="{00000000-0005-0000-0000-000054000000}"/>
    <cellStyle name="- 11 3" xfId="98" xr:uid="{00000000-0005-0000-0000-000055000000}"/>
    <cellStyle name="- 11 3 2" xfId="99" xr:uid="{00000000-0005-0000-0000-000056000000}"/>
    <cellStyle name="- 11 3 2 2" xfId="100" xr:uid="{00000000-0005-0000-0000-000057000000}"/>
    <cellStyle name="- 11 3 3" xfId="101" xr:uid="{00000000-0005-0000-0000-000058000000}"/>
    <cellStyle name="- 11 4" xfId="102" xr:uid="{00000000-0005-0000-0000-000059000000}"/>
    <cellStyle name="- 11 4 2" xfId="103" xr:uid="{00000000-0005-0000-0000-00005A000000}"/>
    <cellStyle name="- 11 5" xfId="104" xr:uid="{00000000-0005-0000-0000-00005B000000}"/>
    <cellStyle name="- 11_Executive Summary" xfId="105" xr:uid="{00000000-0005-0000-0000-00005C000000}"/>
    <cellStyle name=" 110" xfId="106" xr:uid="{00000000-0005-0000-0000-00005D000000}"/>
    <cellStyle name=" 111" xfId="107" xr:uid="{00000000-0005-0000-0000-00005E000000}"/>
    <cellStyle name=" 112" xfId="108" xr:uid="{00000000-0005-0000-0000-00005F000000}"/>
    <cellStyle name=" 113" xfId="109" xr:uid="{00000000-0005-0000-0000-000060000000}"/>
    <cellStyle name=" 114" xfId="110" xr:uid="{00000000-0005-0000-0000-000061000000}"/>
    <cellStyle name=" 115" xfId="111" xr:uid="{00000000-0005-0000-0000-000062000000}"/>
    <cellStyle name=" 116" xfId="112" xr:uid="{00000000-0005-0000-0000-000063000000}"/>
    <cellStyle name=" 117" xfId="113" xr:uid="{00000000-0005-0000-0000-000064000000}"/>
    <cellStyle name=" 118" xfId="114" xr:uid="{00000000-0005-0000-0000-000065000000}"/>
    <cellStyle name=" 119" xfId="115" xr:uid="{00000000-0005-0000-0000-000066000000}"/>
    <cellStyle name=" 12" xfId="116" xr:uid="{00000000-0005-0000-0000-000067000000}"/>
    <cellStyle name="- 12" xfId="117" xr:uid="{00000000-0005-0000-0000-000068000000}"/>
    <cellStyle name="- 12 2" xfId="118" xr:uid="{00000000-0005-0000-0000-000069000000}"/>
    <cellStyle name="- 12 2 2" xfId="119" xr:uid="{00000000-0005-0000-0000-00006A000000}"/>
    <cellStyle name="- 12 2 2 2" xfId="120" xr:uid="{00000000-0005-0000-0000-00006B000000}"/>
    <cellStyle name="- 12 2 3" xfId="121" xr:uid="{00000000-0005-0000-0000-00006C000000}"/>
    <cellStyle name="- 12 2 3 2" xfId="122" xr:uid="{00000000-0005-0000-0000-00006D000000}"/>
    <cellStyle name="- 12 2 4" xfId="123" xr:uid="{00000000-0005-0000-0000-00006E000000}"/>
    <cellStyle name="- 12 2_Q4 2012 Tab A-1" xfId="124" xr:uid="{00000000-0005-0000-0000-00006F000000}"/>
    <cellStyle name="- 12 3" xfId="125" xr:uid="{00000000-0005-0000-0000-000070000000}"/>
    <cellStyle name="- 12 3 2" xfId="126" xr:uid="{00000000-0005-0000-0000-000071000000}"/>
    <cellStyle name="- 12 3 2 2" xfId="127" xr:uid="{00000000-0005-0000-0000-000072000000}"/>
    <cellStyle name="- 12 3 3" xfId="128" xr:uid="{00000000-0005-0000-0000-000073000000}"/>
    <cellStyle name="- 12 4" xfId="129" xr:uid="{00000000-0005-0000-0000-000074000000}"/>
    <cellStyle name="- 12 4 2" xfId="130" xr:uid="{00000000-0005-0000-0000-000075000000}"/>
    <cellStyle name="- 12 5" xfId="131" xr:uid="{00000000-0005-0000-0000-000076000000}"/>
    <cellStyle name="- 12_Executive Summary" xfId="132" xr:uid="{00000000-0005-0000-0000-000077000000}"/>
    <cellStyle name=" 120" xfId="133" xr:uid="{00000000-0005-0000-0000-000078000000}"/>
    <cellStyle name=" 121" xfId="134" xr:uid="{00000000-0005-0000-0000-000079000000}"/>
    <cellStyle name=" 122" xfId="135" xr:uid="{00000000-0005-0000-0000-00007A000000}"/>
    <cellStyle name=" 123" xfId="136" xr:uid="{00000000-0005-0000-0000-00007B000000}"/>
    <cellStyle name=" 124" xfId="137" xr:uid="{00000000-0005-0000-0000-00007C000000}"/>
    <cellStyle name=" 125" xfId="138" xr:uid="{00000000-0005-0000-0000-00007D000000}"/>
    <cellStyle name=" 126" xfId="139" xr:uid="{00000000-0005-0000-0000-00007E000000}"/>
    <cellStyle name=" 127" xfId="140" xr:uid="{00000000-0005-0000-0000-00007F000000}"/>
    <cellStyle name=" 128" xfId="141" xr:uid="{00000000-0005-0000-0000-000080000000}"/>
    <cellStyle name=" 129" xfId="142" xr:uid="{00000000-0005-0000-0000-000081000000}"/>
    <cellStyle name=" 13" xfId="143" xr:uid="{00000000-0005-0000-0000-000082000000}"/>
    <cellStyle name="- 13" xfId="144" xr:uid="{00000000-0005-0000-0000-000083000000}"/>
    <cellStyle name="- 13 2" xfId="145" xr:uid="{00000000-0005-0000-0000-000084000000}"/>
    <cellStyle name="- 13 2 2" xfId="146" xr:uid="{00000000-0005-0000-0000-000085000000}"/>
    <cellStyle name="- 13 2 2 2" xfId="147" xr:uid="{00000000-0005-0000-0000-000086000000}"/>
    <cellStyle name="- 13 2 3" xfId="148" xr:uid="{00000000-0005-0000-0000-000087000000}"/>
    <cellStyle name="- 13 2 3 2" xfId="149" xr:uid="{00000000-0005-0000-0000-000088000000}"/>
    <cellStyle name="- 13 2 4" xfId="150" xr:uid="{00000000-0005-0000-0000-000089000000}"/>
    <cellStyle name="- 13 2_Q4 2012 Tab A-1" xfId="151" xr:uid="{00000000-0005-0000-0000-00008A000000}"/>
    <cellStyle name="- 13 3" xfId="152" xr:uid="{00000000-0005-0000-0000-00008B000000}"/>
    <cellStyle name="- 13 3 2" xfId="153" xr:uid="{00000000-0005-0000-0000-00008C000000}"/>
    <cellStyle name="- 13 3 2 2" xfId="154" xr:uid="{00000000-0005-0000-0000-00008D000000}"/>
    <cellStyle name="- 13 3 3" xfId="155" xr:uid="{00000000-0005-0000-0000-00008E000000}"/>
    <cellStyle name="- 13 4" xfId="156" xr:uid="{00000000-0005-0000-0000-00008F000000}"/>
    <cellStyle name="- 13 4 2" xfId="157" xr:uid="{00000000-0005-0000-0000-000090000000}"/>
    <cellStyle name="- 13 5" xfId="158" xr:uid="{00000000-0005-0000-0000-000091000000}"/>
    <cellStyle name="- 13_Executive Summary" xfId="159" xr:uid="{00000000-0005-0000-0000-000092000000}"/>
    <cellStyle name=" 130" xfId="160" xr:uid="{00000000-0005-0000-0000-000093000000}"/>
    <cellStyle name=" 131" xfId="161" xr:uid="{00000000-0005-0000-0000-000094000000}"/>
    <cellStyle name=" 132" xfId="162" xr:uid="{00000000-0005-0000-0000-000095000000}"/>
    <cellStyle name=" 133" xfId="163" xr:uid="{00000000-0005-0000-0000-000096000000}"/>
    <cellStyle name=" 134" xfId="164" xr:uid="{00000000-0005-0000-0000-000097000000}"/>
    <cellStyle name=" 135" xfId="165" xr:uid="{00000000-0005-0000-0000-000098000000}"/>
    <cellStyle name=" 136" xfId="166" xr:uid="{00000000-0005-0000-0000-000099000000}"/>
    <cellStyle name=" 137" xfId="167" xr:uid="{00000000-0005-0000-0000-00009A000000}"/>
    <cellStyle name=" 138" xfId="168" xr:uid="{00000000-0005-0000-0000-00009B000000}"/>
    <cellStyle name=" 139" xfId="169" xr:uid="{00000000-0005-0000-0000-00009C000000}"/>
    <cellStyle name=" 14" xfId="170" xr:uid="{00000000-0005-0000-0000-00009D000000}"/>
    <cellStyle name="- 14" xfId="171" xr:uid="{00000000-0005-0000-0000-00009E000000}"/>
    <cellStyle name="- 14 2" xfId="172" xr:uid="{00000000-0005-0000-0000-00009F000000}"/>
    <cellStyle name="- 14 2 2" xfId="173" xr:uid="{00000000-0005-0000-0000-0000A0000000}"/>
    <cellStyle name="- 14 2 2 2" xfId="174" xr:uid="{00000000-0005-0000-0000-0000A1000000}"/>
    <cellStyle name="- 14 2 3" xfId="175" xr:uid="{00000000-0005-0000-0000-0000A2000000}"/>
    <cellStyle name="- 14 2 3 2" xfId="176" xr:uid="{00000000-0005-0000-0000-0000A3000000}"/>
    <cellStyle name="- 14 2 4" xfId="177" xr:uid="{00000000-0005-0000-0000-0000A4000000}"/>
    <cellStyle name="- 14 2_Q4 2012 Tab A-1" xfId="178" xr:uid="{00000000-0005-0000-0000-0000A5000000}"/>
    <cellStyle name="- 14 3" xfId="179" xr:uid="{00000000-0005-0000-0000-0000A6000000}"/>
    <cellStyle name="- 14 3 2" xfId="180" xr:uid="{00000000-0005-0000-0000-0000A7000000}"/>
    <cellStyle name="- 14 3 2 2" xfId="181" xr:uid="{00000000-0005-0000-0000-0000A8000000}"/>
    <cellStyle name="- 14 3 3" xfId="182" xr:uid="{00000000-0005-0000-0000-0000A9000000}"/>
    <cellStyle name="- 14 4" xfId="183" xr:uid="{00000000-0005-0000-0000-0000AA000000}"/>
    <cellStyle name="- 14 4 2" xfId="184" xr:uid="{00000000-0005-0000-0000-0000AB000000}"/>
    <cellStyle name="- 14 5" xfId="185" xr:uid="{00000000-0005-0000-0000-0000AC000000}"/>
    <cellStyle name="- 14_Executive Summary" xfId="186" xr:uid="{00000000-0005-0000-0000-0000AD000000}"/>
    <cellStyle name=" 140" xfId="187" xr:uid="{00000000-0005-0000-0000-0000AE000000}"/>
    <cellStyle name=" 141" xfId="188" xr:uid="{00000000-0005-0000-0000-0000AF000000}"/>
    <cellStyle name=" 142" xfId="189" xr:uid="{00000000-0005-0000-0000-0000B0000000}"/>
    <cellStyle name=" 143" xfId="190" xr:uid="{00000000-0005-0000-0000-0000B1000000}"/>
    <cellStyle name=" 144" xfId="191" xr:uid="{00000000-0005-0000-0000-0000B2000000}"/>
    <cellStyle name=" 145" xfId="192" xr:uid="{00000000-0005-0000-0000-0000B3000000}"/>
    <cellStyle name=" 146" xfId="193" xr:uid="{00000000-0005-0000-0000-0000B4000000}"/>
    <cellStyle name=" 147" xfId="194" xr:uid="{00000000-0005-0000-0000-0000B5000000}"/>
    <cellStyle name=" 148" xfId="195" xr:uid="{00000000-0005-0000-0000-0000B6000000}"/>
    <cellStyle name=" 149" xfId="196" xr:uid="{00000000-0005-0000-0000-0000B7000000}"/>
    <cellStyle name=" 15" xfId="197" xr:uid="{00000000-0005-0000-0000-0000B8000000}"/>
    <cellStyle name="- 15" xfId="198" xr:uid="{00000000-0005-0000-0000-0000B9000000}"/>
    <cellStyle name="- 15 2" xfId="199" xr:uid="{00000000-0005-0000-0000-0000BA000000}"/>
    <cellStyle name="- 15 2 2" xfId="200" xr:uid="{00000000-0005-0000-0000-0000BB000000}"/>
    <cellStyle name="- 15 2 2 2" xfId="201" xr:uid="{00000000-0005-0000-0000-0000BC000000}"/>
    <cellStyle name="- 15 2 3" xfId="202" xr:uid="{00000000-0005-0000-0000-0000BD000000}"/>
    <cellStyle name="- 15 2 3 2" xfId="203" xr:uid="{00000000-0005-0000-0000-0000BE000000}"/>
    <cellStyle name="- 15 2 4" xfId="204" xr:uid="{00000000-0005-0000-0000-0000BF000000}"/>
    <cellStyle name="- 15 2_Q4 2012 Tab A-1" xfId="205" xr:uid="{00000000-0005-0000-0000-0000C0000000}"/>
    <cellStyle name="- 15 3" xfId="206" xr:uid="{00000000-0005-0000-0000-0000C1000000}"/>
    <cellStyle name="- 15 3 2" xfId="207" xr:uid="{00000000-0005-0000-0000-0000C2000000}"/>
    <cellStyle name="- 15 3 2 2" xfId="208" xr:uid="{00000000-0005-0000-0000-0000C3000000}"/>
    <cellStyle name="- 15 3 3" xfId="209" xr:uid="{00000000-0005-0000-0000-0000C4000000}"/>
    <cellStyle name="- 15 4" xfId="210" xr:uid="{00000000-0005-0000-0000-0000C5000000}"/>
    <cellStyle name="- 15 4 2" xfId="211" xr:uid="{00000000-0005-0000-0000-0000C6000000}"/>
    <cellStyle name="- 15 5" xfId="212" xr:uid="{00000000-0005-0000-0000-0000C7000000}"/>
    <cellStyle name="- 15_Executive Summary" xfId="213" xr:uid="{00000000-0005-0000-0000-0000C8000000}"/>
    <cellStyle name=" 150" xfId="214" xr:uid="{00000000-0005-0000-0000-0000C9000000}"/>
    <cellStyle name=" 151" xfId="215" xr:uid="{00000000-0005-0000-0000-0000CA000000}"/>
    <cellStyle name=" 152" xfId="216" xr:uid="{00000000-0005-0000-0000-0000CB000000}"/>
    <cellStyle name=" 153" xfId="217" xr:uid="{00000000-0005-0000-0000-0000CC000000}"/>
    <cellStyle name=" 154" xfId="218" xr:uid="{00000000-0005-0000-0000-0000CD000000}"/>
    <cellStyle name=" 155" xfId="219" xr:uid="{00000000-0005-0000-0000-0000CE000000}"/>
    <cellStyle name=" 156" xfId="220" xr:uid="{00000000-0005-0000-0000-0000CF000000}"/>
    <cellStyle name=" 157" xfId="221" xr:uid="{00000000-0005-0000-0000-0000D0000000}"/>
    <cellStyle name=" 158" xfId="222" xr:uid="{00000000-0005-0000-0000-0000D1000000}"/>
    <cellStyle name=" 159" xfId="223" xr:uid="{00000000-0005-0000-0000-0000D2000000}"/>
    <cellStyle name=" 16" xfId="224" xr:uid="{00000000-0005-0000-0000-0000D3000000}"/>
    <cellStyle name="- 16" xfId="225" xr:uid="{00000000-0005-0000-0000-0000D4000000}"/>
    <cellStyle name="- 16 2" xfId="226" xr:uid="{00000000-0005-0000-0000-0000D5000000}"/>
    <cellStyle name="- 16 2 2" xfId="227" xr:uid="{00000000-0005-0000-0000-0000D6000000}"/>
    <cellStyle name="- 16 2 2 2" xfId="228" xr:uid="{00000000-0005-0000-0000-0000D7000000}"/>
    <cellStyle name="- 16 2 3" xfId="229" xr:uid="{00000000-0005-0000-0000-0000D8000000}"/>
    <cellStyle name="- 16 2 3 2" xfId="230" xr:uid="{00000000-0005-0000-0000-0000D9000000}"/>
    <cellStyle name="- 16 2 4" xfId="231" xr:uid="{00000000-0005-0000-0000-0000DA000000}"/>
    <cellStyle name="- 16 2_Q4 2012 Tab A-1" xfId="232" xr:uid="{00000000-0005-0000-0000-0000DB000000}"/>
    <cellStyle name="- 16 3" xfId="233" xr:uid="{00000000-0005-0000-0000-0000DC000000}"/>
    <cellStyle name="- 16 3 2" xfId="234" xr:uid="{00000000-0005-0000-0000-0000DD000000}"/>
    <cellStyle name="- 16 3 2 2" xfId="235" xr:uid="{00000000-0005-0000-0000-0000DE000000}"/>
    <cellStyle name="- 16 3 3" xfId="236" xr:uid="{00000000-0005-0000-0000-0000DF000000}"/>
    <cellStyle name="- 16 4" xfId="237" xr:uid="{00000000-0005-0000-0000-0000E0000000}"/>
    <cellStyle name="- 16 4 2" xfId="238" xr:uid="{00000000-0005-0000-0000-0000E1000000}"/>
    <cellStyle name="- 16 5" xfId="239" xr:uid="{00000000-0005-0000-0000-0000E2000000}"/>
    <cellStyle name="- 16_Executive Summary" xfId="240" xr:uid="{00000000-0005-0000-0000-0000E3000000}"/>
    <cellStyle name=" 160" xfId="241" xr:uid="{00000000-0005-0000-0000-0000E4000000}"/>
    <cellStyle name=" 161" xfId="242" xr:uid="{00000000-0005-0000-0000-0000E5000000}"/>
    <cellStyle name=" 162" xfId="243" xr:uid="{00000000-0005-0000-0000-0000E6000000}"/>
    <cellStyle name=" 163" xfId="244" xr:uid="{00000000-0005-0000-0000-0000E7000000}"/>
    <cellStyle name=" 164" xfId="245" xr:uid="{00000000-0005-0000-0000-0000E8000000}"/>
    <cellStyle name=" 165" xfId="246" xr:uid="{00000000-0005-0000-0000-0000E9000000}"/>
    <cellStyle name=" 166" xfId="247" xr:uid="{00000000-0005-0000-0000-0000EA000000}"/>
    <cellStyle name=" 167" xfId="248" xr:uid="{00000000-0005-0000-0000-0000EB000000}"/>
    <cellStyle name=" 168" xfId="249" xr:uid="{00000000-0005-0000-0000-0000EC000000}"/>
    <cellStyle name=" 169" xfId="250" xr:uid="{00000000-0005-0000-0000-0000ED000000}"/>
    <cellStyle name=" 17" xfId="251" xr:uid="{00000000-0005-0000-0000-0000EE000000}"/>
    <cellStyle name="- 17" xfId="252" xr:uid="{00000000-0005-0000-0000-0000EF000000}"/>
    <cellStyle name="- 17 2" xfId="253" xr:uid="{00000000-0005-0000-0000-0000F0000000}"/>
    <cellStyle name="- 17 2 2" xfId="254" xr:uid="{00000000-0005-0000-0000-0000F1000000}"/>
    <cellStyle name="- 17 2 2 2" xfId="255" xr:uid="{00000000-0005-0000-0000-0000F2000000}"/>
    <cellStyle name="- 17 2 3" xfId="256" xr:uid="{00000000-0005-0000-0000-0000F3000000}"/>
    <cellStyle name="- 17 2 3 2" xfId="257" xr:uid="{00000000-0005-0000-0000-0000F4000000}"/>
    <cellStyle name="- 17 2 4" xfId="258" xr:uid="{00000000-0005-0000-0000-0000F5000000}"/>
    <cellStyle name="- 17 2_Q4 2012 Tab A-1" xfId="259" xr:uid="{00000000-0005-0000-0000-0000F6000000}"/>
    <cellStyle name="- 17 3" xfId="260" xr:uid="{00000000-0005-0000-0000-0000F7000000}"/>
    <cellStyle name="- 17 3 2" xfId="261" xr:uid="{00000000-0005-0000-0000-0000F8000000}"/>
    <cellStyle name="- 17 3 2 2" xfId="262" xr:uid="{00000000-0005-0000-0000-0000F9000000}"/>
    <cellStyle name="- 17 3 3" xfId="263" xr:uid="{00000000-0005-0000-0000-0000FA000000}"/>
    <cellStyle name="- 17 4" xfId="264" xr:uid="{00000000-0005-0000-0000-0000FB000000}"/>
    <cellStyle name="- 17 4 2" xfId="265" xr:uid="{00000000-0005-0000-0000-0000FC000000}"/>
    <cellStyle name="- 17 5" xfId="266" xr:uid="{00000000-0005-0000-0000-0000FD000000}"/>
    <cellStyle name="- 17_Executive Summary" xfId="267" xr:uid="{00000000-0005-0000-0000-0000FE000000}"/>
    <cellStyle name=" 170" xfId="268" xr:uid="{00000000-0005-0000-0000-0000FF000000}"/>
    <cellStyle name=" 171" xfId="269" xr:uid="{00000000-0005-0000-0000-000000010000}"/>
    <cellStyle name=" 172" xfId="270" xr:uid="{00000000-0005-0000-0000-000001010000}"/>
    <cellStyle name=" 173" xfId="271" xr:uid="{00000000-0005-0000-0000-000002010000}"/>
    <cellStyle name=" 174" xfId="272" xr:uid="{00000000-0005-0000-0000-000003010000}"/>
    <cellStyle name=" 175" xfId="273" xr:uid="{00000000-0005-0000-0000-000004010000}"/>
    <cellStyle name=" 176" xfId="274" xr:uid="{00000000-0005-0000-0000-000005010000}"/>
    <cellStyle name=" 177" xfId="275" xr:uid="{00000000-0005-0000-0000-000006010000}"/>
    <cellStyle name=" 178" xfId="276" xr:uid="{00000000-0005-0000-0000-000007010000}"/>
    <cellStyle name=" 179" xfId="277" xr:uid="{00000000-0005-0000-0000-000008010000}"/>
    <cellStyle name=" 18" xfId="278" xr:uid="{00000000-0005-0000-0000-000009010000}"/>
    <cellStyle name="- 18" xfId="279" xr:uid="{00000000-0005-0000-0000-00000A010000}"/>
    <cellStyle name="- 18 2" xfId="280" xr:uid="{00000000-0005-0000-0000-00000B010000}"/>
    <cellStyle name="- 18 2 2" xfId="281" xr:uid="{00000000-0005-0000-0000-00000C010000}"/>
    <cellStyle name="- 18 2 2 2" xfId="282" xr:uid="{00000000-0005-0000-0000-00000D010000}"/>
    <cellStyle name="- 18 2 3" xfId="283" xr:uid="{00000000-0005-0000-0000-00000E010000}"/>
    <cellStyle name="- 18 2 3 2" xfId="284" xr:uid="{00000000-0005-0000-0000-00000F010000}"/>
    <cellStyle name="- 18 2 4" xfId="285" xr:uid="{00000000-0005-0000-0000-000010010000}"/>
    <cellStyle name="- 18 2_Q4 2012 Tab A-1" xfId="286" xr:uid="{00000000-0005-0000-0000-000011010000}"/>
    <cellStyle name="- 18 3" xfId="287" xr:uid="{00000000-0005-0000-0000-000012010000}"/>
    <cellStyle name="- 18 3 2" xfId="288" xr:uid="{00000000-0005-0000-0000-000013010000}"/>
    <cellStyle name="- 18 3 2 2" xfId="289" xr:uid="{00000000-0005-0000-0000-000014010000}"/>
    <cellStyle name="- 18 3 3" xfId="290" xr:uid="{00000000-0005-0000-0000-000015010000}"/>
    <cellStyle name="- 18 4" xfId="291" xr:uid="{00000000-0005-0000-0000-000016010000}"/>
    <cellStyle name="- 18 4 2" xfId="292" xr:uid="{00000000-0005-0000-0000-000017010000}"/>
    <cellStyle name="- 18 5" xfId="293" xr:uid="{00000000-0005-0000-0000-000018010000}"/>
    <cellStyle name="- 18_Executive Summary" xfId="294" xr:uid="{00000000-0005-0000-0000-000019010000}"/>
    <cellStyle name=" 180" xfId="295" xr:uid="{00000000-0005-0000-0000-00001A010000}"/>
    <cellStyle name=" 181" xfId="296" xr:uid="{00000000-0005-0000-0000-00001B010000}"/>
    <cellStyle name=" 182" xfId="297" xr:uid="{00000000-0005-0000-0000-00001C010000}"/>
    <cellStyle name=" 183" xfId="298" xr:uid="{00000000-0005-0000-0000-00001D010000}"/>
    <cellStyle name=" 184" xfId="299" xr:uid="{00000000-0005-0000-0000-00001E010000}"/>
    <cellStyle name=" 185" xfId="300" xr:uid="{00000000-0005-0000-0000-00001F010000}"/>
    <cellStyle name=" 186" xfId="301" xr:uid="{00000000-0005-0000-0000-000020010000}"/>
    <cellStyle name=" 187" xfId="302" xr:uid="{00000000-0005-0000-0000-000021010000}"/>
    <cellStyle name=" 188" xfId="303" xr:uid="{00000000-0005-0000-0000-000022010000}"/>
    <cellStyle name=" 189" xfId="304" xr:uid="{00000000-0005-0000-0000-000023010000}"/>
    <cellStyle name=" 19" xfId="305" xr:uid="{00000000-0005-0000-0000-000024010000}"/>
    <cellStyle name="- 19" xfId="306" xr:uid="{00000000-0005-0000-0000-000025010000}"/>
    <cellStyle name="- 19 2" xfId="307" xr:uid="{00000000-0005-0000-0000-000026010000}"/>
    <cellStyle name="- 19 2 2" xfId="308" xr:uid="{00000000-0005-0000-0000-000027010000}"/>
    <cellStyle name="- 19 2 2 2" xfId="309" xr:uid="{00000000-0005-0000-0000-000028010000}"/>
    <cellStyle name="- 19 2 3" xfId="310" xr:uid="{00000000-0005-0000-0000-000029010000}"/>
    <cellStyle name="- 19 2 3 2" xfId="311" xr:uid="{00000000-0005-0000-0000-00002A010000}"/>
    <cellStyle name="- 19 2 4" xfId="312" xr:uid="{00000000-0005-0000-0000-00002B010000}"/>
    <cellStyle name="- 19 2_Q4 2012 Tab A-1" xfId="313" xr:uid="{00000000-0005-0000-0000-00002C010000}"/>
    <cellStyle name="- 19 3" xfId="314" xr:uid="{00000000-0005-0000-0000-00002D010000}"/>
    <cellStyle name="- 19 3 2" xfId="315" xr:uid="{00000000-0005-0000-0000-00002E010000}"/>
    <cellStyle name="- 19 3 2 2" xfId="316" xr:uid="{00000000-0005-0000-0000-00002F010000}"/>
    <cellStyle name="- 19 3 3" xfId="317" xr:uid="{00000000-0005-0000-0000-000030010000}"/>
    <cellStyle name="- 19 4" xfId="318" xr:uid="{00000000-0005-0000-0000-000031010000}"/>
    <cellStyle name="- 19 4 2" xfId="319" xr:uid="{00000000-0005-0000-0000-000032010000}"/>
    <cellStyle name="- 19 5" xfId="320" xr:uid="{00000000-0005-0000-0000-000033010000}"/>
    <cellStyle name="- 19_Executive Summary" xfId="321" xr:uid="{00000000-0005-0000-0000-000034010000}"/>
    <cellStyle name=" 190" xfId="322" xr:uid="{00000000-0005-0000-0000-000035010000}"/>
    <cellStyle name=" 191" xfId="323" xr:uid="{00000000-0005-0000-0000-000036010000}"/>
    <cellStyle name=" 192" xfId="324" xr:uid="{00000000-0005-0000-0000-000037010000}"/>
    <cellStyle name=" 193" xfId="325" xr:uid="{00000000-0005-0000-0000-000038010000}"/>
    <cellStyle name=" 194" xfId="326" xr:uid="{00000000-0005-0000-0000-000039010000}"/>
    <cellStyle name=" 195" xfId="327" xr:uid="{00000000-0005-0000-0000-00003A010000}"/>
    <cellStyle name=" 196" xfId="328" xr:uid="{00000000-0005-0000-0000-00003B010000}"/>
    <cellStyle name=" 197" xfId="329" xr:uid="{00000000-0005-0000-0000-00003C010000}"/>
    <cellStyle name=" 198" xfId="330" xr:uid="{00000000-0005-0000-0000-00003D010000}"/>
    <cellStyle name=" 199" xfId="331" xr:uid="{00000000-0005-0000-0000-00003E010000}"/>
    <cellStyle name=" 2" xfId="332" xr:uid="{00000000-0005-0000-0000-00003F010000}"/>
    <cellStyle name="_x0013_ 2" xfId="333" xr:uid="{00000000-0005-0000-0000-000040010000}"/>
    <cellStyle name="- 2" xfId="334" xr:uid="{00000000-0005-0000-0000-000041010000}"/>
    <cellStyle name="- 2 2" xfId="335" xr:uid="{00000000-0005-0000-0000-000042010000}"/>
    <cellStyle name="- 2 2 2" xfId="336" xr:uid="{00000000-0005-0000-0000-000043010000}"/>
    <cellStyle name="- 2 3" xfId="337" xr:uid="{00000000-0005-0000-0000-000044010000}"/>
    <cellStyle name="- 2 4" xfId="338" xr:uid="{00000000-0005-0000-0000-000045010000}"/>
    <cellStyle name="- 2 5" xfId="339" xr:uid="{00000000-0005-0000-0000-000046010000}"/>
    <cellStyle name="- 2_Executive Summary" xfId="340" xr:uid="{00000000-0005-0000-0000-000047010000}"/>
    <cellStyle name=" 20" xfId="341" xr:uid="{00000000-0005-0000-0000-000048010000}"/>
    <cellStyle name="- 20" xfId="342" xr:uid="{00000000-0005-0000-0000-000049010000}"/>
    <cellStyle name="- 20 2" xfId="343" xr:uid="{00000000-0005-0000-0000-00004A010000}"/>
    <cellStyle name="- 20 2 2" xfId="344" xr:uid="{00000000-0005-0000-0000-00004B010000}"/>
    <cellStyle name="- 20 2 2 2" xfId="345" xr:uid="{00000000-0005-0000-0000-00004C010000}"/>
    <cellStyle name="- 20 2 3" xfId="346" xr:uid="{00000000-0005-0000-0000-00004D010000}"/>
    <cellStyle name="- 20 2 3 2" xfId="347" xr:uid="{00000000-0005-0000-0000-00004E010000}"/>
    <cellStyle name="- 20 2 4" xfId="348" xr:uid="{00000000-0005-0000-0000-00004F010000}"/>
    <cellStyle name="- 20 3" xfId="349" xr:uid="{00000000-0005-0000-0000-000050010000}"/>
    <cellStyle name="- 20 3 2" xfId="350" xr:uid="{00000000-0005-0000-0000-000051010000}"/>
    <cellStyle name="- 20 3 2 2" xfId="351" xr:uid="{00000000-0005-0000-0000-000052010000}"/>
    <cellStyle name="- 20 3 3" xfId="352" xr:uid="{00000000-0005-0000-0000-000053010000}"/>
    <cellStyle name="- 20 4" xfId="353" xr:uid="{00000000-0005-0000-0000-000054010000}"/>
    <cellStyle name="- 20 4 2" xfId="354" xr:uid="{00000000-0005-0000-0000-000055010000}"/>
    <cellStyle name="- 20 5" xfId="355" xr:uid="{00000000-0005-0000-0000-000056010000}"/>
    <cellStyle name="- 20_Executive Summary" xfId="356" xr:uid="{00000000-0005-0000-0000-000057010000}"/>
    <cellStyle name=" 200" xfId="357" xr:uid="{00000000-0005-0000-0000-000058010000}"/>
    <cellStyle name=" 201" xfId="358" xr:uid="{00000000-0005-0000-0000-000059010000}"/>
    <cellStyle name=" 202" xfId="359" xr:uid="{00000000-0005-0000-0000-00005A010000}"/>
    <cellStyle name=" 203" xfId="360" xr:uid="{00000000-0005-0000-0000-00005B010000}"/>
    <cellStyle name=" 204" xfId="361" xr:uid="{00000000-0005-0000-0000-00005C010000}"/>
    <cellStyle name=" 205" xfId="362" xr:uid="{00000000-0005-0000-0000-00005D010000}"/>
    <cellStyle name=" 206" xfId="363" xr:uid="{00000000-0005-0000-0000-00005E010000}"/>
    <cellStyle name=" 207" xfId="364" xr:uid="{00000000-0005-0000-0000-00005F010000}"/>
    <cellStyle name=" 208" xfId="365" xr:uid="{00000000-0005-0000-0000-000060010000}"/>
    <cellStyle name=" 209" xfId="366" xr:uid="{00000000-0005-0000-0000-000061010000}"/>
    <cellStyle name=" 21" xfId="367" xr:uid="{00000000-0005-0000-0000-000062010000}"/>
    <cellStyle name="- 21" xfId="368" xr:uid="{00000000-0005-0000-0000-000063010000}"/>
    <cellStyle name="- 21 2" xfId="369" xr:uid="{00000000-0005-0000-0000-000064010000}"/>
    <cellStyle name="- 21 2 2" xfId="370" xr:uid="{00000000-0005-0000-0000-000065010000}"/>
    <cellStyle name="- 21 2 2 2" xfId="371" xr:uid="{00000000-0005-0000-0000-000066010000}"/>
    <cellStyle name="- 21 2 3" xfId="372" xr:uid="{00000000-0005-0000-0000-000067010000}"/>
    <cellStyle name="- 21 2 3 2" xfId="373" xr:uid="{00000000-0005-0000-0000-000068010000}"/>
    <cellStyle name="- 21 2 4" xfId="374" xr:uid="{00000000-0005-0000-0000-000069010000}"/>
    <cellStyle name="- 21 3" xfId="375" xr:uid="{00000000-0005-0000-0000-00006A010000}"/>
    <cellStyle name="- 21 3 2" xfId="376" xr:uid="{00000000-0005-0000-0000-00006B010000}"/>
    <cellStyle name="- 21 3 2 2" xfId="377" xr:uid="{00000000-0005-0000-0000-00006C010000}"/>
    <cellStyle name="- 21 3 3" xfId="378" xr:uid="{00000000-0005-0000-0000-00006D010000}"/>
    <cellStyle name="- 21 4" xfId="379" xr:uid="{00000000-0005-0000-0000-00006E010000}"/>
    <cellStyle name="- 21 4 2" xfId="380" xr:uid="{00000000-0005-0000-0000-00006F010000}"/>
    <cellStyle name="- 21 5" xfId="381" xr:uid="{00000000-0005-0000-0000-000070010000}"/>
    <cellStyle name="- 21_Executive Summary" xfId="382" xr:uid="{00000000-0005-0000-0000-000071010000}"/>
    <cellStyle name=" 210" xfId="383" xr:uid="{00000000-0005-0000-0000-000072010000}"/>
    <cellStyle name=" 211" xfId="384" xr:uid="{00000000-0005-0000-0000-000073010000}"/>
    <cellStyle name=" 212" xfId="385" xr:uid="{00000000-0005-0000-0000-000074010000}"/>
    <cellStyle name=" 213" xfId="386" xr:uid="{00000000-0005-0000-0000-000075010000}"/>
    <cellStyle name=" 214" xfId="387" xr:uid="{00000000-0005-0000-0000-000076010000}"/>
    <cellStyle name=" 215" xfId="388" xr:uid="{00000000-0005-0000-0000-000077010000}"/>
    <cellStyle name=" 216" xfId="389" xr:uid="{00000000-0005-0000-0000-000078010000}"/>
    <cellStyle name=" 217" xfId="390" xr:uid="{00000000-0005-0000-0000-000079010000}"/>
    <cellStyle name=" 218" xfId="391" xr:uid="{00000000-0005-0000-0000-00007A010000}"/>
    <cellStyle name=" 219" xfId="392" xr:uid="{00000000-0005-0000-0000-00007B010000}"/>
    <cellStyle name=" 22" xfId="393" xr:uid="{00000000-0005-0000-0000-00007C010000}"/>
    <cellStyle name="- 22" xfId="394" xr:uid="{00000000-0005-0000-0000-00007D010000}"/>
    <cellStyle name="- 22 2" xfId="395" xr:uid="{00000000-0005-0000-0000-00007E010000}"/>
    <cellStyle name="- 22 2 2" xfId="396" xr:uid="{00000000-0005-0000-0000-00007F010000}"/>
    <cellStyle name="- 22 2 2 2" xfId="397" xr:uid="{00000000-0005-0000-0000-000080010000}"/>
    <cellStyle name="- 22 2 3" xfId="398" xr:uid="{00000000-0005-0000-0000-000081010000}"/>
    <cellStyle name="- 22 2 3 2" xfId="399" xr:uid="{00000000-0005-0000-0000-000082010000}"/>
    <cellStyle name="- 22 2 4" xfId="400" xr:uid="{00000000-0005-0000-0000-000083010000}"/>
    <cellStyle name="- 22 3" xfId="401" xr:uid="{00000000-0005-0000-0000-000084010000}"/>
    <cellStyle name="- 22 3 2" xfId="402" xr:uid="{00000000-0005-0000-0000-000085010000}"/>
    <cellStyle name="- 22 3 2 2" xfId="403" xr:uid="{00000000-0005-0000-0000-000086010000}"/>
    <cellStyle name="- 22 3 3" xfId="404" xr:uid="{00000000-0005-0000-0000-000087010000}"/>
    <cellStyle name="- 22 4" xfId="405" xr:uid="{00000000-0005-0000-0000-000088010000}"/>
    <cellStyle name="- 22 4 2" xfId="406" xr:uid="{00000000-0005-0000-0000-000089010000}"/>
    <cellStyle name="- 22 5" xfId="407" xr:uid="{00000000-0005-0000-0000-00008A010000}"/>
    <cellStyle name="- 22_Executive Summary" xfId="408" xr:uid="{00000000-0005-0000-0000-00008B010000}"/>
    <cellStyle name=" 220" xfId="409" xr:uid="{00000000-0005-0000-0000-00008C010000}"/>
    <cellStyle name=" 221" xfId="410" xr:uid="{00000000-0005-0000-0000-00008D010000}"/>
    <cellStyle name=" 222" xfId="411" xr:uid="{00000000-0005-0000-0000-00008E010000}"/>
    <cellStyle name=" 223" xfId="412" xr:uid="{00000000-0005-0000-0000-00008F010000}"/>
    <cellStyle name=" 224" xfId="413" xr:uid="{00000000-0005-0000-0000-000090010000}"/>
    <cellStyle name=" 225" xfId="414" xr:uid="{00000000-0005-0000-0000-000091010000}"/>
    <cellStyle name=" 226" xfId="415" xr:uid="{00000000-0005-0000-0000-000092010000}"/>
    <cellStyle name=" 227" xfId="416" xr:uid="{00000000-0005-0000-0000-000093010000}"/>
    <cellStyle name=" 228" xfId="417" xr:uid="{00000000-0005-0000-0000-000094010000}"/>
    <cellStyle name=" 229" xfId="418" xr:uid="{00000000-0005-0000-0000-000095010000}"/>
    <cellStyle name=" 23" xfId="419" xr:uid="{00000000-0005-0000-0000-000096010000}"/>
    <cellStyle name="- 23" xfId="420" xr:uid="{00000000-0005-0000-0000-000097010000}"/>
    <cellStyle name="- 23 2" xfId="421" xr:uid="{00000000-0005-0000-0000-000098010000}"/>
    <cellStyle name="- 23 2 2" xfId="422" xr:uid="{00000000-0005-0000-0000-000099010000}"/>
    <cellStyle name="- 23 2 2 2" xfId="423" xr:uid="{00000000-0005-0000-0000-00009A010000}"/>
    <cellStyle name="- 23 2 3" xfId="424" xr:uid="{00000000-0005-0000-0000-00009B010000}"/>
    <cellStyle name="- 23 2 3 2" xfId="425" xr:uid="{00000000-0005-0000-0000-00009C010000}"/>
    <cellStyle name="- 23 2 4" xfId="426" xr:uid="{00000000-0005-0000-0000-00009D010000}"/>
    <cellStyle name="- 23 3" xfId="427" xr:uid="{00000000-0005-0000-0000-00009E010000}"/>
    <cellStyle name="- 23 3 2" xfId="428" xr:uid="{00000000-0005-0000-0000-00009F010000}"/>
    <cellStyle name="- 23 3 2 2" xfId="429" xr:uid="{00000000-0005-0000-0000-0000A0010000}"/>
    <cellStyle name="- 23 3 3" xfId="430" xr:uid="{00000000-0005-0000-0000-0000A1010000}"/>
    <cellStyle name="- 23 4" xfId="431" xr:uid="{00000000-0005-0000-0000-0000A2010000}"/>
    <cellStyle name="- 23 4 2" xfId="432" xr:uid="{00000000-0005-0000-0000-0000A3010000}"/>
    <cellStyle name="- 23 5" xfId="433" xr:uid="{00000000-0005-0000-0000-0000A4010000}"/>
    <cellStyle name="- 23_Executive Summary" xfId="434" xr:uid="{00000000-0005-0000-0000-0000A5010000}"/>
    <cellStyle name=" 230" xfId="435" xr:uid="{00000000-0005-0000-0000-0000A6010000}"/>
    <cellStyle name=" 231" xfId="436" xr:uid="{00000000-0005-0000-0000-0000A7010000}"/>
    <cellStyle name=" 232" xfId="437" xr:uid="{00000000-0005-0000-0000-0000A8010000}"/>
    <cellStyle name=" 233" xfId="438" xr:uid="{00000000-0005-0000-0000-0000A9010000}"/>
    <cellStyle name=" 234" xfId="439" xr:uid="{00000000-0005-0000-0000-0000AA010000}"/>
    <cellStyle name=" 235" xfId="440" xr:uid="{00000000-0005-0000-0000-0000AB010000}"/>
    <cellStyle name=" 236" xfId="441" xr:uid="{00000000-0005-0000-0000-0000AC010000}"/>
    <cellStyle name=" 237" xfId="442" xr:uid="{00000000-0005-0000-0000-0000AD010000}"/>
    <cellStyle name=" 238" xfId="443" xr:uid="{00000000-0005-0000-0000-0000AE010000}"/>
    <cellStyle name=" 239" xfId="444" xr:uid="{00000000-0005-0000-0000-0000AF010000}"/>
    <cellStyle name=" 24" xfId="445" xr:uid="{00000000-0005-0000-0000-0000B0010000}"/>
    <cellStyle name="- 24" xfId="446" xr:uid="{00000000-0005-0000-0000-0000B1010000}"/>
    <cellStyle name="- 24 2" xfId="447" xr:uid="{00000000-0005-0000-0000-0000B2010000}"/>
    <cellStyle name="- 24 2 2" xfId="448" xr:uid="{00000000-0005-0000-0000-0000B3010000}"/>
    <cellStyle name="- 24 2 2 2" xfId="449" xr:uid="{00000000-0005-0000-0000-0000B4010000}"/>
    <cellStyle name="- 24 2 3" xfId="450" xr:uid="{00000000-0005-0000-0000-0000B5010000}"/>
    <cellStyle name="- 24 2 3 2" xfId="451" xr:uid="{00000000-0005-0000-0000-0000B6010000}"/>
    <cellStyle name="- 24 2 4" xfId="452" xr:uid="{00000000-0005-0000-0000-0000B7010000}"/>
    <cellStyle name="- 24 3" xfId="453" xr:uid="{00000000-0005-0000-0000-0000B8010000}"/>
    <cellStyle name="- 24 3 2" xfId="454" xr:uid="{00000000-0005-0000-0000-0000B9010000}"/>
    <cellStyle name="- 24 3 2 2" xfId="455" xr:uid="{00000000-0005-0000-0000-0000BA010000}"/>
    <cellStyle name="- 24 3 3" xfId="456" xr:uid="{00000000-0005-0000-0000-0000BB010000}"/>
    <cellStyle name="- 24 4" xfId="457" xr:uid="{00000000-0005-0000-0000-0000BC010000}"/>
    <cellStyle name="- 24 4 2" xfId="458" xr:uid="{00000000-0005-0000-0000-0000BD010000}"/>
    <cellStyle name="- 24 5" xfId="459" xr:uid="{00000000-0005-0000-0000-0000BE010000}"/>
    <cellStyle name="- 24_Executive Summary" xfId="460" xr:uid="{00000000-0005-0000-0000-0000BF010000}"/>
    <cellStyle name=" 240" xfId="461" xr:uid="{00000000-0005-0000-0000-0000C0010000}"/>
    <cellStyle name=" 241" xfId="462" xr:uid="{00000000-0005-0000-0000-0000C1010000}"/>
    <cellStyle name=" 242" xfId="463" xr:uid="{00000000-0005-0000-0000-0000C2010000}"/>
    <cellStyle name=" 243" xfId="464" xr:uid="{00000000-0005-0000-0000-0000C3010000}"/>
    <cellStyle name=" 244" xfId="465" xr:uid="{00000000-0005-0000-0000-0000C4010000}"/>
    <cellStyle name=" 245" xfId="466" xr:uid="{00000000-0005-0000-0000-0000C5010000}"/>
    <cellStyle name=" 246" xfId="467" xr:uid="{00000000-0005-0000-0000-0000C6010000}"/>
    <cellStyle name=" 247" xfId="468" xr:uid="{00000000-0005-0000-0000-0000C7010000}"/>
    <cellStyle name=" 248" xfId="469" xr:uid="{00000000-0005-0000-0000-0000C8010000}"/>
    <cellStyle name=" 249" xfId="470" xr:uid="{00000000-0005-0000-0000-0000C9010000}"/>
    <cellStyle name=" 25" xfId="471" xr:uid="{00000000-0005-0000-0000-0000CA010000}"/>
    <cellStyle name="- 25" xfId="472" xr:uid="{00000000-0005-0000-0000-0000CB010000}"/>
    <cellStyle name="- 25 2" xfId="473" xr:uid="{00000000-0005-0000-0000-0000CC010000}"/>
    <cellStyle name="- 25 2 2" xfId="474" xr:uid="{00000000-0005-0000-0000-0000CD010000}"/>
    <cellStyle name="- 25 2 2 2" xfId="475" xr:uid="{00000000-0005-0000-0000-0000CE010000}"/>
    <cellStyle name="- 25 2 3" xfId="476" xr:uid="{00000000-0005-0000-0000-0000CF010000}"/>
    <cellStyle name="- 25 2 3 2" xfId="477" xr:uid="{00000000-0005-0000-0000-0000D0010000}"/>
    <cellStyle name="- 25 2 4" xfId="478" xr:uid="{00000000-0005-0000-0000-0000D1010000}"/>
    <cellStyle name="- 25 3" xfId="479" xr:uid="{00000000-0005-0000-0000-0000D2010000}"/>
    <cellStyle name="- 25 3 2" xfId="480" xr:uid="{00000000-0005-0000-0000-0000D3010000}"/>
    <cellStyle name="- 25 3 2 2" xfId="481" xr:uid="{00000000-0005-0000-0000-0000D4010000}"/>
    <cellStyle name="- 25 3 3" xfId="482" xr:uid="{00000000-0005-0000-0000-0000D5010000}"/>
    <cellStyle name="- 25 4" xfId="483" xr:uid="{00000000-0005-0000-0000-0000D6010000}"/>
    <cellStyle name="- 25 4 2" xfId="484" xr:uid="{00000000-0005-0000-0000-0000D7010000}"/>
    <cellStyle name="- 25 5" xfId="485" xr:uid="{00000000-0005-0000-0000-0000D8010000}"/>
    <cellStyle name="- 25_Executive Summary" xfId="486" xr:uid="{00000000-0005-0000-0000-0000D9010000}"/>
    <cellStyle name=" 250" xfId="487" xr:uid="{00000000-0005-0000-0000-0000DA010000}"/>
    <cellStyle name=" 251" xfId="488" xr:uid="{00000000-0005-0000-0000-0000DB010000}"/>
    <cellStyle name=" 252" xfId="489" xr:uid="{00000000-0005-0000-0000-0000DC010000}"/>
    <cellStyle name=" 253" xfId="490" xr:uid="{00000000-0005-0000-0000-0000DD010000}"/>
    <cellStyle name=" 254" xfId="491" xr:uid="{00000000-0005-0000-0000-0000DE010000}"/>
    <cellStyle name=" 255" xfId="492" xr:uid="{00000000-0005-0000-0000-0000DF010000}"/>
    <cellStyle name=" 26" xfId="493" xr:uid="{00000000-0005-0000-0000-0000E0010000}"/>
    <cellStyle name="- 26" xfId="494" xr:uid="{00000000-0005-0000-0000-0000E1010000}"/>
    <cellStyle name="- 26 2" xfId="495" xr:uid="{00000000-0005-0000-0000-0000E2010000}"/>
    <cellStyle name="- 26 2 2" xfId="496" xr:uid="{00000000-0005-0000-0000-0000E3010000}"/>
    <cellStyle name="- 26 2 2 2" xfId="497" xr:uid="{00000000-0005-0000-0000-0000E4010000}"/>
    <cellStyle name="- 26 2 3" xfId="498" xr:uid="{00000000-0005-0000-0000-0000E5010000}"/>
    <cellStyle name="- 26 2 3 2" xfId="499" xr:uid="{00000000-0005-0000-0000-0000E6010000}"/>
    <cellStyle name="- 26 2 4" xfId="500" xr:uid="{00000000-0005-0000-0000-0000E7010000}"/>
    <cellStyle name="- 26 3" xfId="501" xr:uid="{00000000-0005-0000-0000-0000E8010000}"/>
    <cellStyle name="- 26 3 2" xfId="502" xr:uid="{00000000-0005-0000-0000-0000E9010000}"/>
    <cellStyle name="- 26 3 2 2" xfId="503" xr:uid="{00000000-0005-0000-0000-0000EA010000}"/>
    <cellStyle name="- 26 3 3" xfId="504" xr:uid="{00000000-0005-0000-0000-0000EB010000}"/>
    <cellStyle name="- 26 4" xfId="505" xr:uid="{00000000-0005-0000-0000-0000EC010000}"/>
    <cellStyle name="- 26 4 2" xfId="506" xr:uid="{00000000-0005-0000-0000-0000ED010000}"/>
    <cellStyle name="- 26 5" xfId="507" xr:uid="{00000000-0005-0000-0000-0000EE010000}"/>
    <cellStyle name="- 26_Executive Summary" xfId="508" xr:uid="{00000000-0005-0000-0000-0000EF010000}"/>
    <cellStyle name=" 27" xfId="509" xr:uid="{00000000-0005-0000-0000-0000F0010000}"/>
    <cellStyle name="- 27" xfId="510" xr:uid="{00000000-0005-0000-0000-0000F1010000}"/>
    <cellStyle name="- 27 2" xfId="511" xr:uid="{00000000-0005-0000-0000-0000F2010000}"/>
    <cellStyle name="- 27 2 2" xfId="512" xr:uid="{00000000-0005-0000-0000-0000F3010000}"/>
    <cellStyle name="- 27 2 2 2" xfId="513" xr:uid="{00000000-0005-0000-0000-0000F4010000}"/>
    <cellStyle name="- 27 2 3" xfId="514" xr:uid="{00000000-0005-0000-0000-0000F5010000}"/>
    <cellStyle name="- 27 2 3 2" xfId="515" xr:uid="{00000000-0005-0000-0000-0000F6010000}"/>
    <cellStyle name="- 27 2 4" xfId="516" xr:uid="{00000000-0005-0000-0000-0000F7010000}"/>
    <cellStyle name="- 27 3" xfId="517" xr:uid="{00000000-0005-0000-0000-0000F8010000}"/>
    <cellStyle name="- 27 3 2" xfId="518" xr:uid="{00000000-0005-0000-0000-0000F9010000}"/>
    <cellStyle name="- 27 3 2 2" xfId="519" xr:uid="{00000000-0005-0000-0000-0000FA010000}"/>
    <cellStyle name="- 27 3 3" xfId="520" xr:uid="{00000000-0005-0000-0000-0000FB010000}"/>
    <cellStyle name="- 27 4" xfId="521" xr:uid="{00000000-0005-0000-0000-0000FC010000}"/>
    <cellStyle name="- 27 4 2" xfId="522" xr:uid="{00000000-0005-0000-0000-0000FD010000}"/>
    <cellStyle name="- 27 5" xfId="523" xr:uid="{00000000-0005-0000-0000-0000FE010000}"/>
    <cellStyle name="- 27_Executive Summary" xfId="524" xr:uid="{00000000-0005-0000-0000-0000FF010000}"/>
    <cellStyle name=" 28" xfId="525" xr:uid="{00000000-0005-0000-0000-000000020000}"/>
    <cellStyle name="- 28" xfId="526" xr:uid="{00000000-0005-0000-0000-000001020000}"/>
    <cellStyle name=" 29" xfId="527" xr:uid="{00000000-0005-0000-0000-000002020000}"/>
    <cellStyle name="- 29" xfId="528" xr:uid="{00000000-0005-0000-0000-000003020000}"/>
    <cellStyle name="- 29 2" xfId="529" xr:uid="{00000000-0005-0000-0000-000004020000}"/>
    <cellStyle name=" 3" xfId="530" xr:uid="{00000000-0005-0000-0000-000005020000}"/>
    <cellStyle name="_x0013_ 3" xfId="531" xr:uid="{00000000-0005-0000-0000-000006020000}"/>
    <cellStyle name="- 3" xfId="532" xr:uid="{00000000-0005-0000-0000-000007020000}"/>
    <cellStyle name=" 3 2" xfId="533" xr:uid="{00000000-0005-0000-0000-000008020000}"/>
    <cellStyle name="_x0013_ 3 2" xfId="534" xr:uid="{00000000-0005-0000-0000-000009020000}"/>
    <cellStyle name="- 3 2" xfId="535" xr:uid="{00000000-0005-0000-0000-00000A020000}"/>
    <cellStyle name=" 3 2 2" xfId="536" xr:uid="{00000000-0005-0000-0000-00000B020000}"/>
    <cellStyle name=" 3 3" xfId="537" xr:uid="{00000000-0005-0000-0000-00000C020000}"/>
    <cellStyle name="_x0013_ 3 3" xfId="538" xr:uid="{00000000-0005-0000-0000-00000D020000}"/>
    <cellStyle name="- 3 3" xfId="539" xr:uid="{00000000-0005-0000-0000-00000E020000}"/>
    <cellStyle name=" 3 3 2" xfId="540" xr:uid="{00000000-0005-0000-0000-00000F020000}"/>
    <cellStyle name=" 3 3 3" xfId="541" xr:uid="{00000000-0005-0000-0000-000010020000}"/>
    <cellStyle name="_x0013_ 3 4" xfId="542" xr:uid="{00000000-0005-0000-0000-000011020000}"/>
    <cellStyle name="- 3 4" xfId="543" xr:uid="{00000000-0005-0000-0000-000012020000}"/>
    <cellStyle name="_x0013_ 3 5" xfId="544" xr:uid="{00000000-0005-0000-0000-000013020000}"/>
    <cellStyle name="- 3 5" xfId="545" xr:uid="{00000000-0005-0000-0000-000014020000}"/>
    <cellStyle name="- 3_Executive Summary" xfId="546" xr:uid="{00000000-0005-0000-0000-000015020000}"/>
    <cellStyle name=" 30" xfId="547" xr:uid="{00000000-0005-0000-0000-000016020000}"/>
    <cellStyle name="- 30" xfId="548" xr:uid="{00000000-0005-0000-0000-000017020000}"/>
    <cellStyle name=" 31" xfId="549" xr:uid="{00000000-0005-0000-0000-000018020000}"/>
    <cellStyle name="- 31" xfId="550" xr:uid="{00000000-0005-0000-0000-000019020000}"/>
    <cellStyle name=" 32" xfId="551" xr:uid="{00000000-0005-0000-0000-00001A020000}"/>
    <cellStyle name="- 32" xfId="552" xr:uid="{00000000-0005-0000-0000-00001B020000}"/>
    <cellStyle name=" 33" xfId="553" xr:uid="{00000000-0005-0000-0000-00001C020000}"/>
    <cellStyle name="- 33" xfId="554" xr:uid="{00000000-0005-0000-0000-00001D020000}"/>
    <cellStyle name=" 34" xfId="555" xr:uid="{00000000-0005-0000-0000-00001E020000}"/>
    <cellStyle name="- 34" xfId="556" xr:uid="{00000000-0005-0000-0000-00001F020000}"/>
    <cellStyle name=" 35" xfId="557" xr:uid="{00000000-0005-0000-0000-000020020000}"/>
    <cellStyle name="- 35" xfId="558" xr:uid="{00000000-0005-0000-0000-000021020000}"/>
    <cellStyle name=" 36" xfId="559" xr:uid="{00000000-0005-0000-0000-000022020000}"/>
    <cellStyle name="- 36" xfId="560" xr:uid="{00000000-0005-0000-0000-000023020000}"/>
    <cellStyle name=" 37" xfId="561" xr:uid="{00000000-0005-0000-0000-000024020000}"/>
    <cellStyle name="- 37" xfId="562" xr:uid="{00000000-0005-0000-0000-000025020000}"/>
    <cellStyle name=" 38" xfId="563" xr:uid="{00000000-0005-0000-0000-000026020000}"/>
    <cellStyle name="- 38" xfId="564" xr:uid="{00000000-0005-0000-0000-000027020000}"/>
    <cellStyle name=" 39" xfId="565" xr:uid="{00000000-0005-0000-0000-000028020000}"/>
    <cellStyle name=" 4" xfId="566" xr:uid="{00000000-0005-0000-0000-000029020000}"/>
    <cellStyle name="_x0013_ 4" xfId="567" xr:uid="{00000000-0005-0000-0000-00002A020000}"/>
    <cellStyle name="- 4" xfId="568" xr:uid="{00000000-0005-0000-0000-00002B020000}"/>
    <cellStyle name="- 4 2" xfId="569" xr:uid="{00000000-0005-0000-0000-00002C020000}"/>
    <cellStyle name="- 4 2 2" xfId="570" xr:uid="{00000000-0005-0000-0000-00002D020000}"/>
    <cellStyle name="- 4 2 2 2" xfId="571" xr:uid="{00000000-0005-0000-0000-00002E020000}"/>
    <cellStyle name="- 4 2 3" xfId="572" xr:uid="{00000000-0005-0000-0000-00002F020000}"/>
    <cellStyle name="- 4 3" xfId="573" xr:uid="{00000000-0005-0000-0000-000030020000}"/>
    <cellStyle name="- 4 3 2" xfId="574" xr:uid="{00000000-0005-0000-0000-000031020000}"/>
    <cellStyle name="- 4 3 2 2" xfId="575" xr:uid="{00000000-0005-0000-0000-000032020000}"/>
    <cellStyle name="- 4 3 3" xfId="576" xr:uid="{00000000-0005-0000-0000-000033020000}"/>
    <cellStyle name="- 4 4" xfId="577" xr:uid="{00000000-0005-0000-0000-000034020000}"/>
    <cellStyle name="- 4 4 2" xfId="578" xr:uid="{00000000-0005-0000-0000-000035020000}"/>
    <cellStyle name=" 40" xfId="579" xr:uid="{00000000-0005-0000-0000-000036020000}"/>
    <cellStyle name=" 41" xfId="580" xr:uid="{00000000-0005-0000-0000-000037020000}"/>
    <cellStyle name=" 42" xfId="581" xr:uid="{00000000-0005-0000-0000-000038020000}"/>
    <cellStyle name=" 43" xfId="582" xr:uid="{00000000-0005-0000-0000-000039020000}"/>
    <cellStyle name=" 44" xfId="583" xr:uid="{00000000-0005-0000-0000-00003A020000}"/>
    <cellStyle name=" 45" xfId="584" xr:uid="{00000000-0005-0000-0000-00003B020000}"/>
    <cellStyle name=" 46" xfId="585" xr:uid="{00000000-0005-0000-0000-00003C020000}"/>
    <cellStyle name=" 47" xfId="586" xr:uid="{00000000-0005-0000-0000-00003D020000}"/>
    <cellStyle name=" 48" xfId="587" xr:uid="{00000000-0005-0000-0000-00003E020000}"/>
    <cellStyle name=" 49" xfId="588" xr:uid="{00000000-0005-0000-0000-00003F020000}"/>
    <cellStyle name=" 5" xfId="589" xr:uid="{00000000-0005-0000-0000-000040020000}"/>
    <cellStyle name="_x0013_ 5" xfId="590" xr:uid="{00000000-0005-0000-0000-000041020000}"/>
    <cellStyle name="- 5" xfId="591" xr:uid="{00000000-0005-0000-0000-000042020000}"/>
    <cellStyle name="- 5 2" xfId="592" xr:uid="{00000000-0005-0000-0000-000043020000}"/>
    <cellStyle name="- 5 2 2" xfId="593" xr:uid="{00000000-0005-0000-0000-000044020000}"/>
    <cellStyle name="- 5 2 2 2" xfId="594" xr:uid="{00000000-0005-0000-0000-000045020000}"/>
    <cellStyle name="- 5 2 3" xfId="595" xr:uid="{00000000-0005-0000-0000-000046020000}"/>
    <cellStyle name="- 5 2 3 2" xfId="596" xr:uid="{00000000-0005-0000-0000-000047020000}"/>
    <cellStyle name="- 5 2 4" xfId="597" xr:uid="{00000000-0005-0000-0000-000048020000}"/>
    <cellStyle name="- 5 3" xfId="598" xr:uid="{00000000-0005-0000-0000-000049020000}"/>
    <cellStyle name="- 5 3 2" xfId="599" xr:uid="{00000000-0005-0000-0000-00004A020000}"/>
    <cellStyle name="- 5 3 2 2" xfId="600" xr:uid="{00000000-0005-0000-0000-00004B020000}"/>
    <cellStyle name="- 5 3 3" xfId="601" xr:uid="{00000000-0005-0000-0000-00004C020000}"/>
    <cellStyle name="- 5 4" xfId="602" xr:uid="{00000000-0005-0000-0000-00004D020000}"/>
    <cellStyle name="- 5 4 2" xfId="603" xr:uid="{00000000-0005-0000-0000-00004E020000}"/>
    <cellStyle name="- 5 5" xfId="604" xr:uid="{00000000-0005-0000-0000-00004F020000}"/>
    <cellStyle name="- 5_Executive Summary" xfId="605" xr:uid="{00000000-0005-0000-0000-000050020000}"/>
    <cellStyle name=" 50" xfId="606" xr:uid="{00000000-0005-0000-0000-000051020000}"/>
    <cellStyle name=" 51" xfId="607" xr:uid="{00000000-0005-0000-0000-000052020000}"/>
    <cellStyle name=" 52" xfId="608" xr:uid="{00000000-0005-0000-0000-000053020000}"/>
    <cellStyle name=" 53" xfId="609" xr:uid="{00000000-0005-0000-0000-000054020000}"/>
    <cellStyle name=" 54" xfId="610" xr:uid="{00000000-0005-0000-0000-000055020000}"/>
    <cellStyle name=" 55" xfId="611" xr:uid="{00000000-0005-0000-0000-000056020000}"/>
    <cellStyle name=" 56" xfId="612" xr:uid="{00000000-0005-0000-0000-000057020000}"/>
    <cellStyle name=" 57" xfId="613" xr:uid="{00000000-0005-0000-0000-000058020000}"/>
    <cellStyle name=" 58" xfId="614" xr:uid="{00000000-0005-0000-0000-000059020000}"/>
    <cellStyle name=" 59" xfId="615" xr:uid="{00000000-0005-0000-0000-00005A020000}"/>
    <cellStyle name=" 6" xfId="616" xr:uid="{00000000-0005-0000-0000-00005B020000}"/>
    <cellStyle name="_x0013_ 6" xfId="617" xr:uid="{00000000-0005-0000-0000-00005C020000}"/>
    <cellStyle name="- 6" xfId="618" xr:uid="{00000000-0005-0000-0000-00005D020000}"/>
    <cellStyle name="- 6 2" xfId="619" xr:uid="{00000000-0005-0000-0000-00005E020000}"/>
    <cellStyle name="- 6 2 2" xfId="620" xr:uid="{00000000-0005-0000-0000-00005F020000}"/>
    <cellStyle name="- 6 2 2 2" xfId="621" xr:uid="{00000000-0005-0000-0000-000060020000}"/>
    <cellStyle name="- 6 2 3" xfId="622" xr:uid="{00000000-0005-0000-0000-000061020000}"/>
    <cellStyle name="- 6 2 3 2" xfId="623" xr:uid="{00000000-0005-0000-0000-000062020000}"/>
    <cellStyle name="- 6 2 4" xfId="624" xr:uid="{00000000-0005-0000-0000-000063020000}"/>
    <cellStyle name="- 6 3" xfId="625" xr:uid="{00000000-0005-0000-0000-000064020000}"/>
    <cellStyle name="- 6 3 2" xfId="626" xr:uid="{00000000-0005-0000-0000-000065020000}"/>
    <cellStyle name="- 6 3 2 2" xfId="627" xr:uid="{00000000-0005-0000-0000-000066020000}"/>
    <cellStyle name="- 6 3 3" xfId="628" xr:uid="{00000000-0005-0000-0000-000067020000}"/>
    <cellStyle name="- 6 4" xfId="629" xr:uid="{00000000-0005-0000-0000-000068020000}"/>
    <cellStyle name="- 6 4 2" xfId="630" xr:uid="{00000000-0005-0000-0000-000069020000}"/>
    <cellStyle name="- 6 5" xfId="631" xr:uid="{00000000-0005-0000-0000-00006A020000}"/>
    <cellStyle name="- 6_Executive Summary" xfId="632" xr:uid="{00000000-0005-0000-0000-00006B020000}"/>
    <cellStyle name=" 60" xfId="633" xr:uid="{00000000-0005-0000-0000-00006C020000}"/>
    <cellStyle name=" 61" xfId="634" xr:uid="{00000000-0005-0000-0000-00006D020000}"/>
    <cellStyle name=" 62" xfId="635" xr:uid="{00000000-0005-0000-0000-00006E020000}"/>
    <cellStyle name=" 63" xfId="636" xr:uid="{00000000-0005-0000-0000-00006F020000}"/>
    <cellStyle name=" 64" xfId="637" xr:uid="{00000000-0005-0000-0000-000070020000}"/>
    <cellStyle name=" 65" xfId="638" xr:uid="{00000000-0005-0000-0000-000071020000}"/>
    <cellStyle name=" 66" xfId="639" xr:uid="{00000000-0005-0000-0000-000072020000}"/>
    <cellStyle name=" 67" xfId="640" xr:uid="{00000000-0005-0000-0000-000073020000}"/>
    <cellStyle name=" 68" xfId="641" xr:uid="{00000000-0005-0000-0000-000074020000}"/>
    <cellStyle name=" 69" xfId="642" xr:uid="{00000000-0005-0000-0000-000075020000}"/>
    <cellStyle name=" 7" xfId="643" xr:uid="{00000000-0005-0000-0000-000076020000}"/>
    <cellStyle name="_x0013_ 7" xfId="644" xr:uid="{00000000-0005-0000-0000-000077020000}"/>
    <cellStyle name="- 7" xfId="645" xr:uid="{00000000-0005-0000-0000-000078020000}"/>
    <cellStyle name="- 7 2" xfId="646" xr:uid="{00000000-0005-0000-0000-000079020000}"/>
    <cellStyle name="- 7 2 2" xfId="647" xr:uid="{00000000-0005-0000-0000-00007A020000}"/>
    <cellStyle name="- 7 2 2 2" xfId="648" xr:uid="{00000000-0005-0000-0000-00007B020000}"/>
    <cellStyle name="- 7 2 3" xfId="649" xr:uid="{00000000-0005-0000-0000-00007C020000}"/>
    <cellStyle name="- 7 2 3 2" xfId="650" xr:uid="{00000000-0005-0000-0000-00007D020000}"/>
    <cellStyle name="- 7 2 4" xfId="651" xr:uid="{00000000-0005-0000-0000-00007E020000}"/>
    <cellStyle name="- 7 3" xfId="652" xr:uid="{00000000-0005-0000-0000-00007F020000}"/>
    <cellStyle name="- 7 3 2" xfId="653" xr:uid="{00000000-0005-0000-0000-000080020000}"/>
    <cellStyle name="- 7 3 2 2" xfId="654" xr:uid="{00000000-0005-0000-0000-000081020000}"/>
    <cellStyle name="- 7 3 3" xfId="655" xr:uid="{00000000-0005-0000-0000-000082020000}"/>
    <cellStyle name="- 7 4" xfId="656" xr:uid="{00000000-0005-0000-0000-000083020000}"/>
    <cellStyle name="- 7 4 2" xfId="657" xr:uid="{00000000-0005-0000-0000-000084020000}"/>
    <cellStyle name="- 7 5" xfId="658" xr:uid="{00000000-0005-0000-0000-000085020000}"/>
    <cellStyle name="- 7_Executive Summary" xfId="659" xr:uid="{00000000-0005-0000-0000-000086020000}"/>
    <cellStyle name=" 70" xfId="660" xr:uid="{00000000-0005-0000-0000-000087020000}"/>
    <cellStyle name=" 71" xfId="661" xr:uid="{00000000-0005-0000-0000-000088020000}"/>
    <cellStyle name=" 72" xfId="662" xr:uid="{00000000-0005-0000-0000-000089020000}"/>
    <cellStyle name=" 73" xfId="663" xr:uid="{00000000-0005-0000-0000-00008A020000}"/>
    <cellStyle name=" 74" xfId="664" xr:uid="{00000000-0005-0000-0000-00008B020000}"/>
    <cellStyle name=" 75" xfId="665" xr:uid="{00000000-0005-0000-0000-00008C020000}"/>
    <cellStyle name=" 76" xfId="666" xr:uid="{00000000-0005-0000-0000-00008D020000}"/>
    <cellStyle name=" 77" xfId="667" xr:uid="{00000000-0005-0000-0000-00008E020000}"/>
    <cellStyle name=" 78" xfId="668" xr:uid="{00000000-0005-0000-0000-00008F020000}"/>
    <cellStyle name=" 79" xfId="669" xr:uid="{00000000-0005-0000-0000-000090020000}"/>
    <cellStyle name=" 8" xfId="670" xr:uid="{00000000-0005-0000-0000-000091020000}"/>
    <cellStyle name="_x0013_ 8" xfId="671" xr:uid="{00000000-0005-0000-0000-000092020000}"/>
    <cellStyle name="- 8" xfId="672" xr:uid="{00000000-0005-0000-0000-000093020000}"/>
    <cellStyle name="- 8 2" xfId="673" xr:uid="{00000000-0005-0000-0000-000094020000}"/>
    <cellStyle name="- 8 2 2" xfId="674" xr:uid="{00000000-0005-0000-0000-000095020000}"/>
    <cellStyle name="- 8 2 2 2" xfId="675" xr:uid="{00000000-0005-0000-0000-000096020000}"/>
    <cellStyle name="- 8 2 3" xfId="676" xr:uid="{00000000-0005-0000-0000-000097020000}"/>
    <cellStyle name="- 8 2 3 2" xfId="677" xr:uid="{00000000-0005-0000-0000-000098020000}"/>
    <cellStyle name="- 8 2 4" xfId="678" xr:uid="{00000000-0005-0000-0000-000099020000}"/>
    <cellStyle name="- 8 3" xfId="679" xr:uid="{00000000-0005-0000-0000-00009A020000}"/>
    <cellStyle name="- 8 3 2" xfId="680" xr:uid="{00000000-0005-0000-0000-00009B020000}"/>
    <cellStyle name="- 8 3 2 2" xfId="681" xr:uid="{00000000-0005-0000-0000-00009C020000}"/>
    <cellStyle name="- 8 3 3" xfId="682" xr:uid="{00000000-0005-0000-0000-00009D020000}"/>
    <cellStyle name="- 8 4" xfId="683" xr:uid="{00000000-0005-0000-0000-00009E020000}"/>
    <cellStyle name="- 8 4 2" xfId="684" xr:uid="{00000000-0005-0000-0000-00009F020000}"/>
    <cellStyle name="- 8 5" xfId="685" xr:uid="{00000000-0005-0000-0000-0000A0020000}"/>
    <cellStyle name="- 8_Executive Summary" xfId="686" xr:uid="{00000000-0005-0000-0000-0000A1020000}"/>
    <cellStyle name=" 80" xfId="687" xr:uid="{00000000-0005-0000-0000-0000A2020000}"/>
    <cellStyle name=" 81" xfId="688" xr:uid="{00000000-0005-0000-0000-0000A3020000}"/>
    <cellStyle name=" 82" xfId="689" xr:uid="{00000000-0005-0000-0000-0000A4020000}"/>
    <cellStyle name=" 83" xfId="690" xr:uid="{00000000-0005-0000-0000-0000A5020000}"/>
    <cellStyle name=" 84" xfId="691" xr:uid="{00000000-0005-0000-0000-0000A6020000}"/>
    <cellStyle name=" 85" xfId="692" xr:uid="{00000000-0005-0000-0000-0000A7020000}"/>
    <cellStyle name=" 86" xfId="693" xr:uid="{00000000-0005-0000-0000-0000A8020000}"/>
    <cellStyle name=" 87" xfId="694" xr:uid="{00000000-0005-0000-0000-0000A9020000}"/>
    <cellStyle name=" 88" xfId="695" xr:uid="{00000000-0005-0000-0000-0000AA020000}"/>
    <cellStyle name=" 89" xfId="696" xr:uid="{00000000-0005-0000-0000-0000AB020000}"/>
    <cellStyle name=" 9" xfId="697" xr:uid="{00000000-0005-0000-0000-0000AC020000}"/>
    <cellStyle name="- 9" xfId="698" xr:uid="{00000000-0005-0000-0000-0000AD020000}"/>
    <cellStyle name="- 9 2" xfId="699" xr:uid="{00000000-0005-0000-0000-0000AE020000}"/>
    <cellStyle name="- 9 2 2" xfId="700" xr:uid="{00000000-0005-0000-0000-0000AF020000}"/>
    <cellStyle name="- 9 2 2 2" xfId="701" xr:uid="{00000000-0005-0000-0000-0000B0020000}"/>
    <cellStyle name="- 9 2 3" xfId="702" xr:uid="{00000000-0005-0000-0000-0000B1020000}"/>
    <cellStyle name="- 9 2 3 2" xfId="703" xr:uid="{00000000-0005-0000-0000-0000B2020000}"/>
    <cellStyle name="- 9 2 4" xfId="704" xr:uid="{00000000-0005-0000-0000-0000B3020000}"/>
    <cellStyle name="- 9 3" xfId="705" xr:uid="{00000000-0005-0000-0000-0000B4020000}"/>
    <cellStyle name="- 9 3 2" xfId="706" xr:uid="{00000000-0005-0000-0000-0000B5020000}"/>
    <cellStyle name="- 9 3 2 2" xfId="707" xr:uid="{00000000-0005-0000-0000-0000B6020000}"/>
    <cellStyle name="- 9 3 3" xfId="708" xr:uid="{00000000-0005-0000-0000-0000B7020000}"/>
    <cellStyle name="- 9 4" xfId="709" xr:uid="{00000000-0005-0000-0000-0000B8020000}"/>
    <cellStyle name="- 9 4 2" xfId="710" xr:uid="{00000000-0005-0000-0000-0000B9020000}"/>
    <cellStyle name="- 9 5" xfId="711" xr:uid="{00000000-0005-0000-0000-0000BA020000}"/>
    <cellStyle name="- 9_Executive Summary" xfId="712" xr:uid="{00000000-0005-0000-0000-0000BB020000}"/>
    <cellStyle name=" 90" xfId="713" xr:uid="{00000000-0005-0000-0000-0000BC020000}"/>
    <cellStyle name=" 91" xfId="714" xr:uid="{00000000-0005-0000-0000-0000BD020000}"/>
    <cellStyle name=" 92" xfId="715" xr:uid="{00000000-0005-0000-0000-0000BE020000}"/>
    <cellStyle name=" 93" xfId="716" xr:uid="{00000000-0005-0000-0000-0000BF020000}"/>
    <cellStyle name=" 94" xfId="717" xr:uid="{00000000-0005-0000-0000-0000C0020000}"/>
    <cellStyle name=" 95" xfId="718" xr:uid="{00000000-0005-0000-0000-0000C1020000}"/>
    <cellStyle name=" 96" xfId="719" xr:uid="{00000000-0005-0000-0000-0000C2020000}"/>
    <cellStyle name=" 97" xfId="720" xr:uid="{00000000-0005-0000-0000-0000C3020000}"/>
    <cellStyle name=" 98" xfId="721" xr:uid="{00000000-0005-0000-0000-0000C4020000}"/>
    <cellStyle name=" 99" xfId="722" xr:uid="{00000000-0005-0000-0000-0000C5020000}"/>
    <cellStyle name="- NEG" xfId="723" xr:uid="{00000000-0005-0000-0000-0000C6020000}"/>
    <cellStyle name=" Writer Import]_x000d__x000a_Display Dialog=No_x000d__x000a__x000d__x000a_[Horizontal Arrange]_x000d__x000a_Dimensions Interlocking=Yes_x000d__x000a_Sum Hierarchy=Yes_x000d__x000a_Generate" xfId="724" xr:uid="{00000000-0005-0000-0000-0000C7020000}"/>
    <cellStyle name=" Writer Import]_x000d__x000a_Display Dialog=No_x000d__x000a__x000d__x000a_[Horizontal Arrange]_x000d__x000a_Dimensions Interlocking=Yes_x000d__x000a_Sum Hierarchy=Yes_x000d__x000a_Generate 2" xfId="725" xr:uid="{00000000-0005-0000-0000-0000C8020000}"/>
    <cellStyle name="_x000a_386grabber=M" xfId="726" xr:uid="{00000000-0005-0000-0000-0000C9020000}"/>
    <cellStyle name="_x000a_386grabber=M 10" xfId="727" xr:uid="{00000000-0005-0000-0000-0000CA020000}"/>
    <cellStyle name="_x000a_386grabber=M 10 2" xfId="728" xr:uid="{00000000-0005-0000-0000-0000CB020000}"/>
    <cellStyle name="_x000a_386grabber=M 10 2 2" xfId="729" xr:uid="{00000000-0005-0000-0000-0000CC020000}"/>
    <cellStyle name="_x000a_386grabber=M 10 2 2 2" xfId="730" xr:uid="{00000000-0005-0000-0000-0000CD020000}"/>
    <cellStyle name="_x000a_386grabber=M 10 2 3" xfId="731" xr:uid="{00000000-0005-0000-0000-0000CE020000}"/>
    <cellStyle name="_x000a_386grabber=M 10 2 3 2" xfId="732" xr:uid="{00000000-0005-0000-0000-0000CF020000}"/>
    <cellStyle name="_x000a_386grabber=M 10 2 4" xfId="733" xr:uid="{00000000-0005-0000-0000-0000D0020000}"/>
    <cellStyle name="_x000a_386grabber=M 10 2_Executive Summary" xfId="734" xr:uid="{00000000-0005-0000-0000-0000D1020000}"/>
    <cellStyle name="_x000a_386grabber=M 10 3" xfId="735" xr:uid="{00000000-0005-0000-0000-0000D2020000}"/>
    <cellStyle name="_x000a_386grabber=M 10 3 2" xfId="736" xr:uid="{00000000-0005-0000-0000-0000D3020000}"/>
    <cellStyle name="_x000a_386grabber=M 10 3 2 2" xfId="737" xr:uid="{00000000-0005-0000-0000-0000D4020000}"/>
    <cellStyle name="_x000a_386grabber=M 10 3 3" xfId="738" xr:uid="{00000000-0005-0000-0000-0000D5020000}"/>
    <cellStyle name="_x000a_386grabber=M 10 3_Executive Summary" xfId="739" xr:uid="{00000000-0005-0000-0000-0000D6020000}"/>
    <cellStyle name="_x000a_386grabber=M 10 4" xfId="740" xr:uid="{00000000-0005-0000-0000-0000D7020000}"/>
    <cellStyle name="_x000a_386grabber=M 10 4 2" xfId="741" xr:uid="{00000000-0005-0000-0000-0000D8020000}"/>
    <cellStyle name="_x000a_386grabber=M 10 4 2 2" xfId="742" xr:uid="{00000000-0005-0000-0000-0000D9020000}"/>
    <cellStyle name="_x000a_386grabber=M 10 4 3" xfId="743" xr:uid="{00000000-0005-0000-0000-0000DA020000}"/>
    <cellStyle name="_x000a_386grabber=M 10 4_Executive Summary" xfId="744" xr:uid="{00000000-0005-0000-0000-0000DB020000}"/>
    <cellStyle name="_x000a_386grabber=M 10 5" xfId="745" xr:uid="{00000000-0005-0000-0000-0000DC020000}"/>
    <cellStyle name="_x000a_386grabber=M 10 5 2" xfId="746" xr:uid="{00000000-0005-0000-0000-0000DD020000}"/>
    <cellStyle name="_x000a_386grabber=M 10 6" xfId="747" xr:uid="{00000000-0005-0000-0000-0000DE020000}"/>
    <cellStyle name="_x000a_386grabber=M 10_Executive Summary" xfId="748" xr:uid="{00000000-0005-0000-0000-0000DF020000}"/>
    <cellStyle name="_x000a_386grabber=M 11" xfId="749" xr:uid="{00000000-0005-0000-0000-0000E0020000}"/>
    <cellStyle name="_x000a_386grabber=M 11 2" xfId="750" xr:uid="{00000000-0005-0000-0000-0000E1020000}"/>
    <cellStyle name="_x000a_386grabber=M 11 2 2" xfId="751" xr:uid="{00000000-0005-0000-0000-0000E2020000}"/>
    <cellStyle name="_x000a_386grabber=M 11 2 2 2" xfId="752" xr:uid="{00000000-0005-0000-0000-0000E3020000}"/>
    <cellStyle name="_x000a_386grabber=M 11 2 3" xfId="753" xr:uid="{00000000-0005-0000-0000-0000E4020000}"/>
    <cellStyle name="_x000a_386grabber=M 11 2 3 2" xfId="754" xr:uid="{00000000-0005-0000-0000-0000E5020000}"/>
    <cellStyle name="_x000a_386grabber=M 11 2 4" xfId="755" xr:uid="{00000000-0005-0000-0000-0000E6020000}"/>
    <cellStyle name="_x000a_386grabber=M 11 2_Executive Summary" xfId="756" xr:uid="{00000000-0005-0000-0000-0000E7020000}"/>
    <cellStyle name="_x000a_386grabber=M 11 3" xfId="757" xr:uid="{00000000-0005-0000-0000-0000E8020000}"/>
    <cellStyle name="_x000a_386grabber=M 11 3 2" xfId="758" xr:uid="{00000000-0005-0000-0000-0000E9020000}"/>
    <cellStyle name="_x000a_386grabber=M 11 3 2 2" xfId="759" xr:uid="{00000000-0005-0000-0000-0000EA020000}"/>
    <cellStyle name="_x000a_386grabber=M 11 3 3" xfId="760" xr:uid="{00000000-0005-0000-0000-0000EB020000}"/>
    <cellStyle name="_x000a_386grabber=M 11 3_Executive Summary" xfId="761" xr:uid="{00000000-0005-0000-0000-0000EC020000}"/>
    <cellStyle name="_x000a_386grabber=M 11 4" xfId="762" xr:uid="{00000000-0005-0000-0000-0000ED020000}"/>
    <cellStyle name="_x000a_386grabber=M 11 4 2" xfId="763" xr:uid="{00000000-0005-0000-0000-0000EE020000}"/>
    <cellStyle name="_x000a_386grabber=M 11 4 2 2" xfId="764" xr:uid="{00000000-0005-0000-0000-0000EF020000}"/>
    <cellStyle name="_x000a_386grabber=M 11 4 3" xfId="765" xr:uid="{00000000-0005-0000-0000-0000F0020000}"/>
    <cellStyle name="_x000a_386grabber=M 11 4_Executive Summary" xfId="766" xr:uid="{00000000-0005-0000-0000-0000F1020000}"/>
    <cellStyle name="_x000a_386grabber=M 11 5" xfId="767" xr:uid="{00000000-0005-0000-0000-0000F2020000}"/>
    <cellStyle name="_x000a_386grabber=M 11 5 2" xfId="768" xr:uid="{00000000-0005-0000-0000-0000F3020000}"/>
    <cellStyle name="_x000a_386grabber=M 11 6" xfId="769" xr:uid="{00000000-0005-0000-0000-0000F4020000}"/>
    <cellStyle name="_x000a_386grabber=M 11_Executive Summary" xfId="770" xr:uid="{00000000-0005-0000-0000-0000F5020000}"/>
    <cellStyle name="_x000a_386grabber=M 12" xfId="771" xr:uid="{00000000-0005-0000-0000-0000F6020000}"/>
    <cellStyle name="_x000a_386grabber=M 12 2" xfId="772" xr:uid="{00000000-0005-0000-0000-0000F7020000}"/>
    <cellStyle name="_x000a_386grabber=M 12 2 2" xfId="773" xr:uid="{00000000-0005-0000-0000-0000F8020000}"/>
    <cellStyle name="_x000a_386grabber=M 12 2 2 2" xfId="774" xr:uid="{00000000-0005-0000-0000-0000F9020000}"/>
    <cellStyle name="_x000a_386grabber=M 12 2 3" xfId="775" xr:uid="{00000000-0005-0000-0000-0000FA020000}"/>
    <cellStyle name="_x000a_386grabber=M 12 2 3 2" xfId="776" xr:uid="{00000000-0005-0000-0000-0000FB020000}"/>
    <cellStyle name="_x000a_386grabber=M 12 2 4" xfId="777" xr:uid="{00000000-0005-0000-0000-0000FC020000}"/>
    <cellStyle name="_x000a_386grabber=M 12 2_Executive Summary" xfId="778" xr:uid="{00000000-0005-0000-0000-0000FD020000}"/>
    <cellStyle name="_x000a_386grabber=M 12 3" xfId="779" xr:uid="{00000000-0005-0000-0000-0000FE020000}"/>
    <cellStyle name="_x000a_386grabber=M 12 3 2" xfId="780" xr:uid="{00000000-0005-0000-0000-0000FF020000}"/>
    <cellStyle name="_x000a_386grabber=M 12 3 2 2" xfId="781" xr:uid="{00000000-0005-0000-0000-000000030000}"/>
    <cellStyle name="_x000a_386grabber=M 12 3 3" xfId="782" xr:uid="{00000000-0005-0000-0000-000001030000}"/>
    <cellStyle name="_x000a_386grabber=M 12 3_Executive Summary" xfId="783" xr:uid="{00000000-0005-0000-0000-000002030000}"/>
    <cellStyle name="_x000a_386grabber=M 12 4" xfId="784" xr:uid="{00000000-0005-0000-0000-000003030000}"/>
    <cellStyle name="_x000a_386grabber=M 12 4 2" xfId="785" xr:uid="{00000000-0005-0000-0000-000004030000}"/>
    <cellStyle name="_x000a_386grabber=M 12 4 2 2" xfId="786" xr:uid="{00000000-0005-0000-0000-000005030000}"/>
    <cellStyle name="_x000a_386grabber=M 12 4 3" xfId="787" xr:uid="{00000000-0005-0000-0000-000006030000}"/>
    <cellStyle name="_x000a_386grabber=M 12 4_Executive Summary" xfId="788" xr:uid="{00000000-0005-0000-0000-000007030000}"/>
    <cellStyle name="_x000a_386grabber=M 12 5" xfId="789" xr:uid="{00000000-0005-0000-0000-000008030000}"/>
    <cellStyle name="_x000a_386grabber=M 12 5 2" xfId="790" xr:uid="{00000000-0005-0000-0000-000009030000}"/>
    <cellStyle name="_x000a_386grabber=M 12 6" xfId="791" xr:uid="{00000000-0005-0000-0000-00000A030000}"/>
    <cellStyle name="_x000a_386grabber=M 12_Executive Summary" xfId="792" xr:uid="{00000000-0005-0000-0000-00000B030000}"/>
    <cellStyle name="_x000a_386grabber=M 13" xfId="793" xr:uid="{00000000-0005-0000-0000-00000C030000}"/>
    <cellStyle name="_x000a_386grabber=M 13 2" xfId="794" xr:uid="{00000000-0005-0000-0000-00000D030000}"/>
    <cellStyle name="_x000a_386grabber=M 13 2 2" xfId="795" xr:uid="{00000000-0005-0000-0000-00000E030000}"/>
    <cellStyle name="_x000a_386grabber=M 13 2 2 2" xfId="796" xr:uid="{00000000-0005-0000-0000-00000F030000}"/>
    <cellStyle name="_x000a_386grabber=M 13 2 3" xfId="797" xr:uid="{00000000-0005-0000-0000-000010030000}"/>
    <cellStyle name="_x000a_386grabber=M 13 2 3 2" xfId="798" xr:uid="{00000000-0005-0000-0000-000011030000}"/>
    <cellStyle name="_x000a_386grabber=M 13 2 4" xfId="799" xr:uid="{00000000-0005-0000-0000-000012030000}"/>
    <cellStyle name="_x000a_386grabber=M 13 2_Executive Summary" xfId="800" xr:uid="{00000000-0005-0000-0000-000013030000}"/>
    <cellStyle name="_x000a_386grabber=M 13 3" xfId="801" xr:uid="{00000000-0005-0000-0000-000014030000}"/>
    <cellStyle name="_x000a_386grabber=M 13 3 2" xfId="802" xr:uid="{00000000-0005-0000-0000-000015030000}"/>
    <cellStyle name="_x000a_386grabber=M 13 3 2 2" xfId="803" xr:uid="{00000000-0005-0000-0000-000016030000}"/>
    <cellStyle name="_x000a_386grabber=M 13 3 3" xfId="804" xr:uid="{00000000-0005-0000-0000-000017030000}"/>
    <cellStyle name="_x000a_386grabber=M 13 3_Executive Summary" xfId="805" xr:uid="{00000000-0005-0000-0000-000018030000}"/>
    <cellStyle name="_x000a_386grabber=M 13 4" xfId="806" xr:uid="{00000000-0005-0000-0000-000019030000}"/>
    <cellStyle name="_x000a_386grabber=M 13 4 2" xfId="807" xr:uid="{00000000-0005-0000-0000-00001A030000}"/>
    <cellStyle name="_x000a_386grabber=M 13 4 2 2" xfId="808" xr:uid="{00000000-0005-0000-0000-00001B030000}"/>
    <cellStyle name="_x000a_386grabber=M 13 4 3" xfId="809" xr:uid="{00000000-0005-0000-0000-00001C030000}"/>
    <cellStyle name="_x000a_386grabber=M 13 4_Executive Summary" xfId="810" xr:uid="{00000000-0005-0000-0000-00001D030000}"/>
    <cellStyle name="_x000a_386grabber=M 13 5" xfId="811" xr:uid="{00000000-0005-0000-0000-00001E030000}"/>
    <cellStyle name="_x000a_386grabber=M 13 5 2" xfId="812" xr:uid="{00000000-0005-0000-0000-00001F030000}"/>
    <cellStyle name="_x000a_386grabber=M 13 6" xfId="813" xr:uid="{00000000-0005-0000-0000-000020030000}"/>
    <cellStyle name="_x000a_386grabber=M 13_Executive Summary" xfId="814" xr:uid="{00000000-0005-0000-0000-000021030000}"/>
    <cellStyle name="_x000a_386grabber=M 14" xfId="815" xr:uid="{00000000-0005-0000-0000-000022030000}"/>
    <cellStyle name="_x000a_386grabber=M 14 2" xfId="816" xr:uid="{00000000-0005-0000-0000-000023030000}"/>
    <cellStyle name="_x000a_386grabber=M 14 2 2" xfId="817" xr:uid="{00000000-0005-0000-0000-000024030000}"/>
    <cellStyle name="_x000a_386grabber=M 14 2 2 2" xfId="818" xr:uid="{00000000-0005-0000-0000-000025030000}"/>
    <cellStyle name="_x000a_386grabber=M 14 2 3" xfId="819" xr:uid="{00000000-0005-0000-0000-000026030000}"/>
    <cellStyle name="_x000a_386grabber=M 14 2 3 2" xfId="820" xr:uid="{00000000-0005-0000-0000-000027030000}"/>
    <cellStyle name="_x000a_386grabber=M 14 2 4" xfId="821" xr:uid="{00000000-0005-0000-0000-000028030000}"/>
    <cellStyle name="_x000a_386grabber=M 14 2_Executive Summary" xfId="822" xr:uid="{00000000-0005-0000-0000-000029030000}"/>
    <cellStyle name="_x000a_386grabber=M 14 3" xfId="823" xr:uid="{00000000-0005-0000-0000-00002A030000}"/>
    <cellStyle name="_x000a_386grabber=M 14 3 2" xfId="824" xr:uid="{00000000-0005-0000-0000-00002B030000}"/>
    <cellStyle name="_x000a_386grabber=M 14 3 2 2" xfId="825" xr:uid="{00000000-0005-0000-0000-00002C030000}"/>
    <cellStyle name="_x000a_386grabber=M 14 3 3" xfId="826" xr:uid="{00000000-0005-0000-0000-00002D030000}"/>
    <cellStyle name="_x000a_386grabber=M 14 3_Executive Summary" xfId="827" xr:uid="{00000000-0005-0000-0000-00002E030000}"/>
    <cellStyle name="_x000a_386grabber=M 14 4" xfId="828" xr:uid="{00000000-0005-0000-0000-00002F030000}"/>
    <cellStyle name="_x000a_386grabber=M 14 4 2" xfId="829" xr:uid="{00000000-0005-0000-0000-000030030000}"/>
    <cellStyle name="_x000a_386grabber=M 14 4 2 2" xfId="830" xr:uid="{00000000-0005-0000-0000-000031030000}"/>
    <cellStyle name="_x000a_386grabber=M 14 4 3" xfId="831" xr:uid="{00000000-0005-0000-0000-000032030000}"/>
    <cellStyle name="_x000a_386grabber=M 14 4_Executive Summary" xfId="832" xr:uid="{00000000-0005-0000-0000-000033030000}"/>
    <cellStyle name="_x000a_386grabber=M 14 5" xfId="833" xr:uid="{00000000-0005-0000-0000-000034030000}"/>
    <cellStyle name="_x000a_386grabber=M 14 5 2" xfId="834" xr:uid="{00000000-0005-0000-0000-000035030000}"/>
    <cellStyle name="_x000a_386grabber=M 14 6" xfId="835" xr:uid="{00000000-0005-0000-0000-000036030000}"/>
    <cellStyle name="_x000a_386grabber=M 14_Executive Summary" xfId="836" xr:uid="{00000000-0005-0000-0000-000037030000}"/>
    <cellStyle name="_x000a_386grabber=M 15" xfId="837" xr:uid="{00000000-0005-0000-0000-000038030000}"/>
    <cellStyle name="_x000a_386grabber=M 15 2" xfId="838" xr:uid="{00000000-0005-0000-0000-000039030000}"/>
    <cellStyle name="_x000a_386grabber=M 15 2 2" xfId="839" xr:uid="{00000000-0005-0000-0000-00003A030000}"/>
    <cellStyle name="_x000a_386grabber=M 15 2 2 2" xfId="840" xr:uid="{00000000-0005-0000-0000-00003B030000}"/>
    <cellStyle name="_x000a_386grabber=M 15 2 3" xfId="841" xr:uid="{00000000-0005-0000-0000-00003C030000}"/>
    <cellStyle name="_x000a_386grabber=M 15 2 3 2" xfId="842" xr:uid="{00000000-0005-0000-0000-00003D030000}"/>
    <cellStyle name="_x000a_386grabber=M 15 2 4" xfId="843" xr:uid="{00000000-0005-0000-0000-00003E030000}"/>
    <cellStyle name="_x000a_386grabber=M 15 2_Executive Summary" xfId="844" xr:uid="{00000000-0005-0000-0000-00003F030000}"/>
    <cellStyle name="_x000a_386grabber=M 15 3" xfId="845" xr:uid="{00000000-0005-0000-0000-000040030000}"/>
    <cellStyle name="_x000a_386grabber=M 15 3 2" xfId="846" xr:uid="{00000000-0005-0000-0000-000041030000}"/>
    <cellStyle name="_x000a_386grabber=M 15 3 2 2" xfId="847" xr:uid="{00000000-0005-0000-0000-000042030000}"/>
    <cellStyle name="_x000a_386grabber=M 15 3 3" xfId="848" xr:uid="{00000000-0005-0000-0000-000043030000}"/>
    <cellStyle name="_x000a_386grabber=M 15 3_Executive Summary" xfId="849" xr:uid="{00000000-0005-0000-0000-000044030000}"/>
    <cellStyle name="_x000a_386grabber=M 15 4" xfId="850" xr:uid="{00000000-0005-0000-0000-000045030000}"/>
    <cellStyle name="_x000a_386grabber=M 15 4 2" xfId="851" xr:uid="{00000000-0005-0000-0000-000046030000}"/>
    <cellStyle name="_x000a_386grabber=M 15 4 2 2" xfId="852" xr:uid="{00000000-0005-0000-0000-000047030000}"/>
    <cellStyle name="_x000a_386grabber=M 15 4 3" xfId="853" xr:uid="{00000000-0005-0000-0000-000048030000}"/>
    <cellStyle name="_x000a_386grabber=M 15 4_Executive Summary" xfId="854" xr:uid="{00000000-0005-0000-0000-000049030000}"/>
    <cellStyle name="_x000a_386grabber=M 15 5" xfId="855" xr:uid="{00000000-0005-0000-0000-00004A030000}"/>
    <cellStyle name="_x000a_386grabber=M 15 5 2" xfId="856" xr:uid="{00000000-0005-0000-0000-00004B030000}"/>
    <cellStyle name="_x000a_386grabber=M 15 6" xfId="857" xr:uid="{00000000-0005-0000-0000-00004C030000}"/>
    <cellStyle name="_x000a_386grabber=M 15_Executive Summary" xfId="858" xr:uid="{00000000-0005-0000-0000-00004D030000}"/>
    <cellStyle name="_x000a_386grabber=M 16" xfId="859" xr:uid="{00000000-0005-0000-0000-00004E030000}"/>
    <cellStyle name="_x000a_386grabber=M 16 2" xfId="860" xr:uid="{00000000-0005-0000-0000-00004F030000}"/>
    <cellStyle name="_x000a_386grabber=M 16 2 2" xfId="861" xr:uid="{00000000-0005-0000-0000-000050030000}"/>
    <cellStyle name="_x000a_386grabber=M 16 2 2 2" xfId="862" xr:uid="{00000000-0005-0000-0000-000051030000}"/>
    <cellStyle name="_x000a_386grabber=M 16 2 3" xfId="863" xr:uid="{00000000-0005-0000-0000-000052030000}"/>
    <cellStyle name="_x000a_386grabber=M 16 2 3 2" xfId="864" xr:uid="{00000000-0005-0000-0000-000053030000}"/>
    <cellStyle name="_x000a_386grabber=M 16 2 4" xfId="865" xr:uid="{00000000-0005-0000-0000-000054030000}"/>
    <cellStyle name="_x000a_386grabber=M 16 2_Executive Summary" xfId="866" xr:uid="{00000000-0005-0000-0000-000055030000}"/>
    <cellStyle name="_x000a_386grabber=M 16 3" xfId="867" xr:uid="{00000000-0005-0000-0000-000056030000}"/>
    <cellStyle name="_x000a_386grabber=M 16 3 2" xfId="868" xr:uid="{00000000-0005-0000-0000-000057030000}"/>
    <cellStyle name="_x000a_386grabber=M 16 3 2 2" xfId="869" xr:uid="{00000000-0005-0000-0000-000058030000}"/>
    <cellStyle name="_x000a_386grabber=M 16 3 3" xfId="870" xr:uid="{00000000-0005-0000-0000-000059030000}"/>
    <cellStyle name="_x000a_386grabber=M 16 3_Executive Summary" xfId="871" xr:uid="{00000000-0005-0000-0000-00005A030000}"/>
    <cellStyle name="_x000a_386grabber=M 16 4" xfId="872" xr:uid="{00000000-0005-0000-0000-00005B030000}"/>
    <cellStyle name="_x000a_386grabber=M 16 4 2" xfId="873" xr:uid="{00000000-0005-0000-0000-00005C030000}"/>
    <cellStyle name="_x000a_386grabber=M 16 4 2 2" xfId="874" xr:uid="{00000000-0005-0000-0000-00005D030000}"/>
    <cellStyle name="_x000a_386grabber=M 16 4 3" xfId="875" xr:uid="{00000000-0005-0000-0000-00005E030000}"/>
    <cellStyle name="_x000a_386grabber=M 16 4_Executive Summary" xfId="876" xr:uid="{00000000-0005-0000-0000-00005F030000}"/>
    <cellStyle name="_x000a_386grabber=M 16 5" xfId="877" xr:uid="{00000000-0005-0000-0000-000060030000}"/>
    <cellStyle name="_x000a_386grabber=M 16 5 2" xfId="878" xr:uid="{00000000-0005-0000-0000-000061030000}"/>
    <cellStyle name="_x000a_386grabber=M 16 6" xfId="879" xr:uid="{00000000-0005-0000-0000-000062030000}"/>
    <cellStyle name="_x000a_386grabber=M 16_Executive Summary" xfId="880" xr:uid="{00000000-0005-0000-0000-000063030000}"/>
    <cellStyle name="_x000a_386grabber=M 17" xfId="881" xr:uid="{00000000-0005-0000-0000-000064030000}"/>
    <cellStyle name="_x000a_386grabber=M 17 2" xfId="882" xr:uid="{00000000-0005-0000-0000-000065030000}"/>
    <cellStyle name="_x000a_386grabber=M 17 2 2" xfId="883" xr:uid="{00000000-0005-0000-0000-000066030000}"/>
    <cellStyle name="_x000a_386grabber=M 17 2 2 2" xfId="884" xr:uid="{00000000-0005-0000-0000-000067030000}"/>
    <cellStyle name="_x000a_386grabber=M 17 2 3" xfId="885" xr:uid="{00000000-0005-0000-0000-000068030000}"/>
    <cellStyle name="_x000a_386grabber=M 17 2 3 2" xfId="886" xr:uid="{00000000-0005-0000-0000-000069030000}"/>
    <cellStyle name="_x000a_386grabber=M 17 2 4" xfId="887" xr:uid="{00000000-0005-0000-0000-00006A030000}"/>
    <cellStyle name="_x000a_386grabber=M 17 2_Executive Summary" xfId="888" xr:uid="{00000000-0005-0000-0000-00006B030000}"/>
    <cellStyle name="_x000a_386grabber=M 17 3" xfId="889" xr:uid="{00000000-0005-0000-0000-00006C030000}"/>
    <cellStyle name="_x000a_386grabber=M 17 3 2" xfId="890" xr:uid="{00000000-0005-0000-0000-00006D030000}"/>
    <cellStyle name="_x000a_386grabber=M 17 3 2 2" xfId="891" xr:uid="{00000000-0005-0000-0000-00006E030000}"/>
    <cellStyle name="_x000a_386grabber=M 17 3 3" xfId="892" xr:uid="{00000000-0005-0000-0000-00006F030000}"/>
    <cellStyle name="_x000a_386grabber=M 17 3_Executive Summary" xfId="893" xr:uid="{00000000-0005-0000-0000-000070030000}"/>
    <cellStyle name="_x000a_386grabber=M 17 4" xfId="894" xr:uid="{00000000-0005-0000-0000-000071030000}"/>
    <cellStyle name="_x000a_386grabber=M 17 4 2" xfId="895" xr:uid="{00000000-0005-0000-0000-000072030000}"/>
    <cellStyle name="_x000a_386grabber=M 17 4 2 2" xfId="896" xr:uid="{00000000-0005-0000-0000-000073030000}"/>
    <cellStyle name="_x000a_386grabber=M 17 4 3" xfId="897" xr:uid="{00000000-0005-0000-0000-000074030000}"/>
    <cellStyle name="_x000a_386grabber=M 17 4_Executive Summary" xfId="898" xr:uid="{00000000-0005-0000-0000-000075030000}"/>
    <cellStyle name="_x000a_386grabber=M 17 5" xfId="899" xr:uid="{00000000-0005-0000-0000-000076030000}"/>
    <cellStyle name="_x000a_386grabber=M 17 5 2" xfId="900" xr:uid="{00000000-0005-0000-0000-000077030000}"/>
    <cellStyle name="_x000a_386grabber=M 17 6" xfId="901" xr:uid="{00000000-0005-0000-0000-000078030000}"/>
    <cellStyle name="_x000a_386grabber=M 17_Executive Summary" xfId="902" xr:uid="{00000000-0005-0000-0000-000079030000}"/>
    <cellStyle name="_x000a_386grabber=M 18" xfId="903" xr:uid="{00000000-0005-0000-0000-00007A030000}"/>
    <cellStyle name="_x000a_386grabber=M 18 2" xfId="904" xr:uid="{00000000-0005-0000-0000-00007B030000}"/>
    <cellStyle name="_x000a_386grabber=M 18 2 2" xfId="905" xr:uid="{00000000-0005-0000-0000-00007C030000}"/>
    <cellStyle name="_x000a_386grabber=M 18 2 2 2" xfId="906" xr:uid="{00000000-0005-0000-0000-00007D030000}"/>
    <cellStyle name="_x000a_386grabber=M 18 2 3" xfId="907" xr:uid="{00000000-0005-0000-0000-00007E030000}"/>
    <cellStyle name="_x000a_386grabber=M 18 2 3 2" xfId="908" xr:uid="{00000000-0005-0000-0000-00007F030000}"/>
    <cellStyle name="_x000a_386grabber=M 18 2 4" xfId="909" xr:uid="{00000000-0005-0000-0000-000080030000}"/>
    <cellStyle name="_x000a_386grabber=M 18 2_Executive Summary" xfId="910" xr:uid="{00000000-0005-0000-0000-000081030000}"/>
    <cellStyle name="_x000a_386grabber=M 18 3" xfId="911" xr:uid="{00000000-0005-0000-0000-000082030000}"/>
    <cellStyle name="_x000a_386grabber=M 18 3 2" xfId="912" xr:uid="{00000000-0005-0000-0000-000083030000}"/>
    <cellStyle name="_x000a_386grabber=M 18 3 2 2" xfId="913" xr:uid="{00000000-0005-0000-0000-000084030000}"/>
    <cellStyle name="_x000a_386grabber=M 18 3 3" xfId="914" xr:uid="{00000000-0005-0000-0000-000085030000}"/>
    <cellStyle name="_x000a_386grabber=M 18 3_Executive Summary" xfId="915" xr:uid="{00000000-0005-0000-0000-000086030000}"/>
    <cellStyle name="_x000a_386grabber=M 18 4" xfId="916" xr:uid="{00000000-0005-0000-0000-000087030000}"/>
    <cellStyle name="_x000a_386grabber=M 18 4 2" xfId="917" xr:uid="{00000000-0005-0000-0000-000088030000}"/>
    <cellStyle name="_x000a_386grabber=M 18 4 2 2" xfId="918" xr:uid="{00000000-0005-0000-0000-000089030000}"/>
    <cellStyle name="_x000a_386grabber=M 18 4 3" xfId="919" xr:uid="{00000000-0005-0000-0000-00008A030000}"/>
    <cellStyle name="_x000a_386grabber=M 18 4_Executive Summary" xfId="920" xr:uid="{00000000-0005-0000-0000-00008B030000}"/>
    <cellStyle name="_x000a_386grabber=M 18 5" xfId="921" xr:uid="{00000000-0005-0000-0000-00008C030000}"/>
    <cellStyle name="_x000a_386grabber=M 18 5 2" xfId="922" xr:uid="{00000000-0005-0000-0000-00008D030000}"/>
    <cellStyle name="_x000a_386grabber=M 18 6" xfId="923" xr:uid="{00000000-0005-0000-0000-00008E030000}"/>
    <cellStyle name="_x000a_386grabber=M 18_Executive Summary" xfId="924" xr:uid="{00000000-0005-0000-0000-00008F030000}"/>
    <cellStyle name="_x000a_386grabber=M 19" xfId="925" xr:uid="{00000000-0005-0000-0000-000090030000}"/>
    <cellStyle name="_x000a_386grabber=M 19 2" xfId="926" xr:uid="{00000000-0005-0000-0000-000091030000}"/>
    <cellStyle name="_x000a_386grabber=M 19 2 2" xfId="927" xr:uid="{00000000-0005-0000-0000-000092030000}"/>
    <cellStyle name="_x000a_386grabber=M 19 2 2 2" xfId="928" xr:uid="{00000000-0005-0000-0000-000093030000}"/>
    <cellStyle name="_x000a_386grabber=M 19 2 3" xfId="929" xr:uid="{00000000-0005-0000-0000-000094030000}"/>
    <cellStyle name="_x000a_386grabber=M 19 2 3 2" xfId="930" xr:uid="{00000000-0005-0000-0000-000095030000}"/>
    <cellStyle name="_x000a_386grabber=M 19 2 4" xfId="931" xr:uid="{00000000-0005-0000-0000-000096030000}"/>
    <cellStyle name="_x000a_386grabber=M 19 2_Executive Summary" xfId="932" xr:uid="{00000000-0005-0000-0000-000097030000}"/>
    <cellStyle name="_x000a_386grabber=M 19 3" xfId="933" xr:uid="{00000000-0005-0000-0000-000098030000}"/>
    <cellStyle name="_x000a_386grabber=M 19 3 2" xfId="934" xr:uid="{00000000-0005-0000-0000-000099030000}"/>
    <cellStyle name="_x000a_386grabber=M 19 3 2 2" xfId="935" xr:uid="{00000000-0005-0000-0000-00009A030000}"/>
    <cellStyle name="_x000a_386grabber=M 19 3 3" xfId="936" xr:uid="{00000000-0005-0000-0000-00009B030000}"/>
    <cellStyle name="_x000a_386grabber=M 19 3_Executive Summary" xfId="937" xr:uid="{00000000-0005-0000-0000-00009C030000}"/>
    <cellStyle name="_x000a_386grabber=M 19 4" xfId="938" xr:uid="{00000000-0005-0000-0000-00009D030000}"/>
    <cellStyle name="_x000a_386grabber=M 19 4 2" xfId="939" xr:uid="{00000000-0005-0000-0000-00009E030000}"/>
    <cellStyle name="_x000a_386grabber=M 19 4 2 2" xfId="940" xr:uid="{00000000-0005-0000-0000-00009F030000}"/>
    <cellStyle name="_x000a_386grabber=M 19 4 3" xfId="941" xr:uid="{00000000-0005-0000-0000-0000A0030000}"/>
    <cellStyle name="_x000a_386grabber=M 19 4_Executive Summary" xfId="942" xr:uid="{00000000-0005-0000-0000-0000A1030000}"/>
    <cellStyle name="_x000a_386grabber=M 19 5" xfId="943" xr:uid="{00000000-0005-0000-0000-0000A2030000}"/>
    <cellStyle name="_x000a_386grabber=M 19 5 2" xfId="944" xr:uid="{00000000-0005-0000-0000-0000A3030000}"/>
    <cellStyle name="_x000a_386grabber=M 19 6" xfId="945" xr:uid="{00000000-0005-0000-0000-0000A4030000}"/>
    <cellStyle name="_x000a_386grabber=M 19_Executive Summary" xfId="946" xr:uid="{00000000-0005-0000-0000-0000A5030000}"/>
    <cellStyle name="_x000a_386grabber=M 2" xfId="947" xr:uid="{00000000-0005-0000-0000-0000A6030000}"/>
    <cellStyle name="_x000a_386grabber=M 2 2" xfId="948" xr:uid="{00000000-0005-0000-0000-0000A7030000}"/>
    <cellStyle name="_x000a_386grabber=M 2 2 2" xfId="949" xr:uid="{00000000-0005-0000-0000-0000A8030000}"/>
    <cellStyle name="_x000a_386grabber=M 2 3" xfId="950" xr:uid="{00000000-0005-0000-0000-0000A9030000}"/>
    <cellStyle name="_x000a_386grabber=M 20" xfId="951" xr:uid="{00000000-0005-0000-0000-0000AA030000}"/>
    <cellStyle name="_x000a_386grabber=M 21" xfId="952" xr:uid="{00000000-0005-0000-0000-0000AB030000}"/>
    <cellStyle name="_x000a_386grabber=M 22" xfId="953" xr:uid="{00000000-0005-0000-0000-0000AC030000}"/>
    <cellStyle name="_x000a_386grabber=M 23" xfId="954" xr:uid="{00000000-0005-0000-0000-0000AD030000}"/>
    <cellStyle name="_x000a_386grabber=M 24" xfId="955" xr:uid="{00000000-0005-0000-0000-0000AE030000}"/>
    <cellStyle name="_x000a_386grabber=M 25" xfId="956" xr:uid="{00000000-0005-0000-0000-0000AF030000}"/>
    <cellStyle name="_x000a_386grabber=M 26" xfId="957" xr:uid="{00000000-0005-0000-0000-0000B0030000}"/>
    <cellStyle name="_x000a_386grabber=M 27" xfId="958" xr:uid="{00000000-0005-0000-0000-0000B1030000}"/>
    <cellStyle name="_x000a_386grabber=M 28" xfId="959" xr:uid="{00000000-0005-0000-0000-0000B2030000}"/>
    <cellStyle name="_x000a_386grabber=M 3" xfId="960" xr:uid="{00000000-0005-0000-0000-0000B3030000}"/>
    <cellStyle name="_x000a_386grabber=M 3 2" xfId="961" xr:uid="{00000000-0005-0000-0000-0000B4030000}"/>
    <cellStyle name="_x000a_386grabber=M 3 3" xfId="962" xr:uid="{00000000-0005-0000-0000-0000B5030000}"/>
    <cellStyle name="_x000a_386grabber=M 4" xfId="963" xr:uid="{00000000-0005-0000-0000-0000B6030000}"/>
    <cellStyle name="_x000a_386grabber=M 5" xfId="964" xr:uid="{00000000-0005-0000-0000-0000B7030000}"/>
    <cellStyle name="_x000a_386grabber=M 6" xfId="965" xr:uid="{00000000-0005-0000-0000-0000B8030000}"/>
    <cellStyle name="_x000a_386grabber=M 7" xfId="966" xr:uid="{00000000-0005-0000-0000-0000B9030000}"/>
    <cellStyle name="_x000a_386grabber=M 8" xfId="967" xr:uid="{00000000-0005-0000-0000-0000BA030000}"/>
    <cellStyle name="_x000a_386grabber=M 9" xfId="968" xr:uid="{00000000-0005-0000-0000-0000BB030000}"/>
    <cellStyle name="_x000a_bidires=100_x000d_" xfId="969" xr:uid="{00000000-0005-0000-0000-0000BC030000}"/>
    <cellStyle name="_x000a_bidires=100_x000d_ 2" xfId="970" xr:uid="{00000000-0005-0000-0000-0000BD030000}"/>
    <cellStyle name="_x000b_" xfId="971" xr:uid="{00000000-0005-0000-0000-0000BE030000}"/>
    <cellStyle name="_x0007__x000b_" xfId="972" xr:uid="{00000000-0005-0000-0000-0000BF030000}"/>
    <cellStyle name="_x000b__{2.06.01.01}+PAH+ROLLUP+MODEL" xfId="973" xr:uid="{00000000-0005-0000-0000-0000C0030000}"/>
    <cellStyle name="_x000b__{2.06.01.01}+PAH+ROLLUP+MODEL 2" xfId="974" xr:uid="{00000000-0005-0000-0000-0000C1030000}"/>
    <cellStyle name="_x000b__{2.06.01.01}+PAH+ROLLUP+MODEL_BNYM STCS 03.31.2011 WPs" xfId="975" xr:uid="{00000000-0005-0000-0000-0000C2030000}"/>
    <cellStyle name="_x000d__x000a_JournalTemplate=C:\COMFO\CTALK\JOURSTD.TPL_x000d__x000a_LbStateAddress=3 3 0 251 1 89 2 311_x000d__x000a_LbStateJou" xfId="976" xr:uid="{00000000-0005-0000-0000-0000C3030000}"/>
    <cellStyle name="&quot;X&quot; MEN" xfId="977" xr:uid="{00000000-0005-0000-0000-0000C4030000}"/>
    <cellStyle name="&quot;X&quot; MEN 2" xfId="978" xr:uid="{00000000-0005-0000-0000-0000C5030000}"/>
    <cellStyle name="#" xfId="979" xr:uid="{00000000-0005-0000-0000-0000C6030000}"/>
    <cellStyle name="$" xfId="980" xr:uid="{00000000-0005-0000-0000-0000C7030000}"/>
    <cellStyle name="$ &amp; ¢" xfId="981" xr:uid="{00000000-0005-0000-0000-0000C8030000}"/>
    <cellStyle name="$ 0 decimal" xfId="982" xr:uid="{00000000-0005-0000-0000-0000C9030000}"/>
    <cellStyle name="$ 1 decimal" xfId="983" xr:uid="{00000000-0005-0000-0000-0000CA030000}"/>
    <cellStyle name="$ 2 decimals" xfId="984" xr:uid="{00000000-0005-0000-0000-0000CB030000}"/>
    <cellStyle name="$ Bold Output Amounts" xfId="985" xr:uid="{00000000-0005-0000-0000-0000CC030000}"/>
    <cellStyle name="$ Bold Output Amounts 2" xfId="986" xr:uid="{00000000-0005-0000-0000-0000CD030000}"/>
    <cellStyle name="$ Output Amounts" xfId="987" xr:uid="{00000000-0005-0000-0000-0000CE030000}"/>
    <cellStyle name="$ Output Amounts 2" xfId="988" xr:uid="{00000000-0005-0000-0000-0000CF030000}"/>
    <cellStyle name="$ Output Amounts 3" xfId="989" xr:uid="{00000000-0005-0000-0000-0000D0030000}"/>
    <cellStyle name="$ Output Amounts 4" xfId="990" xr:uid="{00000000-0005-0000-0000-0000D1030000}"/>
    <cellStyle name="$ Reverse variance" xfId="991" xr:uid="{00000000-0005-0000-0000-0000D2030000}"/>
    <cellStyle name="$ Reverse variance 2" xfId="992" xr:uid="{00000000-0005-0000-0000-0000D3030000}"/>
    <cellStyle name="$ Reverse variance 3" xfId="993" xr:uid="{00000000-0005-0000-0000-0000D4030000}"/>
    <cellStyle name="$ Reverse variance 4" xfId="994" xr:uid="{00000000-0005-0000-0000-0000D5030000}"/>
    <cellStyle name="$." xfId="995" xr:uid="{00000000-0005-0000-0000-0000D6030000}"/>
    <cellStyle name="$_02_Financial Summary  Proj" xfId="996" xr:uid="{00000000-0005-0000-0000-0000D7030000}"/>
    <cellStyle name="$_02_Financial Summary  Proj_LYO Returns 2010-03-06" xfId="997" xr:uid="{00000000-0005-0000-0000-0000D8030000}"/>
    <cellStyle name="$_02_Financial Summary  Proj_LYO Returns 2010-03-06_PE Fund Projections 2010-03-11" xfId="998" xr:uid="{00000000-0005-0000-0000-0000D9030000}"/>
    <cellStyle name="$_02_Financial Summary  Proj_LYO Returns 2010-03-06_PE Fund Projections 2010-03-11_Sheet1" xfId="999" xr:uid="{00000000-0005-0000-0000-0000DA030000}"/>
    <cellStyle name="$_02_Financial Summary  Proj_LYO Returns 2010-03-06_PE Fund Projections 2010-03-11_Sheet2" xfId="1000" xr:uid="{00000000-0005-0000-0000-0000DB030000}"/>
    <cellStyle name="$_02_Financial Summary  Proj_LYO Returns 2010-03-06_PE Fund Projections 2010-03-11_Sheet4" xfId="1001" xr:uid="{00000000-0005-0000-0000-0000DC030000}"/>
    <cellStyle name="$_02_Financial Summary  Proj_LYO Returns 2010-03-06_PE Fund Projections 2010-03-11_Sheet5" xfId="1002" xr:uid="{00000000-0005-0000-0000-0000DD030000}"/>
    <cellStyle name="$_02_Financial Summary  Proj_LYO Returns 2010-03-06_Sheet1" xfId="1003" xr:uid="{00000000-0005-0000-0000-0000DE030000}"/>
    <cellStyle name="$_02_Financial Summary  Proj_LYO Returns 2010-03-06_Sheet2" xfId="1004" xr:uid="{00000000-0005-0000-0000-0000DF030000}"/>
    <cellStyle name="$_02_Financial Summary  Proj_LYO Returns 2010-03-06_Sheet4" xfId="1005" xr:uid="{00000000-0005-0000-0000-0000E0030000}"/>
    <cellStyle name="$_02_Financial Summary  Proj_LYO Returns 2010-03-06_Sheet5" xfId="1006" xr:uid="{00000000-0005-0000-0000-0000E1030000}"/>
    <cellStyle name="$_02_Financial Summary  Proj_PE Fund Projections 2010-03-11" xfId="1007" xr:uid="{00000000-0005-0000-0000-0000E2030000}"/>
    <cellStyle name="$_02_Financial Summary  Proj_PE Fund Projections 2010-03-11_Sheet1" xfId="1008" xr:uid="{00000000-0005-0000-0000-0000E3030000}"/>
    <cellStyle name="$_02_Financial Summary  Proj_PE Fund Projections 2010-03-11_Sheet2" xfId="1009" xr:uid="{00000000-0005-0000-0000-0000E4030000}"/>
    <cellStyle name="$_02_Financial Summary  Proj_PE Fund Projections 2010-03-11_Sheet4" xfId="1010" xr:uid="{00000000-0005-0000-0000-0000E5030000}"/>
    <cellStyle name="$_02_Financial Summary  Proj_PE Fund Projections 2010-03-11_Sheet5" xfId="1011" xr:uid="{00000000-0005-0000-0000-0000E6030000}"/>
    <cellStyle name="$_02_Financial Summary  Proj_Rights Offering Rider 4" xfId="1012" xr:uid="{00000000-0005-0000-0000-0000E7030000}"/>
    <cellStyle name="$_02_Financial Summary  Proj_Rights Offering Rider 4_Sheet1" xfId="1013" xr:uid="{00000000-0005-0000-0000-0000E8030000}"/>
    <cellStyle name="$_02_Financial Summary  Proj_Rights Offering Rider 4_Sheet2" xfId="1014" xr:uid="{00000000-0005-0000-0000-0000E9030000}"/>
    <cellStyle name="$_02_Financial Summary  Proj_Rights Offering Rider 4_Sheet4" xfId="1015" xr:uid="{00000000-0005-0000-0000-0000EA030000}"/>
    <cellStyle name="$_02_Financial Summary  Proj_Rights Offering Rider 4_Sheet5" xfId="1016" xr:uid="{00000000-0005-0000-0000-0000EB030000}"/>
    <cellStyle name="$_02_Financial Summary  Proj_Seller Financed Lyondell" xfId="1017" xr:uid="{00000000-0005-0000-0000-0000EC030000}"/>
    <cellStyle name="$_02_Financial Summary  Proj_Seller Financed Lyondell_LYO Returns 2010-03-06" xfId="1018" xr:uid="{00000000-0005-0000-0000-0000ED030000}"/>
    <cellStyle name="$_02_Financial Summary  Proj_Seller Financed Lyondell_LYO Returns 2010-03-06_PE Fund Projections 2010-03-11" xfId="1019" xr:uid="{00000000-0005-0000-0000-0000EE030000}"/>
    <cellStyle name="$_02_Financial Summary  Proj_Seller Financed Lyondell_LYO Returns 2010-03-06_PE Fund Projections 2010-03-11_Sheet1" xfId="1020" xr:uid="{00000000-0005-0000-0000-0000EF030000}"/>
    <cellStyle name="$_02_Financial Summary  Proj_Seller Financed Lyondell_LYO Returns 2010-03-06_PE Fund Projections 2010-03-11_Sheet2" xfId="1021" xr:uid="{00000000-0005-0000-0000-0000F0030000}"/>
    <cellStyle name="$_02_Financial Summary  Proj_Seller Financed Lyondell_LYO Returns 2010-03-06_PE Fund Projections 2010-03-11_Sheet4" xfId="1022" xr:uid="{00000000-0005-0000-0000-0000F1030000}"/>
    <cellStyle name="$_02_Financial Summary  Proj_Seller Financed Lyondell_LYO Returns 2010-03-06_PE Fund Projections 2010-03-11_Sheet5" xfId="1023" xr:uid="{00000000-0005-0000-0000-0000F2030000}"/>
    <cellStyle name="$_02_Financial Summary  Proj_Seller Financed Lyondell_LYO Returns 2010-03-06_Sheet1" xfId="1024" xr:uid="{00000000-0005-0000-0000-0000F3030000}"/>
    <cellStyle name="$_02_Financial Summary  Proj_Seller Financed Lyondell_LYO Returns 2010-03-06_Sheet2" xfId="1025" xr:uid="{00000000-0005-0000-0000-0000F4030000}"/>
    <cellStyle name="$_02_Financial Summary  Proj_Seller Financed Lyondell_LYO Returns 2010-03-06_Sheet4" xfId="1026" xr:uid="{00000000-0005-0000-0000-0000F5030000}"/>
    <cellStyle name="$_02_Financial Summary  Proj_Seller Financed Lyondell_LYO Returns 2010-03-06_Sheet5" xfId="1027" xr:uid="{00000000-0005-0000-0000-0000F6030000}"/>
    <cellStyle name="$_02_Financial Summary  Proj_Seller Financed Lyondell_PE Fund Projections 2010-03-11" xfId="1028" xr:uid="{00000000-0005-0000-0000-0000F7030000}"/>
    <cellStyle name="$_02_Financial Summary  Proj_Seller Financed Lyondell_PE Fund Projections 2010-03-11_Sheet1" xfId="1029" xr:uid="{00000000-0005-0000-0000-0000F8030000}"/>
    <cellStyle name="$_02_Financial Summary  Proj_Seller Financed Lyondell_PE Fund Projections 2010-03-11_Sheet2" xfId="1030" xr:uid="{00000000-0005-0000-0000-0000F9030000}"/>
    <cellStyle name="$_02_Financial Summary  Proj_Seller Financed Lyondell_PE Fund Projections 2010-03-11_Sheet4" xfId="1031" xr:uid="{00000000-0005-0000-0000-0000FA030000}"/>
    <cellStyle name="$_02_Financial Summary  Proj_Seller Financed Lyondell_PE Fund Projections 2010-03-11_Sheet5" xfId="1032" xr:uid="{00000000-0005-0000-0000-0000FB030000}"/>
    <cellStyle name="$_02_Financial Summary  Proj_Seller Financed Lyondell_Rights Offering Rider 4" xfId="1033" xr:uid="{00000000-0005-0000-0000-0000FC030000}"/>
    <cellStyle name="$_02_Financial Summary  Proj_Seller Financed Lyondell_Rights Offering Rider 4_Sheet1" xfId="1034" xr:uid="{00000000-0005-0000-0000-0000FD030000}"/>
    <cellStyle name="$_02_Financial Summary  Proj_Seller Financed Lyondell_Rights Offering Rider 4_Sheet2" xfId="1035" xr:uid="{00000000-0005-0000-0000-0000FE030000}"/>
    <cellStyle name="$_02_Financial Summary  Proj_Seller Financed Lyondell_Rights Offering Rider 4_Sheet4" xfId="1036" xr:uid="{00000000-0005-0000-0000-0000FF030000}"/>
    <cellStyle name="$_02_Financial Summary  Proj_Seller Financed Lyondell_Rights Offering Rider 4_Sheet5" xfId="1037" xr:uid="{00000000-0005-0000-0000-000000040000}"/>
    <cellStyle name="$_02_Financial Summary  Proj_Seller Financed Lyondell_Sheet1" xfId="1038" xr:uid="{00000000-0005-0000-0000-000001040000}"/>
    <cellStyle name="$_02_Financial Summary  Proj_Seller Financed Lyondell_Sheet2" xfId="1039" xr:uid="{00000000-0005-0000-0000-000002040000}"/>
    <cellStyle name="$_02_Financial Summary  Proj_Seller Financed Lyondell_Sheet4" xfId="1040" xr:uid="{00000000-0005-0000-0000-000003040000}"/>
    <cellStyle name="$_02_Financial Summary  Proj_Seller Financed Lyondell_Sheet5" xfId="1041" xr:uid="{00000000-0005-0000-0000-000004040000}"/>
    <cellStyle name="$_02_Financial Summary  Proj_Sheet1" xfId="1042" xr:uid="{00000000-0005-0000-0000-000005040000}"/>
    <cellStyle name="$_02_Financial Summary  Proj_Sheet2" xfId="1043" xr:uid="{00000000-0005-0000-0000-000006040000}"/>
    <cellStyle name="$_02_Financial Summary  Proj_Sheet4" xfId="1044" xr:uid="{00000000-0005-0000-0000-000007040000}"/>
    <cellStyle name="$_02_Financial Summary  Proj_Sheet5" xfId="1045" xr:uid="{00000000-0005-0000-0000-000008040000}"/>
    <cellStyle name="$_Carr Debt Payoff Tracking V.4" xfId="1046" xr:uid="{00000000-0005-0000-0000-000009040000}"/>
    <cellStyle name="$_Data" xfId="1047" xr:uid="{00000000-0005-0000-0000-00000A040000}"/>
    <cellStyle name="$_dcf" xfId="1048" xr:uid="{00000000-0005-0000-0000-00000B040000}"/>
    <cellStyle name="$_dcf_LYO Returns 2010-03-06" xfId="1049" xr:uid="{00000000-0005-0000-0000-00000C040000}"/>
    <cellStyle name="$_dcf_LYO Returns 2010-03-06_PE Fund Projections 2010-03-11" xfId="1050" xr:uid="{00000000-0005-0000-0000-00000D040000}"/>
    <cellStyle name="$_dcf_LYO Returns 2010-03-06_PE Fund Projections 2010-03-11_Sheet1" xfId="1051" xr:uid="{00000000-0005-0000-0000-00000E040000}"/>
    <cellStyle name="$_dcf_LYO Returns 2010-03-06_PE Fund Projections 2010-03-11_Sheet2" xfId="1052" xr:uid="{00000000-0005-0000-0000-00000F040000}"/>
    <cellStyle name="$_dcf_LYO Returns 2010-03-06_PE Fund Projections 2010-03-11_Sheet4" xfId="1053" xr:uid="{00000000-0005-0000-0000-000010040000}"/>
    <cellStyle name="$_dcf_LYO Returns 2010-03-06_PE Fund Projections 2010-03-11_Sheet5" xfId="1054" xr:uid="{00000000-0005-0000-0000-000011040000}"/>
    <cellStyle name="$_dcf_LYO Returns 2010-03-06_Sheet1" xfId="1055" xr:uid="{00000000-0005-0000-0000-000012040000}"/>
    <cellStyle name="$_dcf_LYO Returns 2010-03-06_Sheet2" xfId="1056" xr:uid="{00000000-0005-0000-0000-000013040000}"/>
    <cellStyle name="$_dcf_LYO Returns 2010-03-06_Sheet4" xfId="1057" xr:uid="{00000000-0005-0000-0000-000014040000}"/>
    <cellStyle name="$_dcf_LYO Returns 2010-03-06_Sheet5" xfId="1058" xr:uid="{00000000-0005-0000-0000-000015040000}"/>
    <cellStyle name="$_dcf_PE Fund Projections 2010-03-11" xfId="1059" xr:uid="{00000000-0005-0000-0000-000016040000}"/>
    <cellStyle name="$_dcf_PE Fund Projections 2010-03-11_Sheet1" xfId="1060" xr:uid="{00000000-0005-0000-0000-000017040000}"/>
    <cellStyle name="$_dcf_PE Fund Projections 2010-03-11_Sheet2" xfId="1061" xr:uid="{00000000-0005-0000-0000-000018040000}"/>
    <cellStyle name="$_dcf_PE Fund Projections 2010-03-11_Sheet4" xfId="1062" xr:uid="{00000000-0005-0000-0000-000019040000}"/>
    <cellStyle name="$_dcf_PE Fund Projections 2010-03-11_Sheet5" xfId="1063" xr:uid="{00000000-0005-0000-0000-00001A040000}"/>
    <cellStyle name="$_dcf_Rights Offering Rider 4" xfId="1064" xr:uid="{00000000-0005-0000-0000-00001B040000}"/>
    <cellStyle name="$_dcf_Rights Offering Rider 4_Sheet1" xfId="1065" xr:uid="{00000000-0005-0000-0000-00001C040000}"/>
    <cellStyle name="$_dcf_Rights Offering Rider 4_Sheet2" xfId="1066" xr:uid="{00000000-0005-0000-0000-00001D040000}"/>
    <cellStyle name="$_dcf_Rights Offering Rider 4_Sheet4" xfId="1067" xr:uid="{00000000-0005-0000-0000-00001E040000}"/>
    <cellStyle name="$_dcf_Rights Offering Rider 4_Sheet5" xfId="1068" xr:uid="{00000000-0005-0000-0000-00001F040000}"/>
    <cellStyle name="$_dcf_Seller Financed Lyondell" xfId="1069" xr:uid="{00000000-0005-0000-0000-000020040000}"/>
    <cellStyle name="$_dcf_Seller Financed Lyondell_LYO Returns 2010-03-06" xfId="1070" xr:uid="{00000000-0005-0000-0000-000021040000}"/>
    <cellStyle name="$_dcf_Seller Financed Lyondell_LYO Returns 2010-03-06_PE Fund Projections 2010-03-11" xfId="1071" xr:uid="{00000000-0005-0000-0000-000022040000}"/>
    <cellStyle name="$_dcf_Seller Financed Lyondell_LYO Returns 2010-03-06_PE Fund Projections 2010-03-11_Sheet1" xfId="1072" xr:uid="{00000000-0005-0000-0000-000023040000}"/>
    <cellStyle name="$_dcf_Seller Financed Lyondell_LYO Returns 2010-03-06_PE Fund Projections 2010-03-11_Sheet2" xfId="1073" xr:uid="{00000000-0005-0000-0000-000024040000}"/>
    <cellStyle name="$_dcf_Seller Financed Lyondell_LYO Returns 2010-03-06_PE Fund Projections 2010-03-11_Sheet4" xfId="1074" xr:uid="{00000000-0005-0000-0000-000025040000}"/>
    <cellStyle name="$_dcf_Seller Financed Lyondell_LYO Returns 2010-03-06_PE Fund Projections 2010-03-11_Sheet5" xfId="1075" xr:uid="{00000000-0005-0000-0000-000026040000}"/>
    <cellStyle name="$_dcf_Seller Financed Lyondell_LYO Returns 2010-03-06_Sheet1" xfId="1076" xr:uid="{00000000-0005-0000-0000-000027040000}"/>
    <cellStyle name="$_dcf_Seller Financed Lyondell_LYO Returns 2010-03-06_Sheet2" xfId="1077" xr:uid="{00000000-0005-0000-0000-000028040000}"/>
    <cellStyle name="$_dcf_Seller Financed Lyondell_LYO Returns 2010-03-06_Sheet4" xfId="1078" xr:uid="{00000000-0005-0000-0000-000029040000}"/>
    <cellStyle name="$_dcf_Seller Financed Lyondell_LYO Returns 2010-03-06_Sheet5" xfId="1079" xr:uid="{00000000-0005-0000-0000-00002A040000}"/>
    <cellStyle name="$_dcf_Seller Financed Lyondell_PE Fund Projections 2010-03-11" xfId="1080" xr:uid="{00000000-0005-0000-0000-00002B040000}"/>
    <cellStyle name="$_dcf_Seller Financed Lyondell_PE Fund Projections 2010-03-11_Sheet1" xfId="1081" xr:uid="{00000000-0005-0000-0000-00002C040000}"/>
    <cellStyle name="$_dcf_Seller Financed Lyondell_PE Fund Projections 2010-03-11_Sheet2" xfId="1082" xr:uid="{00000000-0005-0000-0000-00002D040000}"/>
    <cellStyle name="$_dcf_Seller Financed Lyondell_PE Fund Projections 2010-03-11_Sheet4" xfId="1083" xr:uid="{00000000-0005-0000-0000-00002E040000}"/>
    <cellStyle name="$_dcf_Seller Financed Lyondell_PE Fund Projections 2010-03-11_Sheet5" xfId="1084" xr:uid="{00000000-0005-0000-0000-00002F040000}"/>
    <cellStyle name="$_dcf_Seller Financed Lyondell_Rights Offering Rider 4" xfId="1085" xr:uid="{00000000-0005-0000-0000-000030040000}"/>
    <cellStyle name="$_dcf_Seller Financed Lyondell_Rights Offering Rider 4_Sheet1" xfId="1086" xr:uid="{00000000-0005-0000-0000-000031040000}"/>
    <cellStyle name="$_dcf_Seller Financed Lyondell_Rights Offering Rider 4_Sheet2" xfId="1087" xr:uid="{00000000-0005-0000-0000-000032040000}"/>
    <cellStyle name="$_dcf_Seller Financed Lyondell_Rights Offering Rider 4_Sheet4" xfId="1088" xr:uid="{00000000-0005-0000-0000-000033040000}"/>
    <cellStyle name="$_dcf_Seller Financed Lyondell_Rights Offering Rider 4_Sheet5" xfId="1089" xr:uid="{00000000-0005-0000-0000-000034040000}"/>
    <cellStyle name="$_dcf_Seller Financed Lyondell_Sheet1" xfId="1090" xr:uid="{00000000-0005-0000-0000-000035040000}"/>
    <cellStyle name="$_dcf_Seller Financed Lyondell_Sheet2" xfId="1091" xr:uid="{00000000-0005-0000-0000-000036040000}"/>
    <cellStyle name="$_dcf_Seller Financed Lyondell_Sheet4" xfId="1092" xr:uid="{00000000-0005-0000-0000-000037040000}"/>
    <cellStyle name="$_dcf_Seller Financed Lyondell_Sheet5" xfId="1093" xr:uid="{00000000-0005-0000-0000-000038040000}"/>
    <cellStyle name="$_dcf_Sheet1" xfId="1094" xr:uid="{00000000-0005-0000-0000-000039040000}"/>
    <cellStyle name="$_dcf_Sheet2" xfId="1095" xr:uid="{00000000-0005-0000-0000-00003A040000}"/>
    <cellStyle name="$_dcf_Sheet4" xfId="1096" xr:uid="{00000000-0005-0000-0000-00003B040000}"/>
    <cellStyle name="$_dcf_Sheet5" xfId="1097" xr:uid="{00000000-0005-0000-0000-00003C040000}"/>
    <cellStyle name="$_Draft Financial Model (9 May 03)" xfId="1098" xr:uid="{00000000-0005-0000-0000-00003D040000}"/>
    <cellStyle name="$_EOP Debt Payoff Tracking V.17" xfId="1099" xr:uid="{00000000-0005-0000-0000-00003E040000}"/>
    <cellStyle name="$_EOP Debt Payoff Tracking V.19" xfId="1100" xr:uid="{00000000-0005-0000-0000-00003F040000}"/>
    <cellStyle name="$_EOP Debt Payoff Tracking V.3" xfId="1101" xr:uid="{00000000-0005-0000-0000-000040040000}"/>
    <cellStyle name="$_EUCRL_WP_01138_20090331" xfId="1102" xr:uid="{00000000-0005-0000-0000-000041040000}"/>
    <cellStyle name="$_Gains PPA V1" xfId="1103" xr:uid="{00000000-0005-0000-0000-000042040000}"/>
    <cellStyle name="$_Green Street Comps (4 4 08) (2)" xfId="1104" xr:uid="{00000000-0005-0000-0000-000043040000}"/>
    <cellStyle name="$_GS Model 07" xfId="1105" xr:uid="{00000000-0005-0000-0000-000044040000}"/>
    <cellStyle name="$_GS Model 07_LYO Returns 2010-03-06" xfId="1106" xr:uid="{00000000-0005-0000-0000-000045040000}"/>
    <cellStyle name="$_GS Model 07_LYO Returns 2010-03-06_PE Fund Projections 2010-03-11" xfId="1107" xr:uid="{00000000-0005-0000-0000-000046040000}"/>
    <cellStyle name="$_GS Model 07_LYO Returns 2010-03-06_PE Fund Projections 2010-03-11_Sheet1" xfId="1108" xr:uid="{00000000-0005-0000-0000-000047040000}"/>
    <cellStyle name="$_GS Model 07_LYO Returns 2010-03-06_PE Fund Projections 2010-03-11_Sheet2" xfId="1109" xr:uid="{00000000-0005-0000-0000-000048040000}"/>
    <cellStyle name="$_GS Model 07_LYO Returns 2010-03-06_PE Fund Projections 2010-03-11_Sheet4" xfId="1110" xr:uid="{00000000-0005-0000-0000-000049040000}"/>
    <cellStyle name="$_GS Model 07_LYO Returns 2010-03-06_PE Fund Projections 2010-03-11_Sheet5" xfId="1111" xr:uid="{00000000-0005-0000-0000-00004A040000}"/>
    <cellStyle name="$_GS Model 07_LYO Returns 2010-03-06_Sheet1" xfId="1112" xr:uid="{00000000-0005-0000-0000-00004B040000}"/>
    <cellStyle name="$_GS Model 07_LYO Returns 2010-03-06_Sheet2" xfId="1113" xr:uid="{00000000-0005-0000-0000-00004C040000}"/>
    <cellStyle name="$_GS Model 07_LYO Returns 2010-03-06_Sheet4" xfId="1114" xr:uid="{00000000-0005-0000-0000-00004D040000}"/>
    <cellStyle name="$_GS Model 07_LYO Returns 2010-03-06_Sheet5" xfId="1115" xr:uid="{00000000-0005-0000-0000-00004E040000}"/>
    <cellStyle name="$_GS Model 07_PE Fund Projections 2010-03-11" xfId="1116" xr:uid="{00000000-0005-0000-0000-00004F040000}"/>
    <cellStyle name="$_GS Model 07_PE Fund Projections 2010-03-11_Sheet1" xfId="1117" xr:uid="{00000000-0005-0000-0000-000050040000}"/>
    <cellStyle name="$_GS Model 07_PE Fund Projections 2010-03-11_Sheet2" xfId="1118" xr:uid="{00000000-0005-0000-0000-000051040000}"/>
    <cellStyle name="$_GS Model 07_PE Fund Projections 2010-03-11_Sheet4" xfId="1119" xr:uid="{00000000-0005-0000-0000-000052040000}"/>
    <cellStyle name="$_GS Model 07_PE Fund Projections 2010-03-11_Sheet5" xfId="1120" xr:uid="{00000000-0005-0000-0000-000053040000}"/>
    <cellStyle name="$_GS Model 07_Rights Offering Rider 4" xfId="1121" xr:uid="{00000000-0005-0000-0000-000054040000}"/>
    <cellStyle name="$_GS Model 07_Rights Offering Rider 4_Sheet1" xfId="1122" xr:uid="{00000000-0005-0000-0000-000055040000}"/>
    <cellStyle name="$_GS Model 07_Rights Offering Rider 4_Sheet2" xfId="1123" xr:uid="{00000000-0005-0000-0000-000056040000}"/>
    <cellStyle name="$_GS Model 07_Rights Offering Rider 4_Sheet4" xfId="1124" xr:uid="{00000000-0005-0000-0000-000057040000}"/>
    <cellStyle name="$_GS Model 07_Rights Offering Rider 4_Sheet5" xfId="1125" xr:uid="{00000000-0005-0000-0000-000058040000}"/>
    <cellStyle name="$_GS Model 07_Seller Financed Lyondell" xfId="1126" xr:uid="{00000000-0005-0000-0000-000059040000}"/>
    <cellStyle name="$_GS Model 07_Seller Financed Lyondell_LYO Returns 2010-03-06" xfId="1127" xr:uid="{00000000-0005-0000-0000-00005A040000}"/>
    <cellStyle name="$_GS Model 07_Seller Financed Lyondell_LYO Returns 2010-03-06_PE Fund Projections 2010-03-11" xfId="1128" xr:uid="{00000000-0005-0000-0000-00005B040000}"/>
    <cellStyle name="$_GS Model 07_Seller Financed Lyondell_LYO Returns 2010-03-06_PE Fund Projections 2010-03-11_Sheet1" xfId="1129" xr:uid="{00000000-0005-0000-0000-00005C040000}"/>
    <cellStyle name="$_GS Model 07_Seller Financed Lyondell_LYO Returns 2010-03-06_PE Fund Projections 2010-03-11_Sheet2" xfId="1130" xr:uid="{00000000-0005-0000-0000-00005D040000}"/>
    <cellStyle name="$_GS Model 07_Seller Financed Lyondell_LYO Returns 2010-03-06_PE Fund Projections 2010-03-11_Sheet4" xfId="1131" xr:uid="{00000000-0005-0000-0000-00005E040000}"/>
    <cellStyle name="$_GS Model 07_Seller Financed Lyondell_LYO Returns 2010-03-06_PE Fund Projections 2010-03-11_Sheet5" xfId="1132" xr:uid="{00000000-0005-0000-0000-00005F040000}"/>
    <cellStyle name="$_GS Model 07_Seller Financed Lyondell_LYO Returns 2010-03-06_Sheet1" xfId="1133" xr:uid="{00000000-0005-0000-0000-000060040000}"/>
    <cellStyle name="$_GS Model 07_Seller Financed Lyondell_LYO Returns 2010-03-06_Sheet2" xfId="1134" xr:uid="{00000000-0005-0000-0000-000061040000}"/>
    <cellStyle name="$_GS Model 07_Seller Financed Lyondell_LYO Returns 2010-03-06_Sheet4" xfId="1135" xr:uid="{00000000-0005-0000-0000-000062040000}"/>
    <cellStyle name="$_GS Model 07_Seller Financed Lyondell_LYO Returns 2010-03-06_Sheet5" xfId="1136" xr:uid="{00000000-0005-0000-0000-000063040000}"/>
    <cellStyle name="$_GS Model 07_Seller Financed Lyondell_PE Fund Projections 2010-03-11" xfId="1137" xr:uid="{00000000-0005-0000-0000-000064040000}"/>
    <cellStyle name="$_GS Model 07_Seller Financed Lyondell_PE Fund Projections 2010-03-11_Sheet1" xfId="1138" xr:uid="{00000000-0005-0000-0000-000065040000}"/>
    <cellStyle name="$_GS Model 07_Seller Financed Lyondell_PE Fund Projections 2010-03-11_Sheet2" xfId="1139" xr:uid="{00000000-0005-0000-0000-000066040000}"/>
    <cellStyle name="$_GS Model 07_Seller Financed Lyondell_PE Fund Projections 2010-03-11_Sheet4" xfId="1140" xr:uid="{00000000-0005-0000-0000-000067040000}"/>
    <cellStyle name="$_GS Model 07_Seller Financed Lyondell_PE Fund Projections 2010-03-11_Sheet5" xfId="1141" xr:uid="{00000000-0005-0000-0000-000068040000}"/>
    <cellStyle name="$_GS Model 07_Seller Financed Lyondell_Rights Offering Rider 4" xfId="1142" xr:uid="{00000000-0005-0000-0000-000069040000}"/>
    <cellStyle name="$_GS Model 07_Seller Financed Lyondell_Rights Offering Rider 4_Sheet1" xfId="1143" xr:uid="{00000000-0005-0000-0000-00006A040000}"/>
    <cellStyle name="$_GS Model 07_Seller Financed Lyondell_Rights Offering Rider 4_Sheet2" xfId="1144" xr:uid="{00000000-0005-0000-0000-00006B040000}"/>
    <cellStyle name="$_GS Model 07_Seller Financed Lyondell_Rights Offering Rider 4_Sheet4" xfId="1145" xr:uid="{00000000-0005-0000-0000-00006C040000}"/>
    <cellStyle name="$_GS Model 07_Seller Financed Lyondell_Rights Offering Rider 4_Sheet5" xfId="1146" xr:uid="{00000000-0005-0000-0000-00006D040000}"/>
    <cellStyle name="$_GS Model 07_Seller Financed Lyondell_Sheet1" xfId="1147" xr:uid="{00000000-0005-0000-0000-00006E040000}"/>
    <cellStyle name="$_GS Model 07_Seller Financed Lyondell_Sheet2" xfId="1148" xr:uid="{00000000-0005-0000-0000-00006F040000}"/>
    <cellStyle name="$_GS Model 07_Seller Financed Lyondell_Sheet4" xfId="1149" xr:uid="{00000000-0005-0000-0000-000070040000}"/>
    <cellStyle name="$_GS Model 07_Seller Financed Lyondell_Sheet5" xfId="1150" xr:uid="{00000000-0005-0000-0000-000071040000}"/>
    <cellStyle name="$_GS Model 07_Sheet1" xfId="1151" xr:uid="{00000000-0005-0000-0000-000072040000}"/>
    <cellStyle name="$_GS Model 07_Sheet2" xfId="1152" xr:uid="{00000000-0005-0000-0000-000073040000}"/>
    <cellStyle name="$_GS Model 07_Sheet4" xfId="1153" xr:uid="{00000000-0005-0000-0000-000074040000}"/>
    <cellStyle name="$_GS Model 07_Sheet5" xfId="1154" xr:uid="{00000000-0005-0000-0000-000075040000}"/>
    <cellStyle name="$_IPC 142 &amp; Stock Options v10" xfId="1155" xr:uid="{00000000-0005-0000-0000-000076040000}"/>
    <cellStyle name="$_IPC 142 &amp; Stock Options v10 2" xfId="1156" xr:uid="{00000000-0005-0000-0000-000077040000}"/>
    <cellStyle name="$_IPC 142 &amp; Stock Options v10 3" xfId="1157" xr:uid="{00000000-0005-0000-0000-000078040000}"/>
    <cellStyle name="$_IPC 142 &amp; Stock Options v10 3 2" xfId="1158" xr:uid="{00000000-0005-0000-0000-000079040000}"/>
    <cellStyle name="$_IPC 142 &amp; Stock Options v10_AAA Inv" xfId="1159" xr:uid="{00000000-0005-0000-0000-00007A040000}"/>
    <cellStyle name="$_IPC 142 &amp; Stock Options v10_AP Alt" xfId="1160" xr:uid="{00000000-0005-0000-0000-00007B040000}"/>
    <cellStyle name="$_IPC 142 &amp; Stock Options v11" xfId="1161" xr:uid="{00000000-0005-0000-0000-00007C040000}"/>
    <cellStyle name="$_IPC 142 &amp; Stock Options v11 2" xfId="1162" xr:uid="{00000000-0005-0000-0000-00007D040000}"/>
    <cellStyle name="$_IPC 142 &amp; Stock Options v11 3" xfId="1163" xr:uid="{00000000-0005-0000-0000-00007E040000}"/>
    <cellStyle name="$_IPC 142 &amp; Stock Options v11 3 2" xfId="1164" xr:uid="{00000000-0005-0000-0000-00007F040000}"/>
    <cellStyle name="$_IPC 142 &amp; Stock Options v11_AAA Inv" xfId="1165" xr:uid="{00000000-0005-0000-0000-000080040000}"/>
    <cellStyle name="$_IPC 142 &amp; Stock Options v11_AP Alt" xfId="1166" xr:uid="{00000000-0005-0000-0000-000081040000}"/>
    <cellStyle name="$_Lockheed-ACS PPA_v53" xfId="1167" xr:uid="{00000000-0005-0000-0000-000082040000}"/>
    <cellStyle name="$_Lockheed-ACS PPA_v61" xfId="1168" xr:uid="{00000000-0005-0000-0000-000083040000}"/>
    <cellStyle name="$_LYO Returns 2010-03-06" xfId="1169" xr:uid="{00000000-0005-0000-0000-000084040000}"/>
    <cellStyle name="$_LYO Returns 2010-03-06_PE Fund Projections 2010-03-11" xfId="1170" xr:uid="{00000000-0005-0000-0000-000085040000}"/>
    <cellStyle name="$_LYO Returns 2010-03-06_PE Fund Projections 2010-03-11_Sheet1" xfId="1171" xr:uid="{00000000-0005-0000-0000-000086040000}"/>
    <cellStyle name="$_LYO Returns 2010-03-06_PE Fund Projections 2010-03-11_Sheet2" xfId="1172" xr:uid="{00000000-0005-0000-0000-000087040000}"/>
    <cellStyle name="$_LYO Returns 2010-03-06_PE Fund Projections 2010-03-11_Sheet4" xfId="1173" xr:uid="{00000000-0005-0000-0000-000088040000}"/>
    <cellStyle name="$_LYO Returns 2010-03-06_PE Fund Projections 2010-03-11_Sheet5" xfId="1174" xr:uid="{00000000-0005-0000-0000-000089040000}"/>
    <cellStyle name="$_LYO Returns 2010-03-06_Sheet1" xfId="1175" xr:uid="{00000000-0005-0000-0000-00008A040000}"/>
    <cellStyle name="$_LYO Returns 2010-03-06_Sheet2" xfId="1176" xr:uid="{00000000-0005-0000-0000-00008B040000}"/>
    <cellStyle name="$_LYO Returns 2010-03-06_Sheet4" xfId="1177" xr:uid="{00000000-0005-0000-0000-00008C040000}"/>
    <cellStyle name="$_LYO Returns 2010-03-06_Sheet5" xfId="1178" xr:uid="{00000000-0005-0000-0000-00008D040000}"/>
    <cellStyle name="$_Management Promote Analysis V.11" xfId="1179" xr:uid="{00000000-0005-0000-0000-00008E040000}"/>
    <cellStyle name="$_Model V11" xfId="1180" xr:uid="{00000000-0005-0000-0000-00008F040000}"/>
    <cellStyle name="$_Office Summary 3-31-08" xfId="1181" xr:uid="{00000000-0005-0000-0000-000090040000}"/>
    <cellStyle name="$_PE Fund Projections 2010-03-11" xfId="1182" xr:uid="{00000000-0005-0000-0000-000091040000}"/>
    <cellStyle name="$_PE Fund Projections 2010-03-11_Sheet1" xfId="1183" xr:uid="{00000000-0005-0000-0000-000092040000}"/>
    <cellStyle name="$_PE Fund Projections 2010-03-11_Sheet2" xfId="1184" xr:uid="{00000000-0005-0000-0000-000093040000}"/>
    <cellStyle name="$_PE Fund Projections 2010-03-11_Sheet4" xfId="1185" xr:uid="{00000000-0005-0000-0000-000094040000}"/>
    <cellStyle name="$_PE Fund Projections 2010-03-11_Sheet5" xfId="1186" xr:uid="{00000000-0005-0000-0000-000095040000}"/>
    <cellStyle name="$_PL" xfId="1187" xr:uid="{00000000-0005-0000-0000-000096040000}"/>
    <cellStyle name="$_Project Snapshot PPA Final" xfId="1188" xr:uid="{00000000-0005-0000-0000-000097040000}"/>
    <cellStyle name="$_Project Snapshot PPA Final 2" xfId="1189" xr:uid="{00000000-0005-0000-0000-000098040000}"/>
    <cellStyle name="$_Project Snapshot PPA Final 3" xfId="1190" xr:uid="{00000000-0005-0000-0000-000099040000}"/>
    <cellStyle name="$_Project Snapshot PPA Final 3 2" xfId="1191" xr:uid="{00000000-0005-0000-0000-00009A040000}"/>
    <cellStyle name="$_Project Snapshot PPA Final_AAA Inv" xfId="1192" xr:uid="{00000000-0005-0000-0000-00009B040000}"/>
    <cellStyle name="$_Project Snapshot PPA Final_AP Alt" xfId="1193" xr:uid="{00000000-0005-0000-0000-00009C040000}"/>
    <cellStyle name="$_Q3 2007 BX Carry Value Analysis (Final)" xfId="1194" xr:uid="{00000000-0005-0000-0000-00009D040000}"/>
    <cellStyle name="$_rent" xfId="1195" xr:uid="{00000000-0005-0000-0000-00009E040000}"/>
    <cellStyle name="$_Rights Offering Rider 4" xfId="1196" xr:uid="{00000000-0005-0000-0000-00009F040000}"/>
    <cellStyle name="$_Rights Offering Rider 4_Sheet1" xfId="1197" xr:uid="{00000000-0005-0000-0000-0000A0040000}"/>
    <cellStyle name="$_Rights Offering Rider 4_Sheet2" xfId="1198" xr:uid="{00000000-0005-0000-0000-0000A1040000}"/>
    <cellStyle name="$_Rights Offering Rider 4_Sheet4" xfId="1199" xr:uid="{00000000-0005-0000-0000-0000A2040000}"/>
    <cellStyle name="$_Rights Offering Rider 4_Sheet5" xfId="1200" xr:uid="{00000000-0005-0000-0000-0000A3040000}"/>
    <cellStyle name="$_Seller Financed Lyondell" xfId="1201" xr:uid="{00000000-0005-0000-0000-0000A4040000}"/>
    <cellStyle name="$_Seller Financed Lyondell_LYO Returns 2010-03-06" xfId="1202" xr:uid="{00000000-0005-0000-0000-0000A5040000}"/>
    <cellStyle name="$_Seller Financed Lyondell_LYO Returns 2010-03-06_PE Fund Projections 2010-03-11" xfId="1203" xr:uid="{00000000-0005-0000-0000-0000A6040000}"/>
    <cellStyle name="$_Seller Financed Lyondell_LYO Returns 2010-03-06_PE Fund Projections 2010-03-11_Sheet1" xfId="1204" xr:uid="{00000000-0005-0000-0000-0000A7040000}"/>
    <cellStyle name="$_Seller Financed Lyondell_LYO Returns 2010-03-06_PE Fund Projections 2010-03-11_Sheet2" xfId="1205" xr:uid="{00000000-0005-0000-0000-0000A8040000}"/>
    <cellStyle name="$_Seller Financed Lyondell_LYO Returns 2010-03-06_PE Fund Projections 2010-03-11_Sheet4" xfId="1206" xr:uid="{00000000-0005-0000-0000-0000A9040000}"/>
    <cellStyle name="$_Seller Financed Lyondell_LYO Returns 2010-03-06_PE Fund Projections 2010-03-11_Sheet5" xfId="1207" xr:uid="{00000000-0005-0000-0000-0000AA040000}"/>
    <cellStyle name="$_Seller Financed Lyondell_LYO Returns 2010-03-06_Sheet1" xfId="1208" xr:uid="{00000000-0005-0000-0000-0000AB040000}"/>
    <cellStyle name="$_Seller Financed Lyondell_LYO Returns 2010-03-06_Sheet2" xfId="1209" xr:uid="{00000000-0005-0000-0000-0000AC040000}"/>
    <cellStyle name="$_Seller Financed Lyondell_LYO Returns 2010-03-06_Sheet4" xfId="1210" xr:uid="{00000000-0005-0000-0000-0000AD040000}"/>
    <cellStyle name="$_Seller Financed Lyondell_LYO Returns 2010-03-06_Sheet5" xfId="1211" xr:uid="{00000000-0005-0000-0000-0000AE040000}"/>
    <cellStyle name="$_Seller Financed Lyondell_PE Fund Projections 2010-03-11" xfId="1212" xr:uid="{00000000-0005-0000-0000-0000AF040000}"/>
    <cellStyle name="$_Seller Financed Lyondell_PE Fund Projections 2010-03-11_Sheet1" xfId="1213" xr:uid="{00000000-0005-0000-0000-0000B0040000}"/>
    <cellStyle name="$_Seller Financed Lyondell_PE Fund Projections 2010-03-11_Sheet2" xfId="1214" xr:uid="{00000000-0005-0000-0000-0000B1040000}"/>
    <cellStyle name="$_Seller Financed Lyondell_PE Fund Projections 2010-03-11_Sheet4" xfId="1215" xr:uid="{00000000-0005-0000-0000-0000B2040000}"/>
    <cellStyle name="$_Seller Financed Lyondell_PE Fund Projections 2010-03-11_Sheet5" xfId="1216" xr:uid="{00000000-0005-0000-0000-0000B3040000}"/>
    <cellStyle name="$_Seller Financed Lyondell_Rights Offering Rider 4" xfId="1217" xr:uid="{00000000-0005-0000-0000-0000B4040000}"/>
    <cellStyle name="$_Seller Financed Lyondell_Rights Offering Rider 4_Sheet1" xfId="1218" xr:uid="{00000000-0005-0000-0000-0000B5040000}"/>
    <cellStyle name="$_Seller Financed Lyondell_Rights Offering Rider 4_Sheet2" xfId="1219" xr:uid="{00000000-0005-0000-0000-0000B6040000}"/>
    <cellStyle name="$_Seller Financed Lyondell_Rights Offering Rider 4_Sheet4" xfId="1220" xr:uid="{00000000-0005-0000-0000-0000B7040000}"/>
    <cellStyle name="$_Seller Financed Lyondell_Rights Offering Rider 4_Sheet5" xfId="1221" xr:uid="{00000000-0005-0000-0000-0000B8040000}"/>
    <cellStyle name="$_Seller Financed Lyondell_Sheet1" xfId="1222" xr:uid="{00000000-0005-0000-0000-0000B9040000}"/>
    <cellStyle name="$_Seller Financed Lyondell_Sheet2" xfId="1223" xr:uid="{00000000-0005-0000-0000-0000BA040000}"/>
    <cellStyle name="$_Seller Financed Lyondell_Sheet4" xfId="1224" xr:uid="{00000000-0005-0000-0000-0000BB040000}"/>
    <cellStyle name="$_Seller Financed Lyondell_Sheet5" xfId="1225" xr:uid="{00000000-0005-0000-0000-0000BC040000}"/>
    <cellStyle name="$_Sheet1" xfId="1226" xr:uid="{00000000-0005-0000-0000-0000BD040000}"/>
    <cellStyle name="$_Sheet2" xfId="1227" xr:uid="{00000000-0005-0000-0000-0000BE040000}"/>
    <cellStyle name="$_Sheet4" xfId="1228" xr:uid="{00000000-0005-0000-0000-0000BF040000}"/>
    <cellStyle name="$_Sheet5" xfId="1229" xr:uid="{00000000-0005-0000-0000-0000C0040000}"/>
    <cellStyle name="$_Sheet7" xfId="1230" xr:uid="{00000000-0005-0000-0000-0000C1040000}"/>
    <cellStyle name="$_SPX Divestiture YOUs 01" xfId="1231" xr:uid="{00000000-0005-0000-0000-0000C2040000}"/>
    <cellStyle name="$_SPX Divestiture YOUs 01 2" xfId="1232" xr:uid="{00000000-0005-0000-0000-0000C3040000}"/>
    <cellStyle name="$_SPX Divestiture YOUs 01 2 2" xfId="1233" xr:uid="{00000000-0005-0000-0000-0000C4040000}"/>
    <cellStyle name="$_UAP - Fall 2003 Model" xfId="1234" xr:uid="{00000000-0005-0000-0000-0000C5040000}"/>
    <cellStyle name="$_UAP - Fall 2003 Model_LYO Returns 2010-03-06" xfId="1235" xr:uid="{00000000-0005-0000-0000-0000C6040000}"/>
    <cellStyle name="$_UAP - Fall 2003 Model_LYO Returns 2010-03-06_PE Fund Projections 2010-03-11" xfId="1236" xr:uid="{00000000-0005-0000-0000-0000C7040000}"/>
    <cellStyle name="$_UAP - Fall 2003 Model_LYO Returns 2010-03-06_PE Fund Projections 2010-03-11_Sheet1" xfId="1237" xr:uid="{00000000-0005-0000-0000-0000C8040000}"/>
    <cellStyle name="$_UAP - Fall 2003 Model_LYO Returns 2010-03-06_PE Fund Projections 2010-03-11_Sheet2" xfId="1238" xr:uid="{00000000-0005-0000-0000-0000C9040000}"/>
    <cellStyle name="$_UAP - Fall 2003 Model_LYO Returns 2010-03-06_PE Fund Projections 2010-03-11_Sheet4" xfId="1239" xr:uid="{00000000-0005-0000-0000-0000CA040000}"/>
    <cellStyle name="$_UAP - Fall 2003 Model_LYO Returns 2010-03-06_PE Fund Projections 2010-03-11_Sheet5" xfId="1240" xr:uid="{00000000-0005-0000-0000-0000CB040000}"/>
    <cellStyle name="$_UAP - Fall 2003 Model_LYO Returns 2010-03-06_Sheet1" xfId="1241" xr:uid="{00000000-0005-0000-0000-0000CC040000}"/>
    <cellStyle name="$_UAP - Fall 2003 Model_LYO Returns 2010-03-06_Sheet2" xfId="1242" xr:uid="{00000000-0005-0000-0000-0000CD040000}"/>
    <cellStyle name="$_UAP - Fall 2003 Model_LYO Returns 2010-03-06_Sheet4" xfId="1243" xr:uid="{00000000-0005-0000-0000-0000CE040000}"/>
    <cellStyle name="$_UAP - Fall 2003 Model_LYO Returns 2010-03-06_Sheet5" xfId="1244" xr:uid="{00000000-0005-0000-0000-0000CF040000}"/>
    <cellStyle name="$_UAP - Fall 2003 Model_PE Fund Projections 2010-03-11" xfId="1245" xr:uid="{00000000-0005-0000-0000-0000D0040000}"/>
    <cellStyle name="$_UAP - Fall 2003 Model_PE Fund Projections 2010-03-11_Sheet1" xfId="1246" xr:uid="{00000000-0005-0000-0000-0000D1040000}"/>
    <cellStyle name="$_UAP - Fall 2003 Model_PE Fund Projections 2010-03-11_Sheet2" xfId="1247" xr:uid="{00000000-0005-0000-0000-0000D2040000}"/>
    <cellStyle name="$_UAP - Fall 2003 Model_PE Fund Projections 2010-03-11_Sheet4" xfId="1248" xr:uid="{00000000-0005-0000-0000-0000D3040000}"/>
    <cellStyle name="$_UAP - Fall 2003 Model_PE Fund Projections 2010-03-11_Sheet5" xfId="1249" xr:uid="{00000000-0005-0000-0000-0000D4040000}"/>
    <cellStyle name="$_UAP - Fall 2003 Model_Rights Offering Rider 4" xfId="1250" xr:uid="{00000000-0005-0000-0000-0000D5040000}"/>
    <cellStyle name="$_UAP - Fall 2003 Model_Rights Offering Rider 4_Sheet1" xfId="1251" xr:uid="{00000000-0005-0000-0000-0000D6040000}"/>
    <cellStyle name="$_UAP - Fall 2003 Model_Rights Offering Rider 4_Sheet2" xfId="1252" xr:uid="{00000000-0005-0000-0000-0000D7040000}"/>
    <cellStyle name="$_UAP - Fall 2003 Model_Rights Offering Rider 4_Sheet4" xfId="1253" xr:uid="{00000000-0005-0000-0000-0000D8040000}"/>
    <cellStyle name="$_UAP - Fall 2003 Model_Rights Offering Rider 4_Sheet5" xfId="1254" xr:uid="{00000000-0005-0000-0000-0000D9040000}"/>
    <cellStyle name="$_UAP - Fall 2003 Model_Seller Financed Lyondell" xfId="1255" xr:uid="{00000000-0005-0000-0000-0000DA040000}"/>
    <cellStyle name="$_UAP - Fall 2003 Model_Seller Financed Lyondell_LYO Returns 2010-03-06" xfId="1256" xr:uid="{00000000-0005-0000-0000-0000DB040000}"/>
    <cellStyle name="$_UAP - Fall 2003 Model_Seller Financed Lyondell_LYO Returns 2010-03-06_PE Fund Projections 2010-03-11" xfId="1257" xr:uid="{00000000-0005-0000-0000-0000DC040000}"/>
    <cellStyle name="$_UAP - Fall 2003 Model_Seller Financed Lyondell_LYO Returns 2010-03-06_PE Fund Projections 2010-03-11_Sheet1" xfId="1258" xr:uid="{00000000-0005-0000-0000-0000DD040000}"/>
    <cellStyle name="$_UAP - Fall 2003 Model_Seller Financed Lyondell_LYO Returns 2010-03-06_PE Fund Projections 2010-03-11_Sheet2" xfId="1259" xr:uid="{00000000-0005-0000-0000-0000DE040000}"/>
    <cellStyle name="$_UAP - Fall 2003 Model_Seller Financed Lyondell_LYO Returns 2010-03-06_PE Fund Projections 2010-03-11_Sheet4" xfId="1260" xr:uid="{00000000-0005-0000-0000-0000DF040000}"/>
    <cellStyle name="$_UAP - Fall 2003 Model_Seller Financed Lyondell_LYO Returns 2010-03-06_PE Fund Projections 2010-03-11_Sheet5" xfId="1261" xr:uid="{00000000-0005-0000-0000-0000E0040000}"/>
    <cellStyle name="$_UAP - Fall 2003 Model_Seller Financed Lyondell_LYO Returns 2010-03-06_Sheet1" xfId="1262" xr:uid="{00000000-0005-0000-0000-0000E1040000}"/>
    <cellStyle name="$_UAP - Fall 2003 Model_Seller Financed Lyondell_LYO Returns 2010-03-06_Sheet2" xfId="1263" xr:uid="{00000000-0005-0000-0000-0000E2040000}"/>
    <cellStyle name="$_UAP - Fall 2003 Model_Seller Financed Lyondell_LYO Returns 2010-03-06_Sheet4" xfId="1264" xr:uid="{00000000-0005-0000-0000-0000E3040000}"/>
    <cellStyle name="$_UAP - Fall 2003 Model_Seller Financed Lyondell_LYO Returns 2010-03-06_Sheet5" xfId="1265" xr:uid="{00000000-0005-0000-0000-0000E4040000}"/>
    <cellStyle name="$_UAP - Fall 2003 Model_Seller Financed Lyondell_PE Fund Projections 2010-03-11" xfId="1266" xr:uid="{00000000-0005-0000-0000-0000E5040000}"/>
    <cellStyle name="$_UAP - Fall 2003 Model_Seller Financed Lyondell_PE Fund Projections 2010-03-11_Sheet1" xfId="1267" xr:uid="{00000000-0005-0000-0000-0000E6040000}"/>
    <cellStyle name="$_UAP - Fall 2003 Model_Seller Financed Lyondell_PE Fund Projections 2010-03-11_Sheet2" xfId="1268" xr:uid="{00000000-0005-0000-0000-0000E7040000}"/>
    <cellStyle name="$_UAP - Fall 2003 Model_Seller Financed Lyondell_PE Fund Projections 2010-03-11_Sheet4" xfId="1269" xr:uid="{00000000-0005-0000-0000-0000E8040000}"/>
    <cellStyle name="$_UAP - Fall 2003 Model_Seller Financed Lyondell_PE Fund Projections 2010-03-11_Sheet5" xfId="1270" xr:uid="{00000000-0005-0000-0000-0000E9040000}"/>
    <cellStyle name="$_UAP - Fall 2003 Model_Seller Financed Lyondell_Rights Offering Rider 4" xfId="1271" xr:uid="{00000000-0005-0000-0000-0000EA040000}"/>
    <cellStyle name="$_UAP - Fall 2003 Model_Seller Financed Lyondell_Rights Offering Rider 4_Sheet1" xfId="1272" xr:uid="{00000000-0005-0000-0000-0000EB040000}"/>
    <cellStyle name="$_UAP - Fall 2003 Model_Seller Financed Lyondell_Rights Offering Rider 4_Sheet2" xfId="1273" xr:uid="{00000000-0005-0000-0000-0000EC040000}"/>
    <cellStyle name="$_UAP - Fall 2003 Model_Seller Financed Lyondell_Rights Offering Rider 4_Sheet4" xfId="1274" xr:uid="{00000000-0005-0000-0000-0000ED040000}"/>
    <cellStyle name="$_UAP - Fall 2003 Model_Seller Financed Lyondell_Rights Offering Rider 4_Sheet5" xfId="1275" xr:uid="{00000000-0005-0000-0000-0000EE040000}"/>
    <cellStyle name="$_UAP - Fall 2003 Model_Seller Financed Lyondell_Sheet1" xfId="1276" xr:uid="{00000000-0005-0000-0000-0000EF040000}"/>
    <cellStyle name="$_UAP - Fall 2003 Model_Seller Financed Lyondell_Sheet2" xfId="1277" xr:uid="{00000000-0005-0000-0000-0000F0040000}"/>
    <cellStyle name="$_UAP - Fall 2003 Model_Seller Financed Lyondell_Sheet4" xfId="1278" xr:uid="{00000000-0005-0000-0000-0000F1040000}"/>
    <cellStyle name="$_UAP - Fall 2003 Model_Seller Financed Lyondell_Sheet5" xfId="1279" xr:uid="{00000000-0005-0000-0000-0000F2040000}"/>
    <cellStyle name="$_UAP - Fall 2003 Model_Sheet1" xfId="1280" xr:uid="{00000000-0005-0000-0000-0000F3040000}"/>
    <cellStyle name="$_UAP - Fall 2003 Model_Sheet2" xfId="1281" xr:uid="{00000000-0005-0000-0000-0000F4040000}"/>
    <cellStyle name="$_UAP - Fall 2003 Model_Sheet4" xfId="1282" xr:uid="{00000000-0005-0000-0000-0000F5040000}"/>
    <cellStyle name="$_UAP - Fall 2003 Model_Sheet5" xfId="1283" xr:uid="{00000000-0005-0000-0000-0000F6040000}"/>
    <cellStyle name="$0.0;($0.0)" xfId="1284" xr:uid="{00000000-0005-0000-0000-0000F7040000}"/>
    <cellStyle name="$0.00;($0.00)" xfId="1285" xr:uid="{00000000-0005-0000-0000-0000F8040000}"/>
    <cellStyle name="$000s1Place" xfId="1286" xr:uid="{00000000-0005-0000-0000-0000F9040000}"/>
    <cellStyle name="$1000s (0)" xfId="1287" xr:uid="{00000000-0005-0000-0000-0000FA040000}"/>
    <cellStyle name="$m" xfId="1288" xr:uid="{00000000-0005-0000-0000-0000FB040000}"/>
    <cellStyle name="$m 2" xfId="1289" xr:uid="{00000000-0005-0000-0000-0000FC040000}"/>
    <cellStyle name="$m 2 2" xfId="1290" xr:uid="{00000000-0005-0000-0000-0000FD040000}"/>
    <cellStyle name="$m 3" xfId="1291" xr:uid="{00000000-0005-0000-0000-0000FE040000}"/>
    <cellStyle name="$MM 0.0" xfId="1292" xr:uid="{00000000-0005-0000-0000-0000FF040000}"/>
    <cellStyle name="$MM 0.0 10" xfId="1293" xr:uid="{00000000-0005-0000-0000-000000050000}"/>
    <cellStyle name="$MM 0.0 2" xfId="1294" xr:uid="{00000000-0005-0000-0000-000001050000}"/>
    <cellStyle name="$MM 0.0 2 2" xfId="1295" xr:uid="{00000000-0005-0000-0000-000002050000}"/>
    <cellStyle name="$MM 0.0 3" xfId="1296" xr:uid="{00000000-0005-0000-0000-000003050000}"/>
    <cellStyle name="$MM 0.0 4" xfId="1297" xr:uid="{00000000-0005-0000-0000-000004050000}"/>
    <cellStyle name="$MM 0.0 5" xfId="1298" xr:uid="{00000000-0005-0000-0000-000005050000}"/>
    <cellStyle name="$MM 0.0 6" xfId="1299" xr:uid="{00000000-0005-0000-0000-000006050000}"/>
    <cellStyle name="$MM 0.0 7" xfId="1300" xr:uid="{00000000-0005-0000-0000-000007050000}"/>
    <cellStyle name="$MM 0.0 8" xfId="1301" xr:uid="{00000000-0005-0000-0000-000008050000}"/>
    <cellStyle name="$MM 0.0 9" xfId="1302" xr:uid="{00000000-0005-0000-0000-000009050000}"/>
    <cellStyle name="$MM 0.0_CALPERS LTD Contributions CM Funds Preferred Return Calculation" xfId="1303" xr:uid="{00000000-0005-0000-0000-00000A050000}"/>
    <cellStyle name="$MMs1Place" xfId="1304" xr:uid="{00000000-0005-0000-0000-00000B050000}"/>
    <cellStyle name="$MMs1Place 2" xfId="1305" xr:uid="{00000000-0005-0000-0000-00000C050000}"/>
    <cellStyle name="$MMs2Places" xfId="1306" xr:uid="{00000000-0005-0000-0000-00000D050000}"/>
    <cellStyle name="$q" xfId="1307" xr:uid="{00000000-0005-0000-0000-00000E050000}"/>
    <cellStyle name="$q 2" xfId="1308" xr:uid="{00000000-0005-0000-0000-00000F050000}"/>
    <cellStyle name="$q 2 2" xfId="1309" xr:uid="{00000000-0005-0000-0000-000010050000}"/>
    <cellStyle name="$q 3" xfId="1310" xr:uid="{00000000-0005-0000-0000-000011050000}"/>
    <cellStyle name="$q*" xfId="1311" xr:uid="{00000000-0005-0000-0000-000012050000}"/>
    <cellStyle name="$q* 2" xfId="1312" xr:uid="{00000000-0005-0000-0000-000013050000}"/>
    <cellStyle name="$q* 2 2" xfId="1313" xr:uid="{00000000-0005-0000-0000-000014050000}"/>
    <cellStyle name="$q* 3" xfId="1314" xr:uid="{00000000-0005-0000-0000-000015050000}"/>
    <cellStyle name="$q_AAA Inv" xfId="1315" xr:uid="{00000000-0005-0000-0000-000016050000}"/>
    <cellStyle name="$qA" xfId="1316" xr:uid="{00000000-0005-0000-0000-000017050000}"/>
    <cellStyle name="$qA 2" xfId="1317" xr:uid="{00000000-0005-0000-0000-000018050000}"/>
    <cellStyle name="$qA 2 2" xfId="1318" xr:uid="{00000000-0005-0000-0000-000019050000}"/>
    <cellStyle name="$qA 3" xfId="1319" xr:uid="{00000000-0005-0000-0000-00001A050000}"/>
    <cellStyle name="$qRange" xfId="1320" xr:uid="{00000000-0005-0000-0000-00001B050000}"/>
    <cellStyle name="$qRange 2" xfId="1321" xr:uid="{00000000-0005-0000-0000-00001C050000}"/>
    <cellStyle name="$qRange 2 2" xfId="1322" xr:uid="{00000000-0005-0000-0000-00001D050000}"/>
    <cellStyle name="$qRange 3" xfId="1323" xr:uid="{00000000-0005-0000-0000-00001E050000}"/>
    <cellStyle name="$sign" xfId="1324" xr:uid="{00000000-0005-0000-0000-00001F050000}"/>
    <cellStyle name="%" xfId="1325" xr:uid="{00000000-0005-0000-0000-000020050000}"/>
    <cellStyle name="% [2]" xfId="1326" xr:uid="{00000000-0005-0000-0000-000021050000}"/>
    <cellStyle name="% 10" xfId="1327" xr:uid="{00000000-0005-0000-0000-000022050000}"/>
    <cellStyle name="% 11" xfId="1328" xr:uid="{00000000-0005-0000-0000-000023050000}"/>
    <cellStyle name="% 12" xfId="1329" xr:uid="{00000000-0005-0000-0000-000024050000}"/>
    <cellStyle name="% 13" xfId="1330" xr:uid="{00000000-0005-0000-0000-000025050000}"/>
    <cellStyle name="% 14" xfId="1331" xr:uid="{00000000-0005-0000-0000-000026050000}"/>
    <cellStyle name="% 15" xfId="1332" xr:uid="{00000000-0005-0000-0000-000027050000}"/>
    <cellStyle name="% 16" xfId="1333" xr:uid="{00000000-0005-0000-0000-000028050000}"/>
    <cellStyle name="% 17" xfId="1334" xr:uid="{00000000-0005-0000-0000-000029050000}"/>
    <cellStyle name="% 18" xfId="1335" xr:uid="{00000000-0005-0000-0000-00002A050000}"/>
    <cellStyle name="% 19" xfId="1336" xr:uid="{00000000-0005-0000-0000-00002B050000}"/>
    <cellStyle name="% 2" xfId="1337" xr:uid="{00000000-0005-0000-0000-00002C050000}"/>
    <cellStyle name="% 2 2" xfId="1338" xr:uid="{00000000-0005-0000-0000-00002D050000}"/>
    <cellStyle name="% 20" xfId="1339" xr:uid="{00000000-0005-0000-0000-00002E050000}"/>
    <cellStyle name="% 21" xfId="1340" xr:uid="{00000000-0005-0000-0000-00002F050000}"/>
    <cellStyle name="% 22" xfId="1341" xr:uid="{00000000-0005-0000-0000-000030050000}"/>
    <cellStyle name="% 23" xfId="1342" xr:uid="{00000000-0005-0000-0000-000031050000}"/>
    <cellStyle name="% 24" xfId="1343" xr:uid="{00000000-0005-0000-0000-000032050000}"/>
    <cellStyle name="% 25" xfId="1344" xr:uid="{00000000-0005-0000-0000-000033050000}"/>
    <cellStyle name="% 26" xfId="1345" xr:uid="{00000000-0005-0000-0000-000034050000}"/>
    <cellStyle name="% 27" xfId="1346" xr:uid="{00000000-0005-0000-0000-000035050000}"/>
    <cellStyle name="% 3" xfId="1347" xr:uid="{00000000-0005-0000-0000-000036050000}"/>
    <cellStyle name="% 3 2" xfId="1348" xr:uid="{00000000-0005-0000-0000-000037050000}"/>
    <cellStyle name="% 4" xfId="1349" xr:uid="{00000000-0005-0000-0000-000038050000}"/>
    <cellStyle name="% 4 2" xfId="1350" xr:uid="{00000000-0005-0000-0000-000039050000}"/>
    <cellStyle name="% 5" xfId="1351" xr:uid="{00000000-0005-0000-0000-00003A050000}"/>
    <cellStyle name="% 6" xfId="1352" xr:uid="{00000000-0005-0000-0000-00003B050000}"/>
    <cellStyle name="% 7" xfId="1353" xr:uid="{00000000-0005-0000-0000-00003C050000}"/>
    <cellStyle name="% 8" xfId="1354" xr:uid="{00000000-0005-0000-0000-00003D050000}"/>
    <cellStyle name="% 9" xfId="1355" xr:uid="{00000000-0005-0000-0000-00003E050000}"/>
    <cellStyle name="%%" xfId="1356" xr:uid="{00000000-0005-0000-0000-00003F050000}"/>
    <cellStyle name="%." xfId="1357" xr:uid="{00000000-0005-0000-0000-000040050000}"/>
    <cellStyle name="%.00" xfId="1358" xr:uid="{00000000-0005-0000-0000-000041050000}"/>
    <cellStyle name="%_{6} Carry" xfId="1359" xr:uid="{00000000-0005-0000-0000-000042050000}"/>
    <cellStyle name="%_{6} Clawback" xfId="1360" xr:uid="{00000000-0005-0000-0000-000043050000}"/>
    <cellStyle name="%_06 SOI" xfId="1361" xr:uid="{00000000-0005-0000-0000-000044050000}"/>
    <cellStyle name="%_2007 AIM MGT Partner Alloc EY 7 24 08 Final To Client" xfId="1362" xr:uid="{00000000-0005-0000-0000-000045050000}"/>
    <cellStyle name="%_2007 AIM MGT Partner Alloc EY 7 24 08 Final To Client 2" xfId="1363" xr:uid="{00000000-0005-0000-0000-000046050000}"/>
    <cellStyle name="%_2007 AIM MGT Partner Alloc EY 7 24 08 Final To Client 2 2" xfId="1364" xr:uid="{00000000-0005-0000-0000-000047050000}"/>
    <cellStyle name="%_2007 AIM MGT Partner Alloc EY 7 24 08 Final To Client 3" xfId="1365" xr:uid="{00000000-0005-0000-0000-000048050000}"/>
    <cellStyle name="%_2007 AIM MGT Partner Alloc EY 7 24 08 Final To Client 3 2" xfId="1366" xr:uid="{00000000-0005-0000-0000-000049050000}"/>
    <cellStyle name="%_2007 AIM MGT Partner Alloc EY 7 24 08 Final To Client 4" xfId="1367" xr:uid="{00000000-0005-0000-0000-00004A050000}"/>
    <cellStyle name="%_2007 AIM MGT Partner Alloc EY 7 24 08 Final To Client 4 2" xfId="1368" xr:uid="{00000000-0005-0000-0000-00004B050000}"/>
    <cellStyle name="%_2007 AIM MGT Partner Alloc EY 7 24 08 Final To Client 5" xfId="1369" xr:uid="{00000000-0005-0000-0000-00004C050000}"/>
    <cellStyle name="%_2007 NYC tax payable 1 8 08" xfId="1370" xr:uid="{00000000-0005-0000-0000-00004D050000}"/>
    <cellStyle name="%_20080415_TrxAdv Fees_v2" xfId="1371" xr:uid="{00000000-0005-0000-0000-00004E050000}"/>
    <cellStyle name="%_20080415_TrxAdv Fees_v2 2" xfId="1372" xr:uid="{00000000-0005-0000-0000-00004F050000}"/>
    <cellStyle name="%_20080415_TrxAdv Fees_v2_403000 - Rollforward" xfId="1373" xr:uid="{00000000-0005-0000-0000-000050050000}"/>
    <cellStyle name="%_20080415_TrxAdv Fees_v2_403000 - Rollforward 2" xfId="1374" xr:uid="{00000000-0005-0000-0000-000051050000}"/>
    <cellStyle name="%_20080415_TrxAdv Fees_v2_602083_other salary tax Mar11" xfId="1375" xr:uid="{00000000-0005-0000-0000-000052050000}"/>
    <cellStyle name="%_20080415_TrxAdv Fees_v2_NMFI Partners Summary" xfId="1376" xr:uid="{00000000-0005-0000-0000-000053050000}"/>
    <cellStyle name="%_20080415_TrxAdv Fees_v2_NMFI Partners Summary 2" xfId="1377" xr:uid="{00000000-0005-0000-0000-000054050000}"/>
    <cellStyle name="%_20080415_TrxAdv Fees_v2_rent" xfId="1378" xr:uid="{00000000-0005-0000-0000-000055050000}"/>
    <cellStyle name="%_20080415_TrxAdv Fees_v2_rent 2" xfId="1379" xr:uid="{00000000-0005-0000-0000-000056050000}"/>
    <cellStyle name="%_20080415_TrxAdv Fees_v2_Sheet13" xfId="1380" xr:uid="{00000000-0005-0000-0000-000057050000}"/>
    <cellStyle name="%_20080415_TrxAdv Fees_v2_Sheet13 2" xfId="1381" xr:uid="{00000000-0005-0000-0000-000058050000}"/>
    <cellStyle name="%_20080415_TrxAdv Fees_v2_Sheet2" xfId="1382" xr:uid="{00000000-0005-0000-0000-000059050000}"/>
    <cellStyle name="%_20080415_TrxAdv Fees_v2_Sheet2 2" xfId="1383" xr:uid="{00000000-0005-0000-0000-00005A050000}"/>
    <cellStyle name="%_20080415_TrxAdv Fees_v2_US Population Summary" xfId="1384" xr:uid="{00000000-0005-0000-0000-00005B050000}"/>
    <cellStyle name="%_20080415_TrxAdv Fees_v2_US Population Summary 2" xfId="1385" xr:uid="{00000000-0005-0000-0000-00005C050000}"/>
    <cellStyle name="%_2010-Bonus-Europe" xfId="1386" xr:uid="{00000000-0005-0000-0000-00005D050000}"/>
    <cellStyle name="%_2010-Bonus-Europe 2" xfId="1387" xr:uid="{00000000-0005-0000-0000-00005E050000}"/>
    <cellStyle name="%_2010-Bonus-Europe_602083_other salary tax Mar11" xfId="1388" xr:uid="{00000000-0005-0000-0000-00005F050000}"/>
    <cellStyle name="%_2011 6+6 Occupancy Forecast" xfId="1389" xr:uid="{00000000-0005-0000-0000-000060050000}"/>
    <cellStyle name="%_403000 - Rollforward" xfId="1390" xr:uid="{00000000-0005-0000-0000-000061050000}"/>
    <cellStyle name="%_403000 - Rollforward 2" xfId="1391" xr:uid="{00000000-0005-0000-0000-000062050000}"/>
    <cellStyle name="%_602083_other salary tax Mar11" xfId="1392" xr:uid="{00000000-0005-0000-0000-000063050000}"/>
    <cellStyle name="%_926  PFIC 3 4 08" xfId="1393" xr:uid="{00000000-0005-0000-0000-000064050000}"/>
    <cellStyle name="%_926  PFIC 3 4 08 2" xfId="1394" xr:uid="{00000000-0005-0000-0000-000065050000}"/>
    <cellStyle name="%_926  PFIC 3 4 08 2 2" xfId="1395" xr:uid="{00000000-0005-0000-0000-000066050000}"/>
    <cellStyle name="%_926  PFIC 3 4 08 3" xfId="1396" xr:uid="{00000000-0005-0000-0000-000067050000}"/>
    <cellStyle name="%_926  PFIC 3 4 08 3 2" xfId="1397" xr:uid="{00000000-0005-0000-0000-000068050000}"/>
    <cellStyle name="%_926  PFIC 3 4 08 4" xfId="1398" xr:uid="{00000000-0005-0000-0000-000069050000}"/>
    <cellStyle name="%_926  PFIC 3 4 08 4 2" xfId="1399" xr:uid="{00000000-0005-0000-0000-00006A050000}"/>
    <cellStyle name="%_926  PFIC 3 4 08 5" xfId="1400" xr:uid="{00000000-0005-0000-0000-00006B050000}"/>
    <cellStyle name="%_AAA Refund" xfId="1401" xr:uid="{00000000-0005-0000-0000-00006C050000}"/>
    <cellStyle name="%_ABP Holding LP 9.30.2008" xfId="1402" xr:uid="{00000000-0005-0000-0000-00006D050000}"/>
    <cellStyle name="%_Adv Fees" xfId="1403" xr:uid="{00000000-0005-0000-0000-00006E050000}"/>
    <cellStyle name="%_Adv Fees_CM Act" xfId="1404" xr:uid="{00000000-0005-0000-0000-00006F050000}"/>
    <cellStyle name="%_Adv Fees_CM Act_Sheet1" xfId="1405" xr:uid="{00000000-0005-0000-0000-000070050000}"/>
    <cellStyle name="%_Adv Fees_CM Act_Sheet2" xfId="1406" xr:uid="{00000000-0005-0000-0000-000071050000}"/>
    <cellStyle name="%_Adv Fees_CM Act_Sheet4" xfId="1407" xr:uid="{00000000-0005-0000-0000-000072050000}"/>
    <cellStyle name="%_Adv Fees_CM Act_Sheet5" xfId="1408" xr:uid="{00000000-0005-0000-0000-000073050000}"/>
    <cellStyle name="%_Adv Fees_rent.alloc.2" xfId="1409" xr:uid="{00000000-0005-0000-0000-000074050000}"/>
    <cellStyle name="%_Adv Fees_rent.alloc.2 2" xfId="1410" xr:uid="{00000000-0005-0000-0000-000075050000}"/>
    <cellStyle name="%_Adv Fees_rent.alloc.2_Sheet2" xfId="1411" xr:uid="{00000000-0005-0000-0000-000076050000}"/>
    <cellStyle name="%_Adv Fees_rent.alloc.2_Sheet2 2" xfId="1412" xr:uid="{00000000-0005-0000-0000-000077050000}"/>
    <cellStyle name="%_Adv Fees_rent.detail" xfId="1413" xr:uid="{00000000-0005-0000-0000-000078050000}"/>
    <cellStyle name="%_Adv Fees_rent.detail 2" xfId="1414" xr:uid="{00000000-0005-0000-0000-000079050000}"/>
    <cellStyle name="%_Adv Fees_rent.detail_Sheet2" xfId="1415" xr:uid="{00000000-0005-0000-0000-00007A050000}"/>
    <cellStyle name="%_Adv Fees_rent.detail_Sheet2 2" xfId="1416" xr:uid="{00000000-0005-0000-0000-00007B050000}"/>
    <cellStyle name="%_Adv Fees_Sheet1" xfId="1417" xr:uid="{00000000-0005-0000-0000-00007C050000}"/>
    <cellStyle name="%_Adv Fees_Sheet2" xfId="1418" xr:uid="{00000000-0005-0000-0000-00007D050000}"/>
    <cellStyle name="%_Adv Fees_Sheet2 2" xfId="1419" xr:uid="{00000000-0005-0000-0000-00007E050000}"/>
    <cellStyle name="%_Adv Fees_Sheet4" xfId="1420" xr:uid="{00000000-0005-0000-0000-00007F050000}"/>
    <cellStyle name="%_Adv Fees_Sheet5" xfId="1421" xr:uid="{00000000-0005-0000-0000-000080050000}"/>
    <cellStyle name="%_Adv Fees_Sheet5 2" xfId="1422" xr:uid="{00000000-0005-0000-0000-000081050000}"/>
    <cellStyle name="%_Adv Fees_Sheet5_Sheet2" xfId="1423" xr:uid="{00000000-0005-0000-0000-000082050000}"/>
    <cellStyle name="%_Adv Fees_Sheet5_Sheet2 2" xfId="1424" xr:uid="{00000000-0005-0000-0000-000083050000}"/>
    <cellStyle name="%_Advisors VII DECEMBER on 3-31-09 8pm" xfId="1425" xr:uid="{00000000-0005-0000-0000-000084050000}"/>
    <cellStyle name="%_Aggregate Template -- Full Netting -- v2008.00" xfId="1426" xr:uid="{00000000-0005-0000-0000-000085050000}"/>
    <cellStyle name="%_Aggregate Template -- Full Netting -- v2008.00 2" xfId="1427" xr:uid="{00000000-0005-0000-0000-000086050000}"/>
    <cellStyle name="%_Aggregate Template -- Full Netting -- v2008.00 3" xfId="1428" xr:uid="{00000000-0005-0000-0000-000087050000}"/>
    <cellStyle name="%_Aggregate Template -- Full Netting -- v2008.00 4" xfId="1429" xr:uid="{00000000-0005-0000-0000-000088050000}"/>
    <cellStyle name="%_AGM 2009 Earnings Forecast Model_080916_May_7" xfId="1430" xr:uid="{00000000-0005-0000-0000-000089050000}"/>
    <cellStyle name="%_AGM 2009 Earnings Forecast Model_080916_May_7 2" xfId="1431" xr:uid="{00000000-0005-0000-0000-00008A050000}"/>
    <cellStyle name="%_AGM 2009 Earnings Forecast Model_080916_May_7_602083_other salary tax Mar11" xfId="1432" xr:uid="{00000000-0005-0000-0000-00008B050000}"/>
    <cellStyle name="%_AGM 2009 Earnings Forecast Model_080916_May_7_CM Act" xfId="1433" xr:uid="{00000000-0005-0000-0000-00008C050000}"/>
    <cellStyle name="%_AGM 2009 Earnings Forecast Model_080916_May_7_CM Act_Sheet1" xfId="1434" xr:uid="{00000000-0005-0000-0000-00008D050000}"/>
    <cellStyle name="%_AGM 2009 Earnings Forecast Model_080916_May_7_CM Act_Sheet2" xfId="1435" xr:uid="{00000000-0005-0000-0000-00008E050000}"/>
    <cellStyle name="%_AGM 2009 Earnings Forecast Model_080916_May_7_CM Act_Sheet4" xfId="1436" xr:uid="{00000000-0005-0000-0000-00008F050000}"/>
    <cellStyle name="%_AGM 2009 Earnings Forecast Model_080916_May_7_CM Act_Sheet5" xfId="1437" xr:uid="{00000000-0005-0000-0000-000090050000}"/>
    <cellStyle name="%_AGM 2009 Earnings Forecast Model_080916_May_7_rent.alloc.2" xfId="1438" xr:uid="{00000000-0005-0000-0000-000091050000}"/>
    <cellStyle name="%_AGM 2009 Earnings Forecast Model_080916_May_7_rent.alloc.2 2" xfId="1439" xr:uid="{00000000-0005-0000-0000-000092050000}"/>
    <cellStyle name="%_AGM 2009 Earnings Forecast Model_080916_May_7_rent.alloc.2_Sheet2" xfId="1440" xr:uid="{00000000-0005-0000-0000-000093050000}"/>
    <cellStyle name="%_AGM 2009 Earnings Forecast Model_080916_May_7_rent.alloc.2_Sheet2 2" xfId="1441" xr:uid="{00000000-0005-0000-0000-000094050000}"/>
    <cellStyle name="%_AGM 2009 Earnings Forecast Model_080916_May_7_rent.detail" xfId="1442" xr:uid="{00000000-0005-0000-0000-000095050000}"/>
    <cellStyle name="%_AGM 2009 Earnings Forecast Model_080916_May_7_rent.detail 2" xfId="1443" xr:uid="{00000000-0005-0000-0000-000096050000}"/>
    <cellStyle name="%_AGM 2009 Earnings Forecast Model_080916_May_7_rent.detail_Sheet2" xfId="1444" xr:uid="{00000000-0005-0000-0000-000097050000}"/>
    <cellStyle name="%_AGM 2009 Earnings Forecast Model_080916_May_7_rent.detail_Sheet2 2" xfId="1445" xr:uid="{00000000-0005-0000-0000-000098050000}"/>
    <cellStyle name="%_AGM 2009 Earnings Forecast Model_080916_May_7_Sheet1" xfId="1446" xr:uid="{00000000-0005-0000-0000-000099050000}"/>
    <cellStyle name="%_AGM 2009 Earnings Forecast Model_080916_May_7_Sheet2" xfId="1447" xr:uid="{00000000-0005-0000-0000-00009A050000}"/>
    <cellStyle name="%_AGM 2009 Earnings Forecast Model_080916_May_7_Sheet2 2" xfId="1448" xr:uid="{00000000-0005-0000-0000-00009B050000}"/>
    <cellStyle name="%_AGM 2009 Earnings Forecast Model_080916_May_7_Sheet4" xfId="1449" xr:uid="{00000000-0005-0000-0000-00009C050000}"/>
    <cellStyle name="%_AGM 2009 Earnings Forecast Model_080916_May_7_Sheet5" xfId="1450" xr:uid="{00000000-0005-0000-0000-00009D050000}"/>
    <cellStyle name="%_AGM 2009 Earnings Forecast Model_080916_May_7_Sheet5 2" xfId="1451" xr:uid="{00000000-0005-0000-0000-00009E050000}"/>
    <cellStyle name="%_AGM 2009 Earnings Forecast Model_080916_May_7_Sheet5_Sheet2" xfId="1452" xr:uid="{00000000-0005-0000-0000-00009F050000}"/>
    <cellStyle name="%_AGM 2009 Earnings Forecast Model_080916_May_7_Sheet5_Sheet2 2" xfId="1453" xr:uid="{00000000-0005-0000-0000-0000A0050000}"/>
    <cellStyle name="%_AGM 2009 Earnings Forecast Model_080916_v16 Sent to fix_BRIDGE v03  (2)" xfId="1454" xr:uid="{00000000-0005-0000-0000-0000A1050000}"/>
    <cellStyle name="%_AGM 2009 Earnings Forecast Model_080916_v16 Sent to fix_BRIDGE v03  (2) 2" xfId="1455" xr:uid="{00000000-0005-0000-0000-0000A2050000}"/>
    <cellStyle name="%_AGM 2009 Earnings Forecast Model_080916_v16 Sent to fix_BRIDGE v03  (2)_602083_other salary tax Mar11" xfId="1456" xr:uid="{00000000-0005-0000-0000-0000A3050000}"/>
    <cellStyle name="%_AGM 2009 Earnings Forecast Model_080916_v16 Sent to fix_BRIDGE v03  (2)_CM Act" xfId="1457" xr:uid="{00000000-0005-0000-0000-0000A4050000}"/>
    <cellStyle name="%_AGM 2009 Earnings Forecast Model_080916_v16 Sent to fix_BRIDGE v03  (2)_CM Act_Sheet1" xfId="1458" xr:uid="{00000000-0005-0000-0000-0000A5050000}"/>
    <cellStyle name="%_AGM 2009 Earnings Forecast Model_080916_v16 Sent to fix_BRIDGE v03  (2)_CM Act_Sheet2" xfId="1459" xr:uid="{00000000-0005-0000-0000-0000A6050000}"/>
    <cellStyle name="%_AGM 2009 Earnings Forecast Model_080916_v16 Sent to fix_BRIDGE v03  (2)_CM Act_Sheet4" xfId="1460" xr:uid="{00000000-0005-0000-0000-0000A7050000}"/>
    <cellStyle name="%_AGM 2009 Earnings Forecast Model_080916_v16 Sent to fix_BRIDGE v03  (2)_CM Act_Sheet5" xfId="1461" xr:uid="{00000000-0005-0000-0000-0000A8050000}"/>
    <cellStyle name="%_AGM 2009 Earnings Forecast Model_080916_v16 Sent to fix_BRIDGE v03  (2)_rent.alloc.2" xfId="1462" xr:uid="{00000000-0005-0000-0000-0000A9050000}"/>
    <cellStyle name="%_AGM 2009 Earnings Forecast Model_080916_v16 Sent to fix_BRIDGE v03  (2)_rent.alloc.2 2" xfId="1463" xr:uid="{00000000-0005-0000-0000-0000AA050000}"/>
    <cellStyle name="%_AGM 2009 Earnings Forecast Model_080916_v16 Sent to fix_BRIDGE v03  (2)_rent.alloc.2_Sheet2" xfId="1464" xr:uid="{00000000-0005-0000-0000-0000AB050000}"/>
    <cellStyle name="%_AGM 2009 Earnings Forecast Model_080916_v16 Sent to fix_BRIDGE v03  (2)_rent.alloc.2_Sheet2 2" xfId="1465" xr:uid="{00000000-0005-0000-0000-0000AC050000}"/>
    <cellStyle name="%_AGM 2009 Earnings Forecast Model_080916_v16 Sent to fix_BRIDGE v03  (2)_rent.detail" xfId="1466" xr:uid="{00000000-0005-0000-0000-0000AD050000}"/>
    <cellStyle name="%_AGM 2009 Earnings Forecast Model_080916_v16 Sent to fix_BRIDGE v03  (2)_rent.detail 2" xfId="1467" xr:uid="{00000000-0005-0000-0000-0000AE050000}"/>
    <cellStyle name="%_AGM 2009 Earnings Forecast Model_080916_v16 Sent to fix_BRIDGE v03  (2)_rent.detail_Sheet2" xfId="1468" xr:uid="{00000000-0005-0000-0000-0000AF050000}"/>
    <cellStyle name="%_AGM 2009 Earnings Forecast Model_080916_v16 Sent to fix_BRIDGE v03  (2)_rent.detail_Sheet2 2" xfId="1469" xr:uid="{00000000-0005-0000-0000-0000B0050000}"/>
    <cellStyle name="%_AGM 2009 Earnings Forecast Model_080916_v16 Sent to fix_BRIDGE v03  (2)_Sheet1" xfId="1470" xr:uid="{00000000-0005-0000-0000-0000B1050000}"/>
    <cellStyle name="%_AGM 2009 Earnings Forecast Model_080916_v16 Sent to fix_BRIDGE v03  (2)_Sheet2" xfId="1471" xr:uid="{00000000-0005-0000-0000-0000B2050000}"/>
    <cellStyle name="%_AGM 2009 Earnings Forecast Model_080916_v16 Sent to fix_BRIDGE v03  (2)_Sheet2 2" xfId="1472" xr:uid="{00000000-0005-0000-0000-0000B3050000}"/>
    <cellStyle name="%_AGM 2009 Earnings Forecast Model_080916_v16 Sent to fix_BRIDGE v03  (2)_Sheet4" xfId="1473" xr:uid="{00000000-0005-0000-0000-0000B4050000}"/>
    <cellStyle name="%_AGM 2009 Earnings Forecast Model_080916_v16 Sent to fix_BRIDGE v03  (2)_Sheet5" xfId="1474" xr:uid="{00000000-0005-0000-0000-0000B5050000}"/>
    <cellStyle name="%_AGM 2009 Earnings Forecast Model_080916_v16 Sent to fix_BRIDGE v03  (2)_Sheet5 2" xfId="1475" xr:uid="{00000000-0005-0000-0000-0000B6050000}"/>
    <cellStyle name="%_AGM 2009 Earnings Forecast Model_080916_v16 Sent to fix_BRIDGE v03  (2)_Sheet5_Sheet2" xfId="1476" xr:uid="{00000000-0005-0000-0000-0000B7050000}"/>
    <cellStyle name="%_AGM 2009 Earnings Forecast Model_080916_v16 Sent to fix_BRIDGE v03  (2)_Sheet5_Sheet2 2" xfId="1477" xr:uid="{00000000-0005-0000-0000-0000B8050000}"/>
    <cellStyle name="%_AGM Earnings Forecast Model  tax Dec 2 08" xfId="1478" xr:uid="{00000000-0005-0000-0000-0000B9050000}"/>
    <cellStyle name="%_AGM Earnings Forecast Model_080724_v16" xfId="1479" xr:uid="{00000000-0005-0000-0000-0000BA050000}"/>
    <cellStyle name="%_AGM tax file 3 25 08" xfId="1480" xr:uid="{00000000-0005-0000-0000-0000BB050000}"/>
    <cellStyle name="%_AIF IV Financial Highlights 12-31-08 v4" xfId="1481" xr:uid="{00000000-0005-0000-0000-0000BC050000}"/>
    <cellStyle name="%_AIF VI  VII Summary Dec 2008 v3" xfId="1482" xr:uid="{00000000-0005-0000-0000-0000BD050000}"/>
    <cellStyle name="%_AIF VI  VII Summary Dec 2008 v3 2" xfId="1483" xr:uid="{00000000-0005-0000-0000-0000BE050000}"/>
    <cellStyle name="%_AIF VI  VII Summary Dec 2008 v3 2 2" xfId="1484" xr:uid="{00000000-0005-0000-0000-0000BF050000}"/>
    <cellStyle name="%_AIF VI  VII Summary Dec 2008 v3 2_Sheet1" xfId="1485" xr:uid="{00000000-0005-0000-0000-0000C0050000}"/>
    <cellStyle name="%_AIF VI  VII Summary Dec 2008 v3 3" xfId="1486" xr:uid="{00000000-0005-0000-0000-0000C1050000}"/>
    <cellStyle name="%_AIF VI  VII Summary Dec 2008 v3 4" xfId="1487" xr:uid="{00000000-0005-0000-0000-0000C2050000}"/>
    <cellStyle name="%_AIF VI  VII Summary Dec 2008 v3 5" xfId="1488" xr:uid="{00000000-0005-0000-0000-0000C3050000}"/>
    <cellStyle name="%_AIF VI  VII Summary Dec 2008 v3 6" xfId="1489" xr:uid="{00000000-0005-0000-0000-0000C4050000}"/>
    <cellStyle name="%_AIF VI  VII Summary Dec 2008 v3 7" xfId="1490" xr:uid="{00000000-0005-0000-0000-0000C5050000}"/>
    <cellStyle name="%_AIF VI  VII Summary Dec 2008 v3 8" xfId="1491" xr:uid="{00000000-0005-0000-0000-0000C6050000}"/>
    <cellStyle name="%_AIF VI  VII Summary Dec 2008 v3_06 SOI" xfId="1492" xr:uid="{00000000-0005-0000-0000-0000C7050000}"/>
    <cellStyle name="%_AIF VI CBA  11-13-08 After Cash Adj (2)" xfId="1493" xr:uid="{00000000-0005-0000-0000-0000C8050000}"/>
    <cellStyle name="%_AIF VI CBA 3.20.08" xfId="1494" xr:uid="{00000000-0005-0000-0000-0000C9050000}"/>
    <cellStyle name="%_AIF VII Capital Balance Analysis INCEPTION to 09-30-08 on 10-13-08 8am" xfId="1495" xr:uid="{00000000-0005-0000-0000-0000CA050000}"/>
    <cellStyle name="%_AIF VII Capital Balance Analysis INCEPTION to 09-30-08 on 10-13-08 8am 10" xfId="1496" xr:uid="{00000000-0005-0000-0000-0000CB050000}"/>
    <cellStyle name="%_AIF VII Capital Balance Analysis INCEPTION to 09-30-08 on 10-13-08 8am 11" xfId="1497" xr:uid="{00000000-0005-0000-0000-0000CC050000}"/>
    <cellStyle name="%_AIF VII Capital Balance Analysis INCEPTION to 09-30-08 on 10-13-08 8am 12" xfId="1498" xr:uid="{00000000-0005-0000-0000-0000CD050000}"/>
    <cellStyle name="%_AIF VII Capital Balance Analysis INCEPTION to 09-30-08 on 10-13-08 8am 13" xfId="1499" xr:uid="{00000000-0005-0000-0000-0000CE050000}"/>
    <cellStyle name="%_AIF VII Capital Balance Analysis INCEPTION to 09-30-08 on 10-13-08 8am 14" xfId="1500" xr:uid="{00000000-0005-0000-0000-0000CF050000}"/>
    <cellStyle name="%_AIF VII Capital Balance Analysis INCEPTION to 09-30-08 on 10-13-08 8am 15" xfId="1501" xr:uid="{00000000-0005-0000-0000-0000D0050000}"/>
    <cellStyle name="%_AIF VII Capital Balance Analysis INCEPTION to 09-30-08 on 10-13-08 8am 16" xfId="1502" xr:uid="{00000000-0005-0000-0000-0000D1050000}"/>
    <cellStyle name="%_AIF VII Capital Balance Analysis INCEPTION to 09-30-08 on 10-13-08 8am 17" xfId="1503" xr:uid="{00000000-0005-0000-0000-0000D2050000}"/>
    <cellStyle name="%_AIF VII Capital Balance Analysis INCEPTION to 09-30-08 on 10-13-08 8am 18" xfId="1504" xr:uid="{00000000-0005-0000-0000-0000D3050000}"/>
    <cellStyle name="%_AIF VII Capital Balance Analysis INCEPTION to 09-30-08 on 10-13-08 8am 19" xfId="1505" xr:uid="{00000000-0005-0000-0000-0000D4050000}"/>
    <cellStyle name="%_AIF VII Capital Balance Analysis INCEPTION to 09-30-08 on 10-13-08 8am 2" xfId="1506" xr:uid="{00000000-0005-0000-0000-0000D5050000}"/>
    <cellStyle name="%_AIF VII Capital Balance Analysis INCEPTION to 09-30-08 on 10-13-08 8am 2_Executive Summary" xfId="1507" xr:uid="{00000000-0005-0000-0000-0000D6050000}"/>
    <cellStyle name="%_AIF VII Capital Balance Analysis INCEPTION to 09-30-08 on 10-13-08 8am 20" xfId="1508" xr:uid="{00000000-0005-0000-0000-0000D7050000}"/>
    <cellStyle name="%_AIF VII Capital Balance Analysis INCEPTION to 09-30-08 on 10-13-08 8am 21" xfId="1509" xr:uid="{00000000-0005-0000-0000-0000D8050000}"/>
    <cellStyle name="%_AIF VII Capital Balance Analysis INCEPTION to 09-30-08 on 10-13-08 8am 22" xfId="1510" xr:uid="{00000000-0005-0000-0000-0000D9050000}"/>
    <cellStyle name="%_AIF VII Capital Balance Analysis INCEPTION to 09-30-08 on 10-13-08 8am 23" xfId="1511" xr:uid="{00000000-0005-0000-0000-0000DA050000}"/>
    <cellStyle name="%_AIF VII Capital Balance Analysis INCEPTION to 09-30-08 on 10-13-08 8am 24" xfId="1512" xr:uid="{00000000-0005-0000-0000-0000DB050000}"/>
    <cellStyle name="%_AIF VII Capital Balance Analysis INCEPTION to 09-30-08 on 10-13-08 8am 25" xfId="1513" xr:uid="{00000000-0005-0000-0000-0000DC050000}"/>
    <cellStyle name="%_AIF VII Capital Balance Analysis INCEPTION to 09-30-08 on 10-13-08 8am 26" xfId="1514" xr:uid="{00000000-0005-0000-0000-0000DD050000}"/>
    <cellStyle name="%_AIF VII Capital Balance Analysis INCEPTION to 09-30-08 on 10-13-08 8am 27" xfId="1515" xr:uid="{00000000-0005-0000-0000-0000DE050000}"/>
    <cellStyle name="%_AIF VII Capital Balance Analysis INCEPTION to 09-30-08 on 10-13-08 8am 3" xfId="1516" xr:uid="{00000000-0005-0000-0000-0000DF050000}"/>
    <cellStyle name="%_AIF VII Capital Balance Analysis INCEPTION to 09-30-08 on 10-13-08 8am 4" xfId="1517" xr:uid="{00000000-0005-0000-0000-0000E0050000}"/>
    <cellStyle name="%_AIF VII Capital Balance Analysis INCEPTION to 09-30-08 on 10-13-08 8am 5" xfId="1518" xr:uid="{00000000-0005-0000-0000-0000E1050000}"/>
    <cellStyle name="%_AIF VII Capital Balance Analysis INCEPTION to 09-30-08 on 10-13-08 8am 6" xfId="1519" xr:uid="{00000000-0005-0000-0000-0000E2050000}"/>
    <cellStyle name="%_AIF VII Capital Balance Analysis INCEPTION to 09-30-08 on 10-13-08 8am 7" xfId="1520" xr:uid="{00000000-0005-0000-0000-0000E3050000}"/>
    <cellStyle name="%_AIF VII Capital Balance Analysis INCEPTION to 09-30-08 on 10-13-08 8am 8" xfId="1521" xr:uid="{00000000-0005-0000-0000-0000E4050000}"/>
    <cellStyle name="%_AIF VII Capital Balance Analysis INCEPTION to 09-30-08 on 10-13-08 8am 9" xfId="1522" xr:uid="{00000000-0005-0000-0000-0000E5050000}"/>
    <cellStyle name="%_AIF VII Capital Balance Analysis INCEPTION to 09-30-08 on 10-13-08 8am_06 SOI" xfId="1523" xr:uid="{00000000-0005-0000-0000-0000E6050000}"/>
    <cellStyle name="%_AIF VII Capital Balance Analysis INCEPTION to 09-30-08 on 10-13-08 8am_Broadleaf Watefall 12-31-09" xfId="1524" xr:uid="{00000000-0005-0000-0000-0000E7050000}"/>
    <cellStyle name="%_AIF VII Capital Balance Analysis INCEPTION to 09-30-08 on 10-13-08 8am_Dist Summary_11.XX.09" xfId="1525" xr:uid="{00000000-0005-0000-0000-0000E8050000}"/>
    <cellStyle name="%_AIF VII Capital Balance Analysis INCEPTION to 09-30-08 on 10-13-08 8am_Executive Summary" xfId="1526" xr:uid="{00000000-0005-0000-0000-0000E9050000}"/>
    <cellStyle name="%_AIF VII Capital Balance Analysis INCEPTION to 09-30-08 on 10-13-08 8am_Invested Capital Debt Worksheet" xfId="1527" xr:uid="{00000000-0005-0000-0000-0000EA050000}"/>
    <cellStyle name="%_AIF VII Capital Balance Analysis INCEPTION to 09-30-08 on 10-13-08 8am_Sheet1" xfId="1528" xr:uid="{00000000-0005-0000-0000-0000EB050000}"/>
    <cellStyle name="%_AIF VII Capital Balance Analysis INCEPTION to 09-30-08 on 10-13-08 8am_Sheet1_Executive Summary" xfId="1529" xr:uid="{00000000-0005-0000-0000-0000EC050000}"/>
    <cellStyle name="%_AIF VII Capital Balance Analysis INCEPTION to 09-30-08 on 10-13-08 8am_Valuations" xfId="1530" xr:uid="{00000000-0005-0000-0000-0000ED050000}"/>
    <cellStyle name="%_AMH" xfId="1531" xr:uid="{00000000-0005-0000-0000-0000EE050000}"/>
    <cellStyle name="%_AMH 2" xfId="1532" xr:uid="{00000000-0005-0000-0000-0000EF050000}"/>
    <cellStyle name="%_AMH Consolidating Tax Workpapers 9-17-08" xfId="1533" xr:uid="{00000000-0005-0000-0000-0000F0050000}"/>
    <cellStyle name="%_AMH Consolidating Tax Workpapers 9-17-08 2" xfId="1534" xr:uid="{00000000-0005-0000-0000-0000F1050000}"/>
    <cellStyle name="%_AMH Consolidating Tax Workpapers 9-17-08 2 2" xfId="1535" xr:uid="{00000000-0005-0000-0000-0000F2050000}"/>
    <cellStyle name="%_AMH Consolidating Tax Workpapers 9-17-08 3" xfId="1536" xr:uid="{00000000-0005-0000-0000-0000F3050000}"/>
    <cellStyle name="%_AMH Consolidating Tax Workpapers 9-17-08 3 2" xfId="1537" xr:uid="{00000000-0005-0000-0000-0000F4050000}"/>
    <cellStyle name="%_AMH Consolidating Tax Workpapers 9-17-08 4" xfId="1538" xr:uid="{00000000-0005-0000-0000-0000F5050000}"/>
    <cellStyle name="%_AMH Consolidating Tax Workpapers 9-17-08 4 2" xfId="1539" xr:uid="{00000000-0005-0000-0000-0000F6050000}"/>
    <cellStyle name="%_AMH Consolidating Tax Workpapers 9-17-08 5" xfId="1540" xr:uid="{00000000-0005-0000-0000-0000F7050000}"/>
    <cellStyle name="%_Andy Affrick - Schedulev2" xfId="1541" xr:uid="{00000000-0005-0000-0000-0000F8050000}"/>
    <cellStyle name="%_APO Corp 3Q Provision Template- JS" xfId="1542" xr:uid="{00000000-0005-0000-0000-0000F9050000}"/>
    <cellStyle name="%_APO Corp 3Q Provision Template- JS 2" xfId="1543" xr:uid="{00000000-0005-0000-0000-0000FA050000}"/>
    <cellStyle name="%_Apollo 2007 actual and 2008 Est TRA Calc 11.17.08" xfId="1544" xr:uid="{00000000-0005-0000-0000-0000FB050000}"/>
    <cellStyle name="%_Apollo 2007 Q4 Tax Est 03 03 08 Sherley" xfId="1545" xr:uid="{00000000-0005-0000-0000-0000FC050000}"/>
    <cellStyle name="%_Apollo 2007 Q4 Tax Est 03 03 08 Sherley 2" xfId="1546" xr:uid="{00000000-0005-0000-0000-0000FD050000}"/>
    <cellStyle name="%_Apollo 2007 Q4 Tax Est 03 03 08 Sherley 2 2" xfId="1547" xr:uid="{00000000-0005-0000-0000-0000FE050000}"/>
    <cellStyle name="%_Apollo 2007 Q4 Tax Est 03 03 08 Sherley 3" xfId="1548" xr:uid="{00000000-0005-0000-0000-0000FF050000}"/>
    <cellStyle name="%_Apollo 2007 Q4 Tax Est 03 03 08 Sherley 3 2" xfId="1549" xr:uid="{00000000-0005-0000-0000-000000060000}"/>
    <cellStyle name="%_Apollo 2007 Q4 Tax Est 03 03 08 Sherley 4" xfId="1550" xr:uid="{00000000-0005-0000-0000-000001060000}"/>
    <cellStyle name="%_Apollo 2007 Q4 Tax Est 03 03 08 Sherley 4 2" xfId="1551" xr:uid="{00000000-0005-0000-0000-000002060000}"/>
    <cellStyle name="%_Apollo 2007 Q4 Tax Est 03 03 08 Sherley 5" xfId="1552" xr:uid="{00000000-0005-0000-0000-000003060000}"/>
    <cellStyle name="%_Apollo 2007 Q4 Tax Est 2 28 08" xfId="1553" xr:uid="{00000000-0005-0000-0000-000004060000}"/>
    <cellStyle name="%_Apollo Advisors IV 12-31-08 GAAP TB Final" xfId="1554" xr:uid="{00000000-0005-0000-0000-000005060000}"/>
    <cellStyle name="%_Apollo Advisors IV 12-31-08 TB (Revised for Aggr PR)" xfId="1555" xr:uid="{00000000-0005-0000-0000-000006060000}"/>
    <cellStyle name="%_Apollo Advisors IV 6-30-09 GAAP TB" xfId="1556" xr:uid="{00000000-0005-0000-0000-000007060000}"/>
    <cellStyle name="%_Apollo Investment Fund IV  April Priority Return" xfId="1557" xr:uid="{00000000-0005-0000-0000-000008060000}"/>
    <cellStyle name="%_Apollo Investment Fund IV  Q1 2009 Capital Analysis 5-22-09 with GAAP" xfId="1558" xr:uid="{00000000-0005-0000-0000-000009060000}"/>
    <cellStyle name="%_Apollo Investment Fund IV  Q1 2009 Capital Analysis GAAP" xfId="1559" xr:uid="{00000000-0005-0000-0000-00000A060000}"/>
    <cellStyle name="%_Apollo Investment Fund IV  Q2 2009 Capital Analysis CURRENT" xfId="1560" xr:uid="{00000000-0005-0000-0000-00000B060000}"/>
    <cellStyle name="%_Apollo Investment Fund IV  Q3 2009 Capital Analysis CURRENT" xfId="1561" xr:uid="{00000000-0005-0000-0000-00000C060000}"/>
    <cellStyle name="%_Apollo Investment Fund IV  Q3 2009 Capital Analysis iPCS &amp; URI Distribution" xfId="1562" xr:uid="{00000000-0005-0000-0000-00000D060000}"/>
    <cellStyle name="%_Apollo Investment Fund IV Priority Return 6-30-09" xfId="1563" xr:uid="{00000000-0005-0000-0000-00000E060000}"/>
    <cellStyle name="%_Apollo Investment Fund IV Q1 2009 Capital Analysis PR CORRECTED 6-30-09" xfId="1564" xr:uid="{00000000-0005-0000-0000-00000F060000}"/>
    <cellStyle name="%_Apollo Operating Group Control Schedule ver 2" xfId="1565" xr:uid="{00000000-0005-0000-0000-000010060000}"/>
    <cellStyle name="%_Apollo Principal Holdings I L P  ESTIMATE FMV Q2 08 v2" xfId="1566" xr:uid="{00000000-0005-0000-0000-000011060000}"/>
    <cellStyle name="%_Apollo Principal Holdings I L P  ESTIMATE FMV Q2 08 v2 2" xfId="1567" xr:uid="{00000000-0005-0000-0000-000012060000}"/>
    <cellStyle name="%_Apollo Principal Holdings I L P  ESTIMATE FMV Q2 08 v2 2 2" xfId="1568" xr:uid="{00000000-0005-0000-0000-000013060000}"/>
    <cellStyle name="%_Apollo Principal Holdings I L P  ESTIMATE FMV Q2 08 v2 3" xfId="1569" xr:uid="{00000000-0005-0000-0000-000014060000}"/>
    <cellStyle name="%_Apollo Principal Holdings I L P  ESTIMATE FMV Q2 08 v2 3 2" xfId="1570" xr:uid="{00000000-0005-0000-0000-000015060000}"/>
    <cellStyle name="%_Apollo Principal Holdings I L P  ESTIMATE FMV Q2 08 v2 4" xfId="1571" xr:uid="{00000000-0005-0000-0000-000016060000}"/>
    <cellStyle name="%_Apollo Principal Holdings I L P  ESTIMATE FMV Q2 08 v2 4 2" xfId="1572" xr:uid="{00000000-0005-0000-0000-000017060000}"/>
    <cellStyle name="%_Apollo Principal Holdings I L P  ESTIMATE FMV Q2 08 v2 5" xfId="1573" xr:uid="{00000000-0005-0000-0000-000018060000}"/>
    <cellStyle name="%_AUM &amp; FTE" xfId="1574" xr:uid="{00000000-0005-0000-0000-000019060000}"/>
    <cellStyle name="%_Bonco Analysis" xfId="1575" xr:uid="{00000000-0005-0000-0000-00001A060000}"/>
    <cellStyle name="%_Bonco Analysis 2" xfId="1576" xr:uid="{00000000-0005-0000-0000-00001B060000}"/>
    <cellStyle name="%_Bonco Analysis 2 2" xfId="1577" xr:uid="{00000000-0005-0000-0000-00001C060000}"/>
    <cellStyle name="%_Bonco Analysis 3" xfId="1578" xr:uid="{00000000-0005-0000-0000-00001D060000}"/>
    <cellStyle name="%_Bonco Analysis 3 2" xfId="1579" xr:uid="{00000000-0005-0000-0000-00001E060000}"/>
    <cellStyle name="%_Bonco Analysis 4" xfId="1580" xr:uid="{00000000-0005-0000-0000-00001F060000}"/>
    <cellStyle name="%_Bonco Analysis 4 2" xfId="1581" xr:uid="{00000000-0005-0000-0000-000020060000}"/>
    <cellStyle name="%_Bonco Analysis 5" xfId="1582" xr:uid="{00000000-0005-0000-0000-000021060000}"/>
    <cellStyle name="%_Bonco Analysis Projection" xfId="1583" xr:uid="{00000000-0005-0000-0000-000022060000}"/>
    <cellStyle name="%_Bonco Analysis Projection 2" xfId="1584" xr:uid="{00000000-0005-0000-0000-000023060000}"/>
    <cellStyle name="%_Bonco Analysis Projection 2 2" xfId="1585" xr:uid="{00000000-0005-0000-0000-000024060000}"/>
    <cellStyle name="%_Bonco Analysis Projection 3" xfId="1586" xr:uid="{00000000-0005-0000-0000-000025060000}"/>
    <cellStyle name="%_Bonco Analysis Projection 3 2" xfId="1587" xr:uid="{00000000-0005-0000-0000-000026060000}"/>
    <cellStyle name="%_Bonco Analysis Projection 4" xfId="1588" xr:uid="{00000000-0005-0000-0000-000027060000}"/>
    <cellStyle name="%_Bonco Analysis Projection 4 2" xfId="1589" xr:uid="{00000000-0005-0000-0000-000028060000}"/>
    <cellStyle name="%_Bonco Analysis Projection 5" xfId="1590" xr:uid="{00000000-0005-0000-0000-000029060000}"/>
    <cellStyle name="%_Book1" xfId="1591" xr:uid="{00000000-0005-0000-0000-00002A060000}"/>
    <cellStyle name="%_Book1 2" xfId="1592" xr:uid="{00000000-0005-0000-0000-00002B060000}"/>
    <cellStyle name="%_Book1 2 2" xfId="1593" xr:uid="{00000000-0005-0000-0000-00002C060000}"/>
    <cellStyle name="%_Book1 3" xfId="1594" xr:uid="{00000000-0005-0000-0000-00002D060000}"/>
    <cellStyle name="%_Book1 3 2" xfId="1595" xr:uid="{00000000-0005-0000-0000-00002E060000}"/>
    <cellStyle name="%_Book1 4" xfId="1596" xr:uid="{00000000-0005-0000-0000-00002F060000}"/>
    <cellStyle name="%_Book1 4 2" xfId="1597" xr:uid="{00000000-0005-0000-0000-000030060000}"/>
    <cellStyle name="%_Book1 5" xfId="1598" xr:uid="{00000000-0005-0000-0000-000031060000}"/>
    <cellStyle name="%_Book1_DTA Rollforward" xfId="1599" xr:uid="{00000000-0005-0000-0000-000032060000}"/>
    <cellStyle name="%_Book1_DTA Rollforward 2" xfId="1600" xr:uid="{00000000-0005-0000-0000-000033060000}"/>
    <cellStyle name="%_Book2" xfId="1601" xr:uid="{00000000-0005-0000-0000-000034060000}"/>
    <cellStyle name="%_Book2 2" xfId="1602" xr:uid="{00000000-0005-0000-0000-000035060000}"/>
    <cellStyle name="%_Book2 2 2" xfId="1603" xr:uid="{00000000-0005-0000-0000-000036060000}"/>
    <cellStyle name="%_Book2 3" xfId="1604" xr:uid="{00000000-0005-0000-0000-000037060000}"/>
    <cellStyle name="%_Book2 3 2" xfId="1605" xr:uid="{00000000-0005-0000-0000-000038060000}"/>
    <cellStyle name="%_Book2 4" xfId="1606" xr:uid="{00000000-0005-0000-0000-000039060000}"/>
    <cellStyle name="%_Book2 4 2" xfId="1607" xr:uid="{00000000-0005-0000-0000-00003A060000}"/>
    <cellStyle name="%_Book2 5" xfId="1608" xr:uid="{00000000-0005-0000-0000-00003B060000}"/>
    <cellStyle name="%_Book3 (2)" xfId="1609" xr:uid="{00000000-0005-0000-0000-00003C060000}"/>
    <cellStyle name="%_Book4" xfId="1610" xr:uid="{00000000-0005-0000-0000-00003D060000}"/>
    <cellStyle name="%_Book4 2" xfId="1611" xr:uid="{00000000-0005-0000-0000-00003E060000}"/>
    <cellStyle name="%_Book4 2 2" xfId="1612" xr:uid="{00000000-0005-0000-0000-00003F060000}"/>
    <cellStyle name="%_Book4 2_Sheet1" xfId="1613" xr:uid="{00000000-0005-0000-0000-000040060000}"/>
    <cellStyle name="%_Book4 3" xfId="1614" xr:uid="{00000000-0005-0000-0000-000041060000}"/>
    <cellStyle name="%_Book4 4" xfId="1615" xr:uid="{00000000-0005-0000-0000-000042060000}"/>
    <cellStyle name="%_Book4 5" xfId="1616" xr:uid="{00000000-0005-0000-0000-000043060000}"/>
    <cellStyle name="%_Book4 6" xfId="1617" xr:uid="{00000000-0005-0000-0000-000044060000}"/>
    <cellStyle name="%_Book4 7" xfId="1618" xr:uid="{00000000-0005-0000-0000-000045060000}"/>
    <cellStyle name="%_Book4 8" xfId="1619" xr:uid="{00000000-0005-0000-0000-000046060000}"/>
    <cellStyle name="%_Book4_06 SOI" xfId="1620" xr:uid="{00000000-0005-0000-0000-000047060000}"/>
    <cellStyle name="%_Book4_Copy of AGM Dec '09 YTD COF I and II Dep  Liab (1-13-10) (2)" xfId="1621" xr:uid="{00000000-0005-0000-0000-000048060000}"/>
    <cellStyle name="%_Broadleaf - Taxable Income_4-19 to 9-30-08 (Draft 11-6-08)" xfId="1622" xr:uid="{00000000-0005-0000-0000-000049060000}"/>
    <cellStyle name="%_Broadleaf Watefall 9-30-09" xfId="1623" xr:uid="{00000000-0005-0000-0000-00004A060000}"/>
    <cellStyle name="%_broken deals (janet jackson)" xfId="1624" xr:uid="{00000000-0005-0000-0000-00004B060000}"/>
    <cellStyle name="%_broken deals (janet jackson) 2" xfId="1625" xr:uid="{00000000-0005-0000-0000-00004C060000}"/>
    <cellStyle name="%_broken deals (janet jackson)_403000 - Rollforward" xfId="1626" xr:uid="{00000000-0005-0000-0000-00004D060000}"/>
    <cellStyle name="%_broken deals (janet jackson)_403000 - Rollforward 2" xfId="1627" xr:uid="{00000000-0005-0000-0000-00004E060000}"/>
    <cellStyle name="%_broken deals (janet jackson)_602083_other salary tax Mar11" xfId="1628" xr:uid="{00000000-0005-0000-0000-00004F060000}"/>
    <cellStyle name="%_broken deals (janet jackson)_NMFI Partners Summary" xfId="1629" xr:uid="{00000000-0005-0000-0000-000050060000}"/>
    <cellStyle name="%_broken deals (janet jackson)_NMFI Partners Summary 2" xfId="1630" xr:uid="{00000000-0005-0000-0000-000051060000}"/>
    <cellStyle name="%_broken deals (janet jackson)_rent" xfId="1631" xr:uid="{00000000-0005-0000-0000-000052060000}"/>
    <cellStyle name="%_broken deals (janet jackson)_rent 2" xfId="1632" xr:uid="{00000000-0005-0000-0000-000053060000}"/>
    <cellStyle name="%_broken deals (janet jackson)_Sheet13" xfId="1633" xr:uid="{00000000-0005-0000-0000-000054060000}"/>
    <cellStyle name="%_broken deals (janet jackson)_Sheet13 2" xfId="1634" xr:uid="{00000000-0005-0000-0000-000055060000}"/>
    <cellStyle name="%_broken deals (janet jackson)_Sheet2" xfId="1635" xr:uid="{00000000-0005-0000-0000-000056060000}"/>
    <cellStyle name="%_broken deals (janet jackson)_Sheet2 2" xfId="1636" xr:uid="{00000000-0005-0000-0000-000057060000}"/>
    <cellStyle name="%_broken deals (janet jackson)_US Population Summary" xfId="1637" xr:uid="{00000000-0005-0000-0000-000058060000}"/>
    <cellStyle name="%_broken deals (janet jackson)_US Population Summary 2" xfId="1638" xr:uid="{00000000-0005-0000-0000-000059060000}"/>
    <cellStyle name="%_CALCS" xfId="1639" xr:uid="{00000000-0005-0000-0000-00005A060000}"/>
    <cellStyle name="%_CALCS 10" xfId="1640" xr:uid="{00000000-0005-0000-0000-00005B060000}"/>
    <cellStyle name="%_CALCS 11" xfId="1641" xr:uid="{00000000-0005-0000-0000-00005C060000}"/>
    <cellStyle name="%_CALCS 12" xfId="1642" xr:uid="{00000000-0005-0000-0000-00005D060000}"/>
    <cellStyle name="%_CALCS 13" xfId="1643" xr:uid="{00000000-0005-0000-0000-00005E060000}"/>
    <cellStyle name="%_CALCS 14" xfId="1644" xr:uid="{00000000-0005-0000-0000-00005F060000}"/>
    <cellStyle name="%_CALCS 15" xfId="1645" xr:uid="{00000000-0005-0000-0000-000060060000}"/>
    <cellStyle name="%_CALCS 16" xfId="1646" xr:uid="{00000000-0005-0000-0000-000061060000}"/>
    <cellStyle name="%_CALCS 17" xfId="1647" xr:uid="{00000000-0005-0000-0000-000062060000}"/>
    <cellStyle name="%_CALCS 18" xfId="1648" xr:uid="{00000000-0005-0000-0000-000063060000}"/>
    <cellStyle name="%_CALCS 19" xfId="1649" xr:uid="{00000000-0005-0000-0000-000064060000}"/>
    <cellStyle name="%_CALCS 2" xfId="1650" xr:uid="{00000000-0005-0000-0000-000065060000}"/>
    <cellStyle name="%_CALCS 2_Executive Summary" xfId="1651" xr:uid="{00000000-0005-0000-0000-000066060000}"/>
    <cellStyle name="%_CALCS 2_Sheet1" xfId="1652" xr:uid="{00000000-0005-0000-0000-000067060000}"/>
    <cellStyle name="%_CALCS 2_Sheet1_Executive Summary" xfId="1653" xr:uid="{00000000-0005-0000-0000-000068060000}"/>
    <cellStyle name="%_CALCS 20" xfId="1654" xr:uid="{00000000-0005-0000-0000-000069060000}"/>
    <cellStyle name="%_CALCS 21" xfId="1655" xr:uid="{00000000-0005-0000-0000-00006A060000}"/>
    <cellStyle name="%_CALCS 22" xfId="1656" xr:uid="{00000000-0005-0000-0000-00006B060000}"/>
    <cellStyle name="%_CALCS 23" xfId="1657" xr:uid="{00000000-0005-0000-0000-00006C060000}"/>
    <cellStyle name="%_CALCS 24" xfId="1658" xr:uid="{00000000-0005-0000-0000-00006D060000}"/>
    <cellStyle name="%_CALCS 25" xfId="1659" xr:uid="{00000000-0005-0000-0000-00006E060000}"/>
    <cellStyle name="%_CALCS 26" xfId="1660" xr:uid="{00000000-0005-0000-0000-00006F060000}"/>
    <cellStyle name="%_CALCS 27" xfId="1661" xr:uid="{00000000-0005-0000-0000-000070060000}"/>
    <cellStyle name="%_CALCS 3" xfId="1662" xr:uid="{00000000-0005-0000-0000-000071060000}"/>
    <cellStyle name="%_CALCS 3_Sheet1" xfId="1663" xr:uid="{00000000-0005-0000-0000-000072060000}"/>
    <cellStyle name="%_CALCS 3_Sheet1_Executive Summary" xfId="1664" xr:uid="{00000000-0005-0000-0000-000073060000}"/>
    <cellStyle name="%_CALCS 4" xfId="1665" xr:uid="{00000000-0005-0000-0000-000074060000}"/>
    <cellStyle name="%_CALCS 4_Sheet1" xfId="1666" xr:uid="{00000000-0005-0000-0000-000075060000}"/>
    <cellStyle name="%_CALCS 4_Sheet1_Executive Summary" xfId="1667" xr:uid="{00000000-0005-0000-0000-000076060000}"/>
    <cellStyle name="%_CALCS 5" xfId="1668" xr:uid="{00000000-0005-0000-0000-000077060000}"/>
    <cellStyle name="%_CALCS 5_Sheet1" xfId="1669" xr:uid="{00000000-0005-0000-0000-000078060000}"/>
    <cellStyle name="%_CALCS 5_Sheet1_Executive Summary" xfId="1670" xr:uid="{00000000-0005-0000-0000-000079060000}"/>
    <cellStyle name="%_CALCS 6" xfId="1671" xr:uid="{00000000-0005-0000-0000-00007A060000}"/>
    <cellStyle name="%_CALCS 6_Sheet1" xfId="1672" xr:uid="{00000000-0005-0000-0000-00007B060000}"/>
    <cellStyle name="%_CALCS 6_Sheet1_Executive Summary" xfId="1673" xr:uid="{00000000-0005-0000-0000-00007C060000}"/>
    <cellStyle name="%_CALCS 7" xfId="1674" xr:uid="{00000000-0005-0000-0000-00007D060000}"/>
    <cellStyle name="%_CALCS 7_Sheet1" xfId="1675" xr:uid="{00000000-0005-0000-0000-00007E060000}"/>
    <cellStyle name="%_CALCS 7_Sheet1_Executive Summary" xfId="1676" xr:uid="{00000000-0005-0000-0000-00007F060000}"/>
    <cellStyle name="%_CALCS 8" xfId="1677" xr:uid="{00000000-0005-0000-0000-000080060000}"/>
    <cellStyle name="%_CALCS 8_Sheet1" xfId="1678" xr:uid="{00000000-0005-0000-0000-000081060000}"/>
    <cellStyle name="%_CALCS 8_Sheet1_Executive Summary" xfId="1679" xr:uid="{00000000-0005-0000-0000-000082060000}"/>
    <cellStyle name="%_CALCS 9" xfId="1680" xr:uid="{00000000-0005-0000-0000-000083060000}"/>
    <cellStyle name="%_CALCS_06 SOI" xfId="1681" xr:uid="{00000000-0005-0000-0000-000084060000}"/>
    <cellStyle name="%_CALCS_Broadleaf Watefall 9-30-09" xfId="1682" xr:uid="{00000000-0005-0000-0000-000085060000}"/>
    <cellStyle name="%_CALCS_COF I CAS" xfId="1683" xr:uid="{00000000-0005-0000-0000-000086060000}"/>
    <cellStyle name="%_CALCS_COF II CAS" xfId="1684" xr:uid="{00000000-0005-0000-0000-000087060000}"/>
    <cellStyle name="%_CALCS_Dist Summary_11.XX.09" xfId="1685" xr:uid="{00000000-0005-0000-0000-000088060000}"/>
    <cellStyle name="%_CALCS_Executive Summary" xfId="1686" xr:uid="{00000000-0005-0000-0000-000089060000}"/>
    <cellStyle name="%_CALCS_Invested Capital Debt Worksheet" xfId="1687" xr:uid="{00000000-0005-0000-0000-00008A060000}"/>
    <cellStyle name="%_CALCS_Valuations" xfId="1688" xr:uid="{00000000-0005-0000-0000-00008B060000}"/>
    <cellStyle name="%_Carry Calculation" xfId="1689" xr:uid="{00000000-0005-0000-0000-00008C060000}"/>
    <cellStyle name="%_CM Act" xfId="1690" xr:uid="{00000000-0005-0000-0000-00008D060000}"/>
    <cellStyle name="%_CM Act_Sheet1" xfId="1691" xr:uid="{00000000-0005-0000-0000-00008E060000}"/>
    <cellStyle name="%_CM Act_Sheet2" xfId="1692" xr:uid="{00000000-0005-0000-0000-00008F060000}"/>
    <cellStyle name="%_CM Act_Sheet4" xfId="1693" xr:uid="{00000000-0005-0000-0000-000090060000}"/>
    <cellStyle name="%_CM Act_Sheet5" xfId="1694" xr:uid="{00000000-0005-0000-0000-000091060000}"/>
    <cellStyle name="%_CM Sensitivity_Q2'08" xfId="1695" xr:uid="{00000000-0005-0000-0000-000092060000}"/>
    <cellStyle name="%_CM Sensitivity_Q2'08 2" xfId="1696" xr:uid="{00000000-0005-0000-0000-000093060000}"/>
    <cellStyle name="%_CM Sensitivity_Q2'08_403000 - Rollforward" xfId="1697" xr:uid="{00000000-0005-0000-0000-000094060000}"/>
    <cellStyle name="%_CM Sensitivity_Q2'08_403000 - Rollforward 2" xfId="1698" xr:uid="{00000000-0005-0000-0000-000095060000}"/>
    <cellStyle name="%_CM Sensitivity_Q2'08_602083_other salary tax Mar11" xfId="1699" xr:uid="{00000000-0005-0000-0000-000096060000}"/>
    <cellStyle name="%_CM Sensitivity_Q2'08_NMFI Partners Summary" xfId="1700" xr:uid="{00000000-0005-0000-0000-000097060000}"/>
    <cellStyle name="%_CM Sensitivity_Q2'08_NMFI Partners Summary 2" xfId="1701" xr:uid="{00000000-0005-0000-0000-000098060000}"/>
    <cellStyle name="%_CM Sensitivity_Q2'08_rent" xfId="1702" xr:uid="{00000000-0005-0000-0000-000099060000}"/>
    <cellStyle name="%_CM Sensitivity_Q2'08_rent 2" xfId="1703" xr:uid="{00000000-0005-0000-0000-00009A060000}"/>
    <cellStyle name="%_CM Sensitivity_Q2'08_Sheet13" xfId="1704" xr:uid="{00000000-0005-0000-0000-00009B060000}"/>
    <cellStyle name="%_CM Sensitivity_Q2'08_Sheet13 2" xfId="1705" xr:uid="{00000000-0005-0000-0000-00009C060000}"/>
    <cellStyle name="%_CM Sensitivity_Q2'08_Sheet2" xfId="1706" xr:uid="{00000000-0005-0000-0000-00009D060000}"/>
    <cellStyle name="%_CM Sensitivity_Q2'08_Sheet2 2" xfId="1707" xr:uid="{00000000-0005-0000-0000-00009E060000}"/>
    <cellStyle name="%_CM Sensitivity_Q2'08_US Population Summary" xfId="1708" xr:uid="{00000000-0005-0000-0000-00009F060000}"/>
    <cellStyle name="%_CM Sensitivity_Q2'08_US Population Summary 2" xfId="1709" xr:uid="{00000000-0005-0000-0000-0000A0060000}"/>
    <cellStyle name="%_Co Inv D Valuation 12-31-08" xfId="1710" xr:uid="{00000000-0005-0000-0000-0000A1060000}"/>
    <cellStyle name="%_COF I CAS" xfId="1711" xr:uid="{00000000-0005-0000-0000-0000A2060000}"/>
    <cellStyle name="%_COF II CAS" xfId="1712" xr:uid="{00000000-0005-0000-0000-0000A3060000}"/>
    <cellStyle name="%_Co-Invest Estimates_03282008v2" xfId="1713" xr:uid="{00000000-0005-0000-0000-0000A4060000}"/>
    <cellStyle name="%_Copy of AGM Dec '09 YTD COF I and II Dep  Liab (1-13-10) (2)" xfId="1714" xr:uid="{00000000-0005-0000-0000-0000A5060000}"/>
    <cellStyle name="%_Dist Summary_11.XX.09" xfId="1715" xr:uid="{00000000-0005-0000-0000-0000A6060000}"/>
    <cellStyle name="%_Domestic FS 12-31-08 v3-20-09" xfId="1716" xr:uid="{00000000-0005-0000-0000-0000A7060000}"/>
    <cellStyle name="%_Domestic FS 12-31-08 v3-20-09_Broadleaf Watefall 12-31-09" xfId="1717" xr:uid="{00000000-0005-0000-0000-0000A8060000}"/>
    <cellStyle name="%_Domestic FS 12-31-08 v3-20-09_Dist Summary_11.XX.09" xfId="1718" xr:uid="{00000000-0005-0000-0000-0000A9060000}"/>
    <cellStyle name="%_Domestic FS 12-31-08 v3-20-09_Invested Capital Debt Worksheet" xfId="1719" xr:uid="{00000000-0005-0000-0000-0000AA060000}"/>
    <cellStyle name="%_Domestic FS 12-31-08 v3-20-09_Valuations" xfId="1720" xr:uid="{00000000-0005-0000-0000-0000AB060000}"/>
    <cellStyle name="%_Domestic TB" xfId="1721" xr:uid="{00000000-0005-0000-0000-0000AC060000}"/>
    <cellStyle name="%_DTA Rollforward" xfId="1722" xr:uid="{00000000-0005-0000-0000-0000AD060000}"/>
    <cellStyle name="%_DTA Rollforward 2" xfId="1723" xr:uid="{00000000-0005-0000-0000-0000AE060000}"/>
    <cellStyle name="%_Effective Tax Rate Calc" xfId="1724" xr:uid="{00000000-0005-0000-0000-0000AF060000}"/>
    <cellStyle name="%_eric" xfId="1725" xr:uid="{00000000-0005-0000-0000-0000B0060000}"/>
    <cellStyle name="%_Executive Summary" xfId="1726" xr:uid="{00000000-0005-0000-0000-0000B1060000}"/>
    <cellStyle name="%_Fund IV" xfId="1727" xr:uid="{00000000-0005-0000-0000-0000B2060000}"/>
    <cellStyle name="%_Fund IV 2008" xfId="1728" xr:uid="{00000000-0005-0000-0000-0000B3060000}"/>
    <cellStyle name="%_Fund IV 9.30.08" xfId="1729" xr:uid="{00000000-0005-0000-0000-0000B4060000}"/>
    <cellStyle name="%_Fund IV_1" xfId="1730" xr:uid="{00000000-0005-0000-0000-0000B5060000}"/>
    <cellStyle name="%_Fund IV_1_AIF IV - Waterfall 3 31 09 vs  6 30 09" xfId="1731" xr:uid="{00000000-0005-0000-0000-0000B6060000}"/>
    <cellStyle name="%_Fund IV_1_AIF IV, V, VI, VII, COF - Waterfall 3 31 09 vs  6 30 09" xfId="1732" xr:uid="{00000000-0005-0000-0000-0000B7060000}"/>
    <cellStyle name="%_Fund IV_1_Fund IV" xfId="1733" xr:uid="{00000000-0005-0000-0000-0000B8060000}"/>
    <cellStyle name="%_Fund IV_1_Funds IV Clawback Value Adjustment" xfId="1734" xr:uid="{00000000-0005-0000-0000-0000B9060000}"/>
    <cellStyle name="%_Fund IV_2" xfId="1735" xr:uid="{00000000-0005-0000-0000-0000BA060000}"/>
    <cellStyle name="%_Fund IV_3" xfId="1736" xr:uid="{00000000-0005-0000-0000-0000BB060000}"/>
    <cellStyle name="%_Fund V 2007 tax return file 3 23 08" xfId="1737" xr:uid="{00000000-0005-0000-0000-0000BC060000}"/>
    <cellStyle name="%_Fund V 2008 tax return file" xfId="1738" xr:uid="{00000000-0005-0000-0000-0000BD060000}"/>
    <cellStyle name="%_Fund V Co-Investors" xfId="1739" xr:uid="{00000000-0005-0000-0000-0000BE060000}"/>
    <cellStyle name="%_Fund VII Capital Balance Analysis 03-31-08 CURRENT" xfId="1740" xr:uid="{00000000-0005-0000-0000-0000BF060000}"/>
    <cellStyle name="%_Fund VII Capital Balance Analysis 03-31-08 CURRENT 2" xfId="1741" xr:uid="{00000000-0005-0000-0000-0000C0060000}"/>
    <cellStyle name="%_Fund VII Capital Balance Analysis 03-31-08 CURRENT_403000 - Rollforward" xfId="1742" xr:uid="{00000000-0005-0000-0000-0000C1060000}"/>
    <cellStyle name="%_Fund VII Capital Balance Analysis 03-31-08 CURRENT_403000 - Rollforward 2" xfId="1743" xr:uid="{00000000-0005-0000-0000-0000C2060000}"/>
    <cellStyle name="%_Fund VII Capital Balance Analysis 03-31-08 CURRENT_602083_other salary tax Mar11" xfId="1744" xr:uid="{00000000-0005-0000-0000-0000C3060000}"/>
    <cellStyle name="%_Fund VII Capital Balance Analysis 03-31-08 CURRENT_NMFI Partners Summary" xfId="1745" xr:uid="{00000000-0005-0000-0000-0000C4060000}"/>
    <cellStyle name="%_Fund VII Capital Balance Analysis 03-31-08 CURRENT_NMFI Partners Summary 2" xfId="1746" xr:uid="{00000000-0005-0000-0000-0000C5060000}"/>
    <cellStyle name="%_Fund VII Capital Balance Analysis 03-31-08 CURRENT_rent" xfId="1747" xr:uid="{00000000-0005-0000-0000-0000C6060000}"/>
    <cellStyle name="%_Fund VII Capital Balance Analysis 03-31-08 CURRENT_rent 2" xfId="1748" xr:uid="{00000000-0005-0000-0000-0000C7060000}"/>
    <cellStyle name="%_Fund VII Capital Balance Analysis 03-31-08 CURRENT_Sheet13" xfId="1749" xr:uid="{00000000-0005-0000-0000-0000C8060000}"/>
    <cellStyle name="%_Fund VII Capital Balance Analysis 03-31-08 CURRENT_Sheet13 2" xfId="1750" xr:uid="{00000000-0005-0000-0000-0000C9060000}"/>
    <cellStyle name="%_Fund VII Capital Balance Analysis 03-31-08 CURRENT_Sheet2" xfId="1751" xr:uid="{00000000-0005-0000-0000-0000CA060000}"/>
    <cellStyle name="%_Fund VII Capital Balance Analysis 03-31-08 CURRENT_Sheet2 2" xfId="1752" xr:uid="{00000000-0005-0000-0000-0000CB060000}"/>
    <cellStyle name="%_Fund VII Capital Balance Analysis 03-31-08 CURRENT_US Population Summary" xfId="1753" xr:uid="{00000000-0005-0000-0000-0000CC060000}"/>
    <cellStyle name="%_Fund VII Capital Balance Analysis 03-31-08 CURRENT_US Population Summary 2" xfId="1754" xr:uid="{00000000-0005-0000-0000-0000CD060000}"/>
    <cellStyle name="%_Fund VII subtier K-1 flow through" xfId="1755" xr:uid="{00000000-0005-0000-0000-0000CE060000}"/>
    <cellStyle name="%_Fund VII subtier K-1 flow through (3)" xfId="1756" xr:uid="{00000000-0005-0000-0000-0000CF060000}"/>
    <cellStyle name="%_Funds IV Clawback Adjustment Summary" xfId="1757" xr:uid="{00000000-0005-0000-0000-0000D0060000}"/>
    <cellStyle name="%_FYCMPln-Retrieve" xfId="1758" xr:uid="{00000000-0005-0000-0000-0000D1060000}"/>
    <cellStyle name="%_GAAP to Cash Adjustment" xfId="1759" xr:uid="{00000000-0005-0000-0000-0000D2060000}"/>
    <cellStyle name="%_GAAP to Cash Adjustment 2" xfId="1760" xr:uid="{00000000-0005-0000-0000-0000D3060000}"/>
    <cellStyle name="%_GAAP to Cash Adjustment_403000 - Rollforward" xfId="1761" xr:uid="{00000000-0005-0000-0000-0000D4060000}"/>
    <cellStyle name="%_GAAP to Cash Adjustment_403000 - Rollforward 2" xfId="1762" xr:uid="{00000000-0005-0000-0000-0000D5060000}"/>
    <cellStyle name="%_GAAP to Cash Adjustment_602083_other salary tax Mar11" xfId="1763" xr:uid="{00000000-0005-0000-0000-0000D6060000}"/>
    <cellStyle name="%_GAAP to Cash Adjustment_NMFI Partners Summary" xfId="1764" xr:uid="{00000000-0005-0000-0000-0000D7060000}"/>
    <cellStyle name="%_GAAP to Cash Adjustment_NMFI Partners Summary 2" xfId="1765" xr:uid="{00000000-0005-0000-0000-0000D8060000}"/>
    <cellStyle name="%_GAAP to Cash Adjustment_rent" xfId="1766" xr:uid="{00000000-0005-0000-0000-0000D9060000}"/>
    <cellStyle name="%_GAAP to Cash Adjustment_rent 2" xfId="1767" xr:uid="{00000000-0005-0000-0000-0000DA060000}"/>
    <cellStyle name="%_GAAP to Cash Adjustment_Sheet13" xfId="1768" xr:uid="{00000000-0005-0000-0000-0000DB060000}"/>
    <cellStyle name="%_GAAP to Cash Adjustment_Sheet13 2" xfId="1769" xr:uid="{00000000-0005-0000-0000-0000DC060000}"/>
    <cellStyle name="%_GAAP to Cash Adjustment_Sheet2" xfId="1770" xr:uid="{00000000-0005-0000-0000-0000DD060000}"/>
    <cellStyle name="%_GAAP to Cash Adjustment_Sheet2 2" xfId="1771" xr:uid="{00000000-0005-0000-0000-0000DE060000}"/>
    <cellStyle name="%_GAAP to Cash Adjustment_US Population Summary" xfId="1772" xr:uid="{00000000-0005-0000-0000-0000DF060000}"/>
    <cellStyle name="%_GAAP to Cash Adjustment_US Population Summary 2" xfId="1773" xr:uid="{00000000-0005-0000-0000-0000E0060000}"/>
    <cellStyle name="%_Hexicon Adj" xfId="1774" xr:uid="{00000000-0005-0000-0000-0000E1060000}"/>
    <cellStyle name="%_Hexicon Adj_COF I CAS" xfId="1775" xr:uid="{00000000-0005-0000-0000-0000E2060000}"/>
    <cellStyle name="%_Hexicon Adj_COF II CAS" xfId="1776" xr:uid="{00000000-0005-0000-0000-0000E3060000}"/>
    <cellStyle name="%_Inv Cap Roll" xfId="1777" xr:uid="{00000000-0005-0000-0000-0000E4060000}"/>
    <cellStyle name="%_Inv Cap Roll 2" xfId="1778" xr:uid="{00000000-0005-0000-0000-0000E5060000}"/>
    <cellStyle name="%_Inv Cap Roll_06 SOI" xfId="1779" xr:uid="{00000000-0005-0000-0000-0000E6060000}"/>
    <cellStyle name="%_Inv Cap Roll_Sheet1" xfId="1780" xr:uid="{00000000-0005-0000-0000-0000E7060000}"/>
    <cellStyle name="%_Invested Capital Debt Worksheet" xfId="1781" xr:uid="{00000000-0005-0000-0000-0000E8060000}"/>
    <cellStyle name="%_iPCs#1-Remaining" xfId="1782" xr:uid="{00000000-0005-0000-0000-0000E9060000}"/>
    <cellStyle name="%_Leverage Source Market Discount Calculation" xfId="1783" xr:uid="{00000000-0005-0000-0000-0000EA060000}"/>
    <cellStyle name="%_LeverageSource Analysis" xfId="1784" xr:uid="{00000000-0005-0000-0000-0000EB060000}"/>
    <cellStyle name="%_LeverageSource Analysis 2" xfId="1785" xr:uid="{00000000-0005-0000-0000-0000EC060000}"/>
    <cellStyle name="%_LeverageSource Analysis 2 2" xfId="1786" xr:uid="{00000000-0005-0000-0000-0000ED060000}"/>
    <cellStyle name="%_LeverageSource Analysis 3" xfId="1787" xr:uid="{00000000-0005-0000-0000-0000EE060000}"/>
    <cellStyle name="%_LeverageSource Analysis 3 2" xfId="1788" xr:uid="{00000000-0005-0000-0000-0000EF060000}"/>
    <cellStyle name="%_LeverageSource Analysis 4" xfId="1789" xr:uid="{00000000-0005-0000-0000-0000F0060000}"/>
    <cellStyle name="%_LeverageSource Analysis 4 2" xfId="1790" xr:uid="{00000000-0005-0000-0000-0000F1060000}"/>
    <cellStyle name="%_LeverageSource Analysis 5" xfId="1791" xr:uid="{00000000-0005-0000-0000-0000F2060000}"/>
    <cellStyle name="%_LeverageSource Analysis Projection 11 17 2008" xfId="1792" xr:uid="{00000000-0005-0000-0000-0000F3060000}"/>
    <cellStyle name="%_LeverageSource Analysis Projection 11 17 2008 2" xfId="1793" xr:uid="{00000000-0005-0000-0000-0000F4060000}"/>
    <cellStyle name="%_LeverageSource Analysis Projection 11 17 2008 2 2" xfId="1794" xr:uid="{00000000-0005-0000-0000-0000F5060000}"/>
    <cellStyle name="%_LeverageSource Analysis Projection 11 17 2008 3" xfId="1795" xr:uid="{00000000-0005-0000-0000-0000F6060000}"/>
    <cellStyle name="%_LeverageSource Analysis Projection 11 17 2008 3 2" xfId="1796" xr:uid="{00000000-0005-0000-0000-0000F7060000}"/>
    <cellStyle name="%_LeverageSource Analysis Projection 11 17 2008 4" xfId="1797" xr:uid="{00000000-0005-0000-0000-0000F8060000}"/>
    <cellStyle name="%_LeverageSource Analysis Projection 11 17 2008 4 2" xfId="1798" xr:uid="{00000000-0005-0000-0000-0000F9060000}"/>
    <cellStyle name="%_LeverageSource Analysis Projection 11 17 2008 5" xfId="1799" xr:uid="{00000000-0005-0000-0000-0000FA060000}"/>
    <cellStyle name="%_LYO Returns 2010-03-06" xfId="1800" xr:uid="{00000000-0005-0000-0000-0000FB060000}"/>
    <cellStyle name="%_LYO Returns 2010-03-06_Sheet1" xfId="1801" xr:uid="{00000000-0005-0000-0000-0000FC060000}"/>
    <cellStyle name="%_LYO Returns 2010-03-06_Sheet2" xfId="1802" xr:uid="{00000000-0005-0000-0000-0000FD060000}"/>
    <cellStyle name="%_LYO Returns 2010-03-06_Sheet4" xfId="1803" xr:uid="{00000000-0005-0000-0000-0000FE060000}"/>
    <cellStyle name="%_LYO Returns 2010-03-06_Sheet5" xfId="1804" xr:uid="{00000000-0005-0000-0000-0000FF060000}"/>
    <cellStyle name="%_MDA - AUM Modelv3_6 18" xfId="1805" xr:uid="{00000000-0005-0000-0000-000000070000}"/>
    <cellStyle name="%_MDA - AUM Modelv3_6 18_CM Act" xfId="1806" xr:uid="{00000000-0005-0000-0000-000001070000}"/>
    <cellStyle name="%_MDA - AUM Modelv3_6 18_CM Act_Sheet1" xfId="1807" xr:uid="{00000000-0005-0000-0000-000002070000}"/>
    <cellStyle name="%_MDA - AUM Modelv3_6 18_CM Act_Sheet2" xfId="1808" xr:uid="{00000000-0005-0000-0000-000003070000}"/>
    <cellStyle name="%_MDA - AUM Modelv3_6 18_CM Act_Sheet4" xfId="1809" xr:uid="{00000000-0005-0000-0000-000004070000}"/>
    <cellStyle name="%_MDA - AUM Modelv3_6 18_CM Act_Sheet5" xfId="1810" xr:uid="{00000000-0005-0000-0000-000005070000}"/>
    <cellStyle name="%_MDA - AUM Modelv3_6 18_rent.alloc.2" xfId="1811" xr:uid="{00000000-0005-0000-0000-000006070000}"/>
    <cellStyle name="%_MDA - AUM Modelv3_6 18_rent.alloc.2 2" xfId="1812" xr:uid="{00000000-0005-0000-0000-000007070000}"/>
    <cellStyle name="%_MDA - AUM Modelv3_6 18_rent.alloc.2_Sheet2" xfId="1813" xr:uid="{00000000-0005-0000-0000-000008070000}"/>
    <cellStyle name="%_MDA - AUM Modelv3_6 18_rent.alloc.2_Sheet2 2" xfId="1814" xr:uid="{00000000-0005-0000-0000-000009070000}"/>
    <cellStyle name="%_MDA - AUM Modelv3_6 18_rent.detail" xfId="1815" xr:uid="{00000000-0005-0000-0000-00000A070000}"/>
    <cellStyle name="%_MDA - AUM Modelv3_6 18_rent.detail 2" xfId="1816" xr:uid="{00000000-0005-0000-0000-00000B070000}"/>
    <cellStyle name="%_MDA - AUM Modelv3_6 18_rent.detail_Sheet2" xfId="1817" xr:uid="{00000000-0005-0000-0000-00000C070000}"/>
    <cellStyle name="%_MDA - AUM Modelv3_6 18_rent.detail_Sheet2 2" xfId="1818" xr:uid="{00000000-0005-0000-0000-00000D070000}"/>
    <cellStyle name="%_MDA - AUM Modelv3_6 18_Sheet1" xfId="1819" xr:uid="{00000000-0005-0000-0000-00000E070000}"/>
    <cellStyle name="%_MDA - AUM Modelv3_6 18_Sheet2" xfId="1820" xr:uid="{00000000-0005-0000-0000-00000F070000}"/>
    <cellStyle name="%_MDA - AUM Modelv3_6 18_Sheet2 2" xfId="1821" xr:uid="{00000000-0005-0000-0000-000010070000}"/>
    <cellStyle name="%_MDA - AUM Modelv3_6 18_Sheet4" xfId="1822" xr:uid="{00000000-0005-0000-0000-000011070000}"/>
    <cellStyle name="%_MDA - AUM Modelv3_6 18_Sheet5" xfId="1823" xr:uid="{00000000-0005-0000-0000-000012070000}"/>
    <cellStyle name="%_MDA - AUM Modelv3_6 18_Sheet5 2" xfId="1824" xr:uid="{00000000-0005-0000-0000-000013070000}"/>
    <cellStyle name="%_MDA - AUM Modelv3_6 18_Sheet5_Sheet2" xfId="1825" xr:uid="{00000000-0005-0000-0000-000014070000}"/>
    <cellStyle name="%_MDA - AUM Modelv3_6 18_Sheet5_Sheet2 2" xfId="1826" xr:uid="{00000000-0005-0000-0000-000015070000}"/>
    <cellStyle name="%_MDA - AUM Modelv4_values8 11" xfId="1827" xr:uid="{00000000-0005-0000-0000-000016070000}"/>
    <cellStyle name="%_MDA - AUM Modelv4_values8 11 (2)" xfId="1828" xr:uid="{00000000-0005-0000-0000-000017070000}"/>
    <cellStyle name="%_MDA - AUM Modelv4_values8 11 (2)_CM Act" xfId="1829" xr:uid="{00000000-0005-0000-0000-000018070000}"/>
    <cellStyle name="%_MDA - AUM Modelv4_values8 11 (2)_CM Act_Sheet1" xfId="1830" xr:uid="{00000000-0005-0000-0000-000019070000}"/>
    <cellStyle name="%_MDA - AUM Modelv4_values8 11 (2)_CM Act_Sheet2" xfId="1831" xr:uid="{00000000-0005-0000-0000-00001A070000}"/>
    <cellStyle name="%_MDA - AUM Modelv4_values8 11 (2)_CM Act_Sheet4" xfId="1832" xr:uid="{00000000-0005-0000-0000-00001B070000}"/>
    <cellStyle name="%_MDA - AUM Modelv4_values8 11 (2)_CM Act_Sheet5" xfId="1833" xr:uid="{00000000-0005-0000-0000-00001C070000}"/>
    <cellStyle name="%_MDA - AUM Modelv4_values8 11 (2)_rent.alloc.2" xfId="1834" xr:uid="{00000000-0005-0000-0000-00001D070000}"/>
    <cellStyle name="%_MDA - AUM Modelv4_values8 11 (2)_rent.alloc.2 2" xfId="1835" xr:uid="{00000000-0005-0000-0000-00001E070000}"/>
    <cellStyle name="%_MDA - AUM Modelv4_values8 11 (2)_rent.alloc.2_Sheet2" xfId="1836" xr:uid="{00000000-0005-0000-0000-00001F070000}"/>
    <cellStyle name="%_MDA - AUM Modelv4_values8 11 (2)_rent.alloc.2_Sheet2 2" xfId="1837" xr:uid="{00000000-0005-0000-0000-000020070000}"/>
    <cellStyle name="%_MDA - AUM Modelv4_values8 11 (2)_rent.detail" xfId="1838" xr:uid="{00000000-0005-0000-0000-000021070000}"/>
    <cellStyle name="%_MDA - AUM Modelv4_values8 11 (2)_rent.detail 2" xfId="1839" xr:uid="{00000000-0005-0000-0000-000022070000}"/>
    <cellStyle name="%_MDA - AUM Modelv4_values8 11 (2)_rent.detail_Sheet2" xfId="1840" xr:uid="{00000000-0005-0000-0000-000023070000}"/>
    <cellStyle name="%_MDA - AUM Modelv4_values8 11 (2)_rent.detail_Sheet2 2" xfId="1841" xr:uid="{00000000-0005-0000-0000-000024070000}"/>
    <cellStyle name="%_MDA - AUM Modelv4_values8 11 (2)_Sheet1" xfId="1842" xr:uid="{00000000-0005-0000-0000-000025070000}"/>
    <cellStyle name="%_MDA - AUM Modelv4_values8 11 (2)_Sheet2" xfId="1843" xr:uid="{00000000-0005-0000-0000-000026070000}"/>
    <cellStyle name="%_MDA - AUM Modelv4_values8 11 (2)_Sheet2 2" xfId="1844" xr:uid="{00000000-0005-0000-0000-000027070000}"/>
    <cellStyle name="%_MDA - AUM Modelv4_values8 11 (2)_Sheet4" xfId="1845" xr:uid="{00000000-0005-0000-0000-000028070000}"/>
    <cellStyle name="%_MDA - AUM Modelv4_values8 11 (2)_Sheet5" xfId="1846" xr:uid="{00000000-0005-0000-0000-000029070000}"/>
    <cellStyle name="%_MDA - AUM Modelv4_values8 11 (2)_Sheet5 2" xfId="1847" xr:uid="{00000000-0005-0000-0000-00002A070000}"/>
    <cellStyle name="%_MDA - AUM Modelv4_values8 11 (2)_Sheet5_Sheet2" xfId="1848" xr:uid="{00000000-0005-0000-0000-00002B070000}"/>
    <cellStyle name="%_MDA - AUM Modelv4_values8 11 (2)_Sheet5_Sheet2 2" xfId="1849" xr:uid="{00000000-0005-0000-0000-00002C070000}"/>
    <cellStyle name="%_MDA - AUM Modelv4_values8 11_CM Act" xfId="1850" xr:uid="{00000000-0005-0000-0000-00002D070000}"/>
    <cellStyle name="%_MDA - AUM Modelv4_values8 11_CM Act_Sheet1" xfId="1851" xr:uid="{00000000-0005-0000-0000-00002E070000}"/>
    <cellStyle name="%_MDA - AUM Modelv4_values8 11_CM Act_Sheet2" xfId="1852" xr:uid="{00000000-0005-0000-0000-00002F070000}"/>
    <cellStyle name="%_MDA - AUM Modelv4_values8 11_CM Act_Sheet4" xfId="1853" xr:uid="{00000000-0005-0000-0000-000030070000}"/>
    <cellStyle name="%_MDA - AUM Modelv4_values8 11_CM Act_Sheet5" xfId="1854" xr:uid="{00000000-0005-0000-0000-000031070000}"/>
    <cellStyle name="%_MDA - AUM Modelv4_values8 11_rent.alloc.2" xfId="1855" xr:uid="{00000000-0005-0000-0000-000032070000}"/>
    <cellStyle name="%_MDA - AUM Modelv4_values8 11_rent.alloc.2 2" xfId="1856" xr:uid="{00000000-0005-0000-0000-000033070000}"/>
    <cellStyle name="%_MDA - AUM Modelv4_values8 11_rent.alloc.2_Sheet2" xfId="1857" xr:uid="{00000000-0005-0000-0000-000034070000}"/>
    <cellStyle name="%_MDA - AUM Modelv4_values8 11_rent.alloc.2_Sheet2 2" xfId="1858" xr:uid="{00000000-0005-0000-0000-000035070000}"/>
    <cellStyle name="%_MDA - AUM Modelv4_values8 11_rent.detail" xfId="1859" xr:uid="{00000000-0005-0000-0000-000036070000}"/>
    <cellStyle name="%_MDA - AUM Modelv4_values8 11_rent.detail 2" xfId="1860" xr:uid="{00000000-0005-0000-0000-000037070000}"/>
    <cellStyle name="%_MDA - AUM Modelv4_values8 11_rent.detail_Sheet2" xfId="1861" xr:uid="{00000000-0005-0000-0000-000038070000}"/>
    <cellStyle name="%_MDA - AUM Modelv4_values8 11_rent.detail_Sheet2 2" xfId="1862" xr:uid="{00000000-0005-0000-0000-000039070000}"/>
    <cellStyle name="%_MDA - AUM Modelv4_values8 11_Sheet1" xfId="1863" xr:uid="{00000000-0005-0000-0000-00003A070000}"/>
    <cellStyle name="%_MDA - AUM Modelv4_values8 11_Sheet2" xfId="1864" xr:uid="{00000000-0005-0000-0000-00003B070000}"/>
    <cellStyle name="%_MDA - AUM Modelv4_values8 11_Sheet2 2" xfId="1865" xr:uid="{00000000-0005-0000-0000-00003C070000}"/>
    <cellStyle name="%_MDA - AUM Modelv4_values8 11_Sheet4" xfId="1866" xr:uid="{00000000-0005-0000-0000-00003D070000}"/>
    <cellStyle name="%_MDA - AUM Modelv4_values8 11_Sheet5" xfId="1867" xr:uid="{00000000-0005-0000-0000-00003E070000}"/>
    <cellStyle name="%_MDA - AUM Modelv4_values8 11_Sheet5 2" xfId="1868" xr:uid="{00000000-0005-0000-0000-00003F070000}"/>
    <cellStyle name="%_MDA - AUM Modelv4_values8 11_Sheet5_Sheet2" xfId="1869" xr:uid="{00000000-0005-0000-0000-000040070000}"/>
    <cellStyle name="%_MDA - AUM Modelv4_values8 11_Sheet5_Sheet2 2" xfId="1870" xr:uid="{00000000-0005-0000-0000-000041070000}"/>
    <cellStyle name="%_NMFI by Partner" xfId="1871" xr:uid="{00000000-0005-0000-0000-000042070000}"/>
    <cellStyle name="%_NMFI Partners Summary" xfId="1872" xr:uid="{00000000-0005-0000-0000-000043070000}"/>
    <cellStyle name="%_NMFI Partners Summary 2" xfId="1873" xr:uid="{00000000-0005-0000-0000-000044070000}"/>
    <cellStyle name="%_Noranda Holdings LP 2008 - TB v2" xfId="1874" xr:uid="{00000000-0005-0000-0000-000045070000}"/>
    <cellStyle name="%_NYC deferreds" xfId="1875" xr:uid="{00000000-0005-0000-0000-000046070000}"/>
    <cellStyle name="%_NYC deferreds 2" xfId="1876" xr:uid="{00000000-0005-0000-0000-000047070000}"/>
    <cellStyle name="%_Partners Capital Q1 2009" xfId="1877" xr:uid="{00000000-0005-0000-0000-000048070000}"/>
    <cellStyle name="%_Partners Capital Q1 2009_Broadleaf Watefall 12-31-09" xfId="1878" xr:uid="{00000000-0005-0000-0000-000049070000}"/>
    <cellStyle name="%_PE Fees for NMFI (JJackson)" xfId="1879" xr:uid="{00000000-0005-0000-0000-00004A070000}"/>
    <cellStyle name="%_PE Fees for NMFI (JJackson) 2" xfId="1880" xr:uid="{00000000-0005-0000-0000-00004B070000}"/>
    <cellStyle name="%_PE Fees for NMFI (JJackson)_403000 - Rollforward" xfId="1881" xr:uid="{00000000-0005-0000-0000-00004C070000}"/>
    <cellStyle name="%_PE Fees for NMFI (JJackson)_403000 - Rollforward 2" xfId="1882" xr:uid="{00000000-0005-0000-0000-00004D070000}"/>
    <cellStyle name="%_PE Fees for NMFI (JJackson)_602083_other salary tax Mar11" xfId="1883" xr:uid="{00000000-0005-0000-0000-00004E070000}"/>
    <cellStyle name="%_PE Fees for NMFI (JJackson)_NMFI Partners Summary" xfId="1884" xr:uid="{00000000-0005-0000-0000-00004F070000}"/>
    <cellStyle name="%_PE Fees for NMFI (JJackson)_NMFI Partners Summary 2" xfId="1885" xr:uid="{00000000-0005-0000-0000-000050070000}"/>
    <cellStyle name="%_PE Fees for NMFI (JJackson)_rent" xfId="1886" xr:uid="{00000000-0005-0000-0000-000051070000}"/>
    <cellStyle name="%_PE Fees for NMFI (JJackson)_rent 2" xfId="1887" xr:uid="{00000000-0005-0000-0000-000052070000}"/>
    <cellStyle name="%_PE Fees for NMFI (JJackson)_Sheet13" xfId="1888" xr:uid="{00000000-0005-0000-0000-000053070000}"/>
    <cellStyle name="%_PE Fees for NMFI (JJackson)_Sheet13 2" xfId="1889" xr:uid="{00000000-0005-0000-0000-000054070000}"/>
    <cellStyle name="%_PE Fees for NMFI (JJackson)_Sheet2" xfId="1890" xr:uid="{00000000-0005-0000-0000-000055070000}"/>
    <cellStyle name="%_PE Fees for NMFI (JJackson)_Sheet2 2" xfId="1891" xr:uid="{00000000-0005-0000-0000-000056070000}"/>
    <cellStyle name="%_PE Fees for NMFI (JJackson)_US Population Summary" xfId="1892" xr:uid="{00000000-0005-0000-0000-000057070000}"/>
    <cellStyle name="%_PE Fees for NMFI (JJackson)_US Population Summary 2" xfId="1893" xr:uid="{00000000-0005-0000-0000-000058070000}"/>
    <cellStyle name="%_PE Fund Projections 2010-03-11" xfId="1894" xr:uid="{00000000-0005-0000-0000-000059070000}"/>
    <cellStyle name="%_PE Fund Projections 2010-03-11_Sheet1" xfId="1895" xr:uid="{00000000-0005-0000-0000-00005A070000}"/>
    <cellStyle name="%_PE Fund Projections 2010-03-11_Sheet2" xfId="1896" xr:uid="{00000000-0005-0000-0000-00005B070000}"/>
    <cellStyle name="%_PE Fund Projections 2010-03-11_Sheet4" xfId="1897" xr:uid="{00000000-0005-0000-0000-00005C070000}"/>
    <cellStyle name="%_PE Fund Projections 2010-03-11_Sheet5" xfId="1898" xr:uid="{00000000-0005-0000-0000-00005D070000}"/>
    <cellStyle name="%_PR Calc" xfId="1899" xr:uid="{00000000-0005-0000-0000-00005E070000}"/>
    <cellStyle name="%_PR Calc - DOMESTIC" xfId="1900" xr:uid="{00000000-0005-0000-0000-00005F070000}"/>
    <cellStyle name="%_Priority Return" xfId="1901" xr:uid="{00000000-0005-0000-0000-000060070000}"/>
    <cellStyle name="%_Priority Return 10" xfId="1902" xr:uid="{00000000-0005-0000-0000-000061070000}"/>
    <cellStyle name="%_Priority Return 11" xfId="1903" xr:uid="{00000000-0005-0000-0000-000062070000}"/>
    <cellStyle name="%_Priority Return 12" xfId="1904" xr:uid="{00000000-0005-0000-0000-000063070000}"/>
    <cellStyle name="%_Priority Return 13" xfId="1905" xr:uid="{00000000-0005-0000-0000-000064070000}"/>
    <cellStyle name="%_Priority Return 14" xfId="1906" xr:uid="{00000000-0005-0000-0000-000065070000}"/>
    <cellStyle name="%_Priority Return 15" xfId="1907" xr:uid="{00000000-0005-0000-0000-000066070000}"/>
    <cellStyle name="%_Priority Return 16" xfId="1908" xr:uid="{00000000-0005-0000-0000-000067070000}"/>
    <cellStyle name="%_Priority Return 17" xfId="1909" xr:uid="{00000000-0005-0000-0000-000068070000}"/>
    <cellStyle name="%_Priority Return 18" xfId="1910" xr:uid="{00000000-0005-0000-0000-000069070000}"/>
    <cellStyle name="%_Priority Return 19" xfId="1911" xr:uid="{00000000-0005-0000-0000-00006A070000}"/>
    <cellStyle name="%_Priority Return 2" xfId="1912" xr:uid="{00000000-0005-0000-0000-00006B070000}"/>
    <cellStyle name="%_Priority Return 2_Executive Summary" xfId="1913" xr:uid="{00000000-0005-0000-0000-00006C070000}"/>
    <cellStyle name="%_Priority Return 2_Sheet1" xfId="1914" xr:uid="{00000000-0005-0000-0000-00006D070000}"/>
    <cellStyle name="%_Priority Return 2_Sheet1_Executive Summary" xfId="1915" xr:uid="{00000000-0005-0000-0000-00006E070000}"/>
    <cellStyle name="%_Priority Return 20" xfId="1916" xr:uid="{00000000-0005-0000-0000-00006F070000}"/>
    <cellStyle name="%_Priority Return 21" xfId="1917" xr:uid="{00000000-0005-0000-0000-000070070000}"/>
    <cellStyle name="%_Priority Return 22" xfId="1918" xr:uid="{00000000-0005-0000-0000-000071070000}"/>
    <cellStyle name="%_Priority Return 23" xfId="1919" xr:uid="{00000000-0005-0000-0000-000072070000}"/>
    <cellStyle name="%_Priority Return 24" xfId="1920" xr:uid="{00000000-0005-0000-0000-000073070000}"/>
    <cellStyle name="%_Priority Return 25" xfId="1921" xr:uid="{00000000-0005-0000-0000-000074070000}"/>
    <cellStyle name="%_Priority Return 26" xfId="1922" xr:uid="{00000000-0005-0000-0000-000075070000}"/>
    <cellStyle name="%_Priority Return 27" xfId="1923" xr:uid="{00000000-0005-0000-0000-000076070000}"/>
    <cellStyle name="%_Priority Return 3" xfId="1924" xr:uid="{00000000-0005-0000-0000-000077070000}"/>
    <cellStyle name="%_Priority Return 3_Sheet1" xfId="1925" xr:uid="{00000000-0005-0000-0000-000078070000}"/>
    <cellStyle name="%_Priority Return 3_Sheet1_Executive Summary" xfId="1926" xr:uid="{00000000-0005-0000-0000-000079070000}"/>
    <cellStyle name="%_Priority Return 4" xfId="1927" xr:uid="{00000000-0005-0000-0000-00007A070000}"/>
    <cellStyle name="%_Priority Return 4_Sheet1" xfId="1928" xr:uid="{00000000-0005-0000-0000-00007B070000}"/>
    <cellStyle name="%_Priority Return 4_Sheet1_Executive Summary" xfId="1929" xr:uid="{00000000-0005-0000-0000-00007C070000}"/>
    <cellStyle name="%_Priority Return 5" xfId="1930" xr:uid="{00000000-0005-0000-0000-00007D070000}"/>
    <cellStyle name="%_Priority Return 5_Sheet1" xfId="1931" xr:uid="{00000000-0005-0000-0000-00007E070000}"/>
    <cellStyle name="%_Priority Return 5_Sheet1_Executive Summary" xfId="1932" xr:uid="{00000000-0005-0000-0000-00007F070000}"/>
    <cellStyle name="%_Priority Return 6" xfId="1933" xr:uid="{00000000-0005-0000-0000-000080070000}"/>
    <cellStyle name="%_Priority Return 6_Sheet1" xfId="1934" xr:uid="{00000000-0005-0000-0000-000081070000}"/>
    <cellStyle name="%_Priority Return 6_Sheet1_Executive Summary" xfId="1935" xr:uid="{00000000-0005-0000-0000-000082070000}"/>
    <cellStyle name="%_Priority Return 7" xfId="1936" xr:uid="{00000000-0005-0000-0000-000083070000}"/>
    <cellStyle name="%_Priority Return 7_Sheet1" xfId="1937" xr:uid="{00000000-0005-0000-0000-000084070000}"/>
    <cellStyle name="%_Priority Return 7_Sheet1_Executive Summary" xfId="1938" xr:uid="{00000000-0005-0000-0000-000085070000}"/>
    <cellStyle name="%_Priority Return 8" xfId="1939" xr:uid="{00000000-0005-0000-0000-000086070000}"/>
    <cellStyle name="%_Priority Return 8_Sheet1" xfId="1940" xr:uid="{00000000-0005-0000-0000-000087070000}"/>
    <cellStyle name="%_Priority Return 8_Sheet1_Executive Summary" xfId="1941" xr:uid="{00000000-0005-0000-0000-000088070000}"/>
    <cellStyle name="%_Priority Return 9" xfId="1942" xr:uid="{00000000-0005-0000-0000-000089070000}"/>
    <cellStyle name="%_Priority Return_06 SOI" xfId="1943" xr:uid="{00000000-0005-0000-0000-00008A070000}"/>
    <cellStyle name="%_Priority Return_Broadleaf Watefall 9-30-09" xfId="1944" xr:uid="{00000000-0005-0000-0000-00008B070000}"/>
    <cellStyle name="%_Priority Return_Dist Summary_11.XX.09" xfId="1945" xr:uid="{00000000-0005-0000-0000-00008C070000}"/>
    <cellStyle name="%_Priority Return_Executive Summary" xfId="1946" xr:uid="{00000000-0005-0000-0000-00008D070000}"/>
    <cellStyle name="%_Priority Return_Invested Capital Debt Worksheet" xfId="1947" xr:uid="{00000000-0005-0000-0000-00008E070000}"/>
    <cellStyle name="%_Priority Return_Valuations" xfId="1948" xr:uid="{00000000-0005-0000-0000-00008F070000}"/>
    <cellStyle name="%_Pro-forma ENI for Q1 '08 press release_FINAL" xfId="1949" xr:uid="{00000000-0005-0000-0000-000090070000}"/>
    <cellStyle name="%_Pro-forma ENI for Q1 '08 press release_FINAL 2" xfId="1950" xr:uid="{00000000-0005-0000-0000-000091070000}"/>
    <cellStyle name="%_Projections for Memo 8" xfId="1951" xr:uid="{00000000-0005-0000-0000-000092070000}"/>
    <cellStyle name="%_Projections for Memo 8_Sheet1" xfId="1952" xr:uid="{00000000-0005-0000-0000-000093070000}"/>
    <cellStyle name="%_Projections for Memo 8_Sheet2" xfId="1953" xr:uid="{00000000-0005-0000-0000-000094070000}"/>
    <cellStyle name="%_Projections for Memo 8_Sheet4" xfId="1954" xr:uid="{00000000-0005-0000-0000-000095070000}"/>
    <cellStyle name="%_Projections for Memo 8_Sheet5" xfId="1955" xr:uid="{00000000-0005-0000-0000-000096070000}"/>
    <cellStyle name="%_Quarterly Valuation Costsv5" xfId="1956" xr:uid="{00000000-0005-0000-0000-000097070000}"/>
    <cellStyle name="%_Quarterly Valuation Costsv5 2" xfId="1957" xr:uid="{00000000-0005-0000-0000-000098070000}"/>
    <cellStyle name="%_RCIV Q3 2009 Capital Analysis CURRENT" xfId="1958" xr:uid="{00000000-0005-0000-0000-000099070000}"/>
    <cellStyle name="%_rent" xfId="1959" xr:uid="{00000000-0005-0000-0000-00009A070000}"/>
    <cellStyle name="%_rent 2" xfId="1960" xr:uid="{00000000-0005-0000-0000-00009B070000}"/>
    <cellStyle name="%_Revenue breakout" xfId="1961" xr:uid="{00000000-0005-0000-0000-00009C070000}"/>
    <cellStyle name="%_Revenue breakout 2" xfId="1962" xr:uid="{00000000-0005-0000-0000-00009D070000}"/>
    <cellStyle name="%_Revenue breakout 2 2" xfId="1963" xr:uid="{00000000-0005-0000-0000-00009E070000}"/>
    <cellStyle name="%_Revenue breakout 2_Sheet1" xfId="1964" xr:uid="{00000000-0005-0000-0000-00009F070000}"/>
    <cellStyle name="%_Revenue breakout 3" xfId="1965" xr:uid="{00000000-0005-0000-0000-0000A0070000}"/>
    <cellStyle name="%_Revenue breakout 4" xfId="1966" xr:uid="{00000000-0005-0000-0000-0000A1070000}"/>
    <cellStyle name="%_Revenue breakout 5" xfId="1967" xr:uid="{00000000-0005-0000-0000-0000A2070000}"/>
    <cellStyle name="%_Revenue breakout 6" xfId="1968" xr:uid="{00000000-0005-0000-0000-0000A3070000}"/>
    <cellStyle name="%_Revenue breakout 7" xfId="1969" xr:uid="{00000000-0005-0000-0000-0000A4070000}"/>
    <cellStyle name="%_Revenue breakout 8" xfId="1970" xr:uid="{00000000-0005-0000-0000-0000A5070000}"/>
    <cellStyle name="%_Revenue breakout_06 SOI" xfId="1971" xr:uid="{00000000-0005-0000-0000-0000A6070000}"/>
    <cellStyle name="%_Revenue breakout_Copy of AGM Dec '09 YTD COF I and II Dep  Liab (1-13-10) (2)" xfId="1972" xr:uid="{00000000-0005-0000-0000-0000A7070000}"/>
    <cellStyle name="%_Segment Cost-FairValueDisclosure(11-26)" xfId="1973" xr:uid="{00000000-0005-0000-0000-0000A8070000}"/>
    <cellStyle name="%_Segment Cost-FairValueDisclosure(11-26) 2" xfId="1974" xr:uid="{00000000-0005-0000-0000-0000A9070000}"/>
    <cellStyle name="%_sharing percentages 12 3 07" xfId="1975" xr:uid="{00000000-0005-0000-0000-0000AA070000}"/>
    <cellStyle name="%_Sheet1" xfId="1976" xr:uid="{00000000-0005-0000-0000-0000AB070000}"/>
    <cellStyle name="%_Sheet1 10" xfId="1977" xr:uid="{00000000-0005-0000-0000-0000AC070000}"/>
    <cellStyle name="%_Sheet1 11" xfId="1978" xr:uid="{00000000-0005-0000-0000-0000AD070000}"/>
    <cellStyle name="%_Sheet1 12" xfId="1979" xr:uid="{00000000-0005-0000-0000-0000AE070000}"/>
    <cellStyle name="%_Sheet1 13" xfId="1980" xr:uid="{00000000-0005-0000-0000-0000AF070000}"/>
    <cellStyle name="%_Sheet1 14" xfId="1981" xr:uid="{00000000-0005-0000-0000-0000B0070000}"/>
    <cellStyle name="%_Sheet1 15" xfId="1982" xr:uid="{00000000-0005-0000-0000-0000B1070000}"/>
    <cellStyle name="%_Sheet1 16" xfId="1983" xr:uid="{00000000-0005-0000-0000-0000B2070000}"/>
    <cellStyle name="%_Sheet1 17" xfId="1984" xr:uid="{00000000-0005-0000-0000-0000B3070000}"/>
    <cellStyle name="%_Sheet1 18" xfId="1985" xr:uid="{00000000-0005-0000-0000-0000B4070000}"/>
    <cellStyle name="%_Sheet1 19" xfId="1986" xr:uid="{00000000-0005-0000-0000-0000B5070000}"/>
    <cellStyle name="%_Sheet1 2" xfId="1987" xr:uid="{00000000-0005-0000-0000-0000B6070000}"/>
    <cellStyle name="%_Sheet1 2_Executive Summary" xfId="1988" xr:uid="{00000000-0005-0000-0000-0000B7070000}"/>
    <cellStyle name="%_Sheet1 2_Sheet1" xfId="1989" xr:uid="{00000000-0005-0000-0000-0000B8070000}"/>
    <cellStyle name="%_Sheet1 2_Sheet1_Executive Summary" xfId="1990" xr:uid="{00000000-0005-0000-0000-0000B9070000}"/>
    <cellStyle name="%_Sheet1 20" xfId="1991" xr:uid="{00000000-0005-0000-0000-0000BA070000}"/>
    <cellStyle name="%_Sheet1 21" xfId="1992" xr:uid="{00000000-0005-0000-0000-0000BB070000}"/>
    <cellStyle name="%_Sheet1 22" xfId="1993" xr:uid="{00000000-0005-0000-0000-0000BC070000}"/>
    <cellStyle name="%_Sheet1 23" xfId="1994" xr:uid="{00000000-0005-0000-0000-0000BD070000}"/>
    <cellStyle name="%_Sheet1 24" xfId="1995" xr:uid="{00000000-0005-0000-0000-0000BE070000}"/>
    <cellStyle name="%_Sheet1 25" xfId="1996" xr:uid="{00000000-0005-0000-0000-0000BF070000}"/>
    <cellStyle name="%_Sheet1 26" xfId="1997" xr:uid="{00000000-0005-0000-0000-0000C0070000}"/>
    <cellStyle name="%_Sheet1 27" xfId="1998" xr:uid="{00000000-0005-0000-0000-0000C1070000}"/>
    <cellStyle name="%_Sheet1 3" xfId="1999" xr:uid="{00000000-0005-0000-0000-0000C2070000}"/>
    <cellStyle name="%_Sheet1 3_Sheet1" xfId="2000" xr:uid="{00000000-0005-0000-0000-0000C3070000}"/>
    <cellStyle name="%_Sheet1 3_Sheet1_Executive Summary" xfId="2001" xr:uid="{00000000-0005-0000-0000-0000C4070000}"/>
    <cellStyle name="%_Sheet1 4" xfId="2002" xr:uid="{00000000-0005-0000-0000-0000C5070000}"/>
    <cellStyle name="%_Sheet1 4_Sheet1" xfId="2003" xr:uid="{00000000-0005-0000-0000-0000C6070000}"/>
    <cellStyle name="%_Sheet1 4_Sheet1_Executive Summary" xfId="2004" xr:uid="{00000000-0005-0000-0000-0000C7070000}"/>
    <cellStyle name="%_Sheet1 5" xfId="2005" xr:uid="{00000000-0005-0000-0000-0000C8070000}"/>
    <cellStyle name="%_Sheet1 5_Sheet1" xfId="2006" xr:uid="{00000000-0005-0000-0000-0000C9070000}"/>
    <cellStyle name="%_Sheet1 5_Sheet1_Executive Summary" xfId="2007" xr:uid="{00000000-0005-0000-0000-0000CA070000}"/>
    <cellStyle name="%_Sheet1 6" xfId="2008" xr:uid="{00000000-0005-0000-0000-0000CB070000}"/>
    <cellStyle name="%_Sheet1 6_Sheet1" xfId="2009" xr:uid="{00000000-0005-0000-0000-0000CC070000}"/>
    <cellStyle name="%_Sheet1 6_Sheet1_Executive Summary" xfId="2010" xr:uid="{00000000-0005-0000-0000-0000CD070000}"/>
    <cellStyle name="%_Sheet1 7" xfId="2011" xr:uid="{00000000-0005-0000-0000-0000CE070000}"/>
    <cellStyle name="%_Sheet1 7_Sheet1" xfId="2012" xr:uid="{00000000-0005-0000-0000-0000CF070000}"/>
    <cellStyle name="%_Sheet1 7_Sheet1_Executive Summary" xfId="2013" xr:uid="{00000000-0005-0000-0000-0000D0070000}"/>
    <cellStyle name="%_Sheet1 8" xfId="2014" xr:uid="{00000000-0005-0000-0000-0000D1070000}"/>
    <cellStyle name="%_Sheet1 8_Sheet1" xfId="2015" xr:uid="{00000000-0005-0000-0000-0000D2070000}"/>
    <cellStyle name="%_Sheet1 8_Sheet1_Executive Summary" xfId="2016" xr:uid="{00000000-0005-0000-0000-0000D3070000}"/>
    <cellStyle name="%_Sheet1 9" xfId="2017" xr:uid="{00000000-0005-0000-0000-0000D4070000}"/>
    <cellStyle name="%_Sheet1_06 SOI" xfId="2018" xr:uid="{00000000-0005-0000-0000-0000D5070000}"/>
    <cellStyle name="%_Sheet1_Broadleaf Watefall 9-30-09" xfId="2019" xr:uid="{00000000-0005-0000-0000-0000D6070000}"/>
    <cellStyle name="%_Sheet1_Dist Summary_11.XX.09" xfId="2020" xr:uid="{00000000-0005-0000-0000-0000D7070000}"/>
    <cellStyle name="%_Sheet1_Invested Capital Debt Worksheet" xfId="2021" xr:uid="{00000000-0005-0000-0000-0000D8070000}"/>
    <cellStyle name="%_Sheet1_Valuations" xfId="2022" xr:uid="{00000000-0005-0000-0000-0000D9070000}"/>
    <cellStyle name="%_Sheet13" xfId="2023" xr:uid="{00000000-0005-0000-0000-0000DA070000}"/>
    <cellStyle name="%_Sheet13 2" xfId="2024" xr:uid="{00000000-0005-0000-0000-0000DB070000}"/>
    <cellStyle name="%_Sheet2" xfId="2025" xr:uid="{00000000-0005-0000-0000-0000DC070000}"/>
    <cellStyle name="%_Sheet2 10" xfId="2026" xr:uid="{00000000-0005-0000-0000-0000DD070000}"/>
    <cellStyle name="%_Sheet2 11" xfId="2027" xr:uid="{00000000-0005-0000-0000-0000DE070000}"/>
    <cellStyle name="%_Sheet2 12" xfId="2028" xr:uid="{00000000-0005-0000-0000-0000DF070000}"/>
    <cellStyle name="%_Sheet2 13" xfId="2029" xr:uid="{00000000-0005-0000-0000-0000E0070000}"/>
    <cellStyle name="%_Sheet2 14" xfId="2030" xr:uid="{00000000-0005-0000-0000-0000E1070000}"/>
    <cellStyle name="%_Sheet2 15" xfId="2031" xr:uid="{00000000-0005-0000-0000-0000E2070000}"/>
    <cellStyle name="%_Sheet2 16" xfId="2032" xr:uid="{00000000-0005-0000-0000-0000E3070000}"/>
    <cellStyle name="%_Sheet2 17" xfId="2033" xr:uid="{00000000-0005-0000-0000-0000E4070000}"/>
    <cellStyle name="%_Sheet2 18" xfId="2034" xr:uid="{00000000-0005-0000-0000-0000E5070000}"/>
    <cellStyle name="%_Sheet2 19" xfId="2035" xr:uid="{00000000-0005-0000-0000-0000E6070000}"/>
    <cellStyle name="%_Sheet2 2" xfId="2036" xr:uid="{00000000-0005-0000-0000-0000E7070000}"/>
    <cellStyle name="%_Sheet2 20" xfId="2037" xr:uid="{00000000-0005-0000-0000-0000E8070000}"/>
    <cellStyle name="%_Sheet2 21" xfId="2038" xr:uid="{00000000-0005-0000-0000-0000E9070000}"/>
    <cellStyle name="%_Sheet2 22" xfId="2039" xr:uid="{00000000-0005-0000-0000-0000EA070000}"/>
    <cellStyle name="%_Sheet2 23" xfId="2040" xr:uid="{00000000-0005-0000-0000-0000EB070000}"/>
    <cellStyle name="%_Sheet2 24" xfId="2041" xr:uid="{00000000-0005-0000-0000-0000EC070000}"/>
    <cellStyle name="%_Sheet2 25" xfId="2042" xr:uid="{00000000-0005-0000-0000-0000ED070000}"/>
    <cellStyle name="%_Sheet2 26" xfId="2043" xr:uid="{00000000-0005-0000-0000-0000EE070000}"/>
    <cellStyle name="%_Sheet2 27" xfId="2044" xr:uid="{00000000-0005-0000-0000-0000EF070000}"/>
    <cellStyle name="%_Sheet2 3" xfId="2045" xr:uid="{00000000-0005-0000-0000-0000F0070000}"/>
    <cellStyle name="%_Sheet2 4" xfId="2046" xr:uid="{00000000-0005-0000-0000-0000F1070000}"/>
    <cellStyle name="%_Sheet2 5" xfId="2047" xr:uid="{00000000-0005-0000-0000-0000F2070000}"/>
    <cellStyle name="%_Sheet2 6" xfId="2048" xr:uid="{00000000-0005-0000-0000-0000F3070000}"/>
    <cellStyle name="%_Sheet2 7" xfId="2049" xr:uid="{00000000-0005-0000-0000-0000F4070000}"/>
    <cellStyle name="%_Sheet2 8" xfId="2050" xr:uid="{00000000-0005-0000-0000-0000F5070000}"/>
    <cellStyle name="%_Sheet2 9" xfId="2051" xr:uid="{00000000-0005-0000-0000-0000F6070000}"/>
    <cellStyle name="%_Sheet2_Broadleaf Watefall 9-30-09" xfId="2052" xr:uid="{00000000-0005-0000-0000-0000F7070000}"/>
    <cellStyle name="%_Sheet2_Dist Summary_11.XX.09" xfId="2053" xr:uid="{00000000-0005-0000-0000-0000F8070000}"/>
    <cellStyle name="%_Sheet2_Invested Capital Debt Worksheet" xfId="2054" xr:uid="{00000000-0005-0000-0000-0000F9070000}"/>
    <cellStyle name="%_Sheet3" xfId="2055" xr:uid="{00000000-0005-0000-0000-0000FA070000}"/>
    <cellStyle name="%_Sheet3 2" xfId="2056" xr:uid="{00000000-0005-0000-0000-0000FB070000}"/>
    <cellStyle name="%_Sheet4" xfId="2057" xr:uid="{00000000-0005-0000-0000-0000FC070000}"/>
    <cellStyle name="%_Sheet5" xfId="2058" xr:uid="{00000000-0005-0000-0000-0000FD070000}"/>
    <cellStyle name="%_Sheet7" xfId="2059" xr:uid="{00000000-0005-0000-0000-0000FE070000}"/>
    <cellStyle name="%_Sheet7 2" xfId="2060" xr:uid="{00000000-0005-0000-0000-0000FF070000}"/>
    <cellStyle name="%_Sheet7_Sheet2" xfId="2061" xr:uid="{00000000-0005-0000-0000-000000080000}"/>
    <cellStyle name="%_Sheet7_Sheet2 2" xfId="2062" xr:uid="{00000000-0005-0000-0000-000001080000}"/>
    <cellStyle name="%_SOMA_ASIA_VIF Advisors Taxable Projection" xfId="2063" xr:uid="{00000000-0005-0000-0000-000002080000}"/>
    <cellStyle name="%_Summary" xfId="2064" xr:uid="{00000000-0005-0000-0000-000003080000}"/>
    <cellStyle name="%_Summary 2" xfId="2065" xr:uid="{00000000-0005-0000-0000-000004080000}"/>
    <cellStyle name="%_SVF Advisors" xfId="2066" xr:uid="{00000000-0005-0000-0000-000005080000}"/>
    <cellStyle name="%_tax entries" xfId="2067" xr:uid="{00000000-0005-0000-0000-000006080000}"/>
    <cellStyle name="%_tax entries 2" xfId="2068" xr:uid="{00000000-0005-0000-0000-000007080000}"/>
    <cellStyle name="%_TRA-9_30_07 upd 11 25 for 41% 64 385%" xfId="2069" xr:uid="{00000000-0005-0000-0000-000008080000}"/>
    <cellStyle name="%_Txn and Adv and LevSourcev8" xfId="2070" xr:uid="{00000000-0005-0000-0000-000009080000}"/>
    <cellStyle name="%_Txn and Adv and LevSourcev8 2" xfId="2071" xr:uid="{00000000-0005-0000-0000-00000A080000}"/>
    <cellStyle name="%_Txn and Adv and LevSourcev8 2 2" xfId="2072" xr:uid="{00000000-0005-0000-0000-00000B080000}"/>
    <cellStyle name="%_Txn and Adv and LevSourcev8 3" xfId="2073" xr:uid="{00000000-0005-0000-0000-00000C080000}"/>
    <cellStyle name="%_Txn and Adv and LevSourcev8 3 2" xfId="2074" xr:uid="{00000000-0005-0000-0000-00000D080000}"/>
    <cellStyle name="%_Txn and Adv and LevSourcev8 4" xfId="2075" xr:uid="{00000000-0005-0000-0000-00000E080000}"/>
    <cellStyle name="%_Txn and Adv and LevSourcev8 4 2" xfId="2076" xr:uid="{00000000-0005-0000-0000-00000F080000}"/>
    <cellStyle name="%_Txn and Adv and LevSourcev8_403000 - Rollforward" xfId="2077" xr:uid="{00000000-0005-0000-0000-000010080000}"/>
    <cellStyle name="%_Txn and Adv and LevSourcev8_403000 - Rollforward 2" xfId="2078" xr:uid="{00000000-0005-0000-0000-000011080000}"/>
    <cellStyle name="%_Txn and Adv and LevSourcev8_CM Act" xfId="2079" xr:uid="{00000000-0005-0000-0000-000012080000}"/>
    <cellStyle name="%_Txn and Adv and LevSourcev8_CM Act_Sheet1" xfId="2080" xr:uid="{00000000-0005-0000-0000-000013080000}"/>
    <cellStyle name="%_Txn and Adv and LevSourcev8_CM Act_Sheet2" xfId="2081" xr:uid="{00000000-0005-0000-0000-000014080000}"/>
    <cellStyle name="%_Txn and Adv and LevSourcev8_CM Act_Sheet4" xfId="2082" xr:uid="{00000000-0005-0000-0000-000015080000}"/>
    <cellStyle name="%_Txn and Adv and LevSourcev8_CM Act_Sheet5" xfId="2083" xr:uid="{00000000-0005-0000-0000-000016080000}"/>
    <cellStyle name="%_Txn and Adv and LevSourcev8_NMFI Partners Summary" xfId="2084" xr:uid="{00000000-0005-0000-0000-000017080000}"/>
    <cellStyle name="%_Txn and Adv and LevSourcev8_NMFI Partners Summary 2" xfId="2085" xr:uid="{00000000-0005-0000-0000-000018080000}"/>
    <cellStyle name="%_Txn and Adv and LevSourcev8_rent" xfId="2086" xr:uid="{00000000-0005-0000-0000-000019080000}"/>
    <cellStyle name="%_Txn and Adv and LevSourcev8_rent 2" xfId="2087" xr:uid="{00000000-0005-0000-0000-00001A080000}"/>
    <cellStyle name="%_Txn and Adv and LevSourcev8_rent.alloc.2" xfId="2088" xr:uid="{00000000-0005-0000-0000-00001B080000}"/>
    <cellStyle name="%_Txn and Adv and LevSourcev8_rent.alloc.2 2" xfId="2089" xr:uid="{00000000-0005-0000-0000-00001C080000}"/>
    <cellStyle name="%_Txn and Adv and LevSourcev8_rent.alloc.2_Sheet2" xfId="2090" xr:uid="{00000000-0005-0000-0000-00001D080000}"/>
    <cellStyle name="%_Txn and Adv and LevSourcev8_rent.alloc.2_Sheet2 2" xfId="2091" xr:uid="{00000000-0005-0000-0000-00001E080000}"/>
    <cellStyle name="%_Txn and Adv and LevSourcev8_rent.detail" xfId="2092" xr:uid="{00000000-0005-0000-0000-00001F080000}"/>
    <cellStyle name="%_Txn and Adv and LevSourcev8_rent.detail 2" xfId="2093" xr:uid="{00000000-0005-0000-0000-000020080000}"/>
    <cellStyle name="%_Txn and Adv and LevSourcev8_rent.detail_Sheet2" xfId="2094" xr:uid="{00000000-0005-0000-0000-000021080000}"/>
    <cellStyle name="%_Txn and Adv and LevSourcev8_rent.detail_Sheet2 2" xfId="2095" xr:uid="{00000000-0005-0000-0000-000022080000}"/>
    <cellStyle name="%_Txn and Adv and LevSourcev8_Sheet1" xfId="2096" xr:uid="{00000000-0005-0000-0000-000023080000}"/>
    <cellStyle name="%_Txn and Adv and LevSourcev8_Sheet13" xfId="2097" xr:uid="{00000000-0005-0000-0000-000024080000}"/>
    <cellStyle name="%_Txn and Adv and LevSourcev8_Sheet13 2" xfId="2098" xr:uid="{00000000-0005-0000-0000-000025080000}"/>
    <cellStyle name="%_Txn and Adv and LevSourcev8_Sheet2" xfId="2099" xr:uid="{00000000-0005-0000-0000-000026080000}"/>
    <cellStyle name="%_Txn and Adv and LevSourcev8_Sheet2 2" xfId="2100" xr:uid="{00000000-0005-0000-0000-000027080000}"/>
    <cellStyle name="%_Txn and Adv and LevSourcev8_Sheet4" xfId="2101" xr:uid="{00000000-0005-0000-0000-000028080000}"/>
    <cellStyle name="%_Txn and Adv and LevSourcev8_Sheet5" xfId="2102" xr:uid="{00000000-0005-0000-0000-000029080000}"/>
    <cellStyle name="%_Txn and Adv and LevSourcev8_Sheet5 2" xfId="2103" xr:uid="{00000000-0005-0000-0000-00002A080000}"/>
    <cellStyle name="%_Txn and Adv and LevSourcev8_Sheet5_Sheet2" xfId="2104" xr:uid="{00000000-0005-0000-0000-00002B080000}"/>
    <cellStyle name="%_Txn and Adv and LevSourcev8_Sheet5_Sheet2 2" xfId="2105" xr:uid="{00000000-0005-0000-0000-00002C080000}"/>
    <cellStyle name="%_Txn and Adv and LevSourcev8_US Population Summary" xfId="2106" xr:uid="{00000000-0005-0000-0000-00002D080000}"/>
    <cellStyle name="%_Txn and Adv and LevSourcev8_US Population Summary 2" xfId="2107" xr:uid="{00000000-0005-0000-0000-00002E080000}"/>
    <cellStyle name="%_US Population Summary" xfId="2108" xr:uid="{00000000-0005-0000-0000-00002F080000}"/>
    <cellStyle name="%_US Population Summary 2" xfId="2109" xr:uid="{00000000-0005-0000-0000-000030080000}"/>
    <cellStyle name="%_VIF basis calculation" xfId="2110" xr:uid="{00000000-0005-0000-0000-000031080000}"/>
    <cellStyle name="%_YE distrib on cash flow" xfId="2111" xr:uid="{00000000-0005-0000-0000-000032080000}"/>
    <cellStyle name="%2" xfId="2112" xr:uid="{00000000-0005-0000-0000-000033080000}"/>
    <cellStyle name="%var" xfId="2113" xr:uid="{00000000-0005-0000-0000-000034080000}"/>
    <cellStyle name="%var 2" xfId="2114" xr:uid="{00000000-0005-0000-0000-000035080000}"/>
    <cellStyle name="%var 3" xfId="2115" xr:uid="{00000000-0005-0000-0000-000036080000}"/>
    <cellStyle name="%var 3 2" xfId="2116" xr:uid="{00000000-0005-0000-0000-000037080000}"/>
    <cellStyle name="(" xfId="2117" xr:uid="{00000000-0005-0000-0000-000038080000}"/>
    <cellStyle name="(000)s" xfId="2118" xr:uid="{00000000-0005-0000-0000-000039080000}"/>
    <cellStyle name="(z*¯_x000f_°(”,¯?À(¢,¯?Ð(°,¯?à(Â,¯?ð(Ô,¯?" xfId="2119" xr:uid="{00000000-0005-0000-0000-00003A080000}"/>
    <cellStyle name="******************************************" xfId="2120" xr:uid="{00000000-0005-0000-0000-00003B080000}"/>
    <cellStyle name="****************************************** 10" xfId="2121" xr:uid="{00000000-0005-0000-0000-00003C080000}"/>
    <cellStyle name="****************************************** 10 2" xfId="2122" xr:uid="{00000000-0005-0000-0000-00003D080000}"/>
    <cellStyle name="****************************************** 11" xfId="2123" xr:uid="{00000000-0005-0000-0000-00003E080000}"/>
    <cellStyle name="****************************************** 11 2" xfId="2124" xr:uid="{00000000-0005-0000-0000-00003F080000}"/>
    <cellStyle name="****************************************** 12" xfId="2125" xr:uid="{00000000-0005-0000-0000-000040080000}"/>
    <cellStyle name="****************************************** 12 2" xfId="2126" xr:uid="{00000000-0005-0000-0000-000041080000}"/>
    <cellStyle name="****************************************** 13" xfId="2127" xr:uid="{00000000-0005-0000-0000-000042080000}"/>
    <cellStyle name="****************************************** 13 2" xfId="2128" xr:uid="{00000000-0005-0000-0000-000043080000}"/>
    <cellStyle name="****************************************** 14" xfId="2129" xr:uid="{00000000-0005-0000-0000-000044080000}"/>
    <cellStyle name="****************************************** 14 2" xfId="2130" xr:uid="{00000000-0005-0000-0000-000045080000}"/>
    <cellStyle name="****************************************** 15" xfId="2131" xr:uid="{00000000-0005-0000-0000-000046080000}"/>
    <cellStyle name="****************************************** 15 2" xfId="2132" xr:uid="{00000000-0005-0000-0000-000047080000}"/>
    <cellStyle name="****************************************** 16" xfId="2133" xr:uid="{00000000-0005-0000-0000-000048080000}"/>
    <cellStyle name="****************************************** 16 2" xfId="2134" xr:uid="{00000000-0005-0000-0000-000049080000}"/>
    <cellStyle name="****************************************** 17" xfId="2135" xr:uid="{00000000-0005-0000-0000-00004A080000}"/>
    <cellStyle name="****************************************** 17 2" xfId="2136" xr:uid="{00000000-0005-0000-0000-00004B080000}"/>
    <cellStyle name="****************************************** 18" xfId="2137" xr:uid="{00000000-0005-0000-0000-00004C080000}"/>
    <cellStyle name="****************************************** 18 2" xfId="2138" xr:uid="{00000000-0005-0000-0000-00004D080000}"/>
    <cellStyle name="****************************************** 19" xfId="2139" xr:uid="{00000000-0005-0000-0000-00004E080000}"/>
    <cellStyle name="****************************************** 19 2" xfId="2140" xr:uid="{00000000-0005-0000-0000-00004F080000}"/>
    <cellStyle name="****************************************** 2" xfId="2141" xr:uid="{00000000-0005-0000-0000-000050080000}"/>
    <cellStyle name="****************************************** 2 2" xfId="2142" xr:uid="{00000000-0005-0000-0000-000051080000}"/>
    <cellStyle name="****************************************** 20" xfId="2143" xr:uid="{00000000-0005-0000-0000-000052080000}"/>
    <cellStyle name="****************************************** 20 2" xfId="2144" xr:uid="{00000000-0005-0000-0000-000053080000}"/>
    <cellStyle name="****************************************** 21" xfId="2145" xr:uid="{00000000-0005-0000-0000-000054080000}"/>
    <cellStyle name="****************************************** 21 2" xfId="2146" xr:uid="{00000000-0005-0000-0000-000055080000}"/>
    <cellStyle name="****************************************** 22" xfId="2147" xr:uid="{00000000-0005-0000-0000-000056080000}"/>
    <cellStyle name="****************************************** 22 2" xfId="2148" xr:uid="{00000000-0005-0000-0000-000057080000}"/>
    <cellStyle name="****************************************** 23" xfId="2149" xr:uid="{00000000-0005-0000-0000-000058080000}"/>
    <cellStyle name="****************************************** 23 2" xfId="2150" xr:uid="{00000000-0005-0000-0000-000059080000}"/>
    <cellStyle name="****************************************** 24" xfId="2151" xr:uid="{00000000-0005-0000-0000-00005A080000}"/>
    <cellStyle name="****************************************** 24 2" xfId="2152" xr:uid="{00000000-0005-0000-0000-00005B080000}"/>
    <cellStyle name="****************************************** 25" xfId="2153" xr:uid="{00000000-0005-0000-0000-00005C080000}"/>
    <cellStyle name="****************************************** 25 2" xfId="2154" xr:uid="{00000000-0005-0000-0000-00005D080000}"/>
    <cellStyle name="****************************************** 26" xfId="2155" xr:uid="{00000000-0005-0000-0000-00005E080000}"/>
    <cellStyle name="****************************************** 26 2" xfId="2156" xr:uid="{00000000-0005-0000-0000-00005F080000}"/>
    <cellStyle name="****************************************** 27" xfId="2157" xr:uid="{00000000-0005-0000-0000-000060080000}"/>
    <cellStyle name="****************************************** 27 2" xfId="2158" xr:uid="{00000000-0005-0000-0000-000061080000}"/>
    <cellStyle name="****************************************** 28" xfId="2159" xr:uid="{00000000-0005-0000-0000-000062080000}"/>
    <cellStyle name="****************************************** 28 2" xfId="2160" xr:uid="{00000000-0005-0000-0000-000063080000}"/>
    <cellStyle name="****************************************** 29" xfId="2161" xr:uid="{00000000-0005-0000-0000-000064080000}"/>
    <cellStyle name="****************************************** 29 2" xfId="2162" xr:uid="{00000000-0005-0000-0000-000065080000}"/>
    <cellStyle name="****************************************** 3" xfId="2163" xr:uid="{00000000-0005-0000-0000-000066080000}"/>
    <cellStyle name="****************************************** 3 2" xfId="2164" xr:uid="{00000000-0005-0000-0000-000067080000}"/>
    <cellStyle name="****************************************** 30" xfId="2165" xr:uid="{00000000-0005-0000-0000-000068080000}"/>
    <cellStyle name="****************************************** 30 2" xfId="2166" xr:uid="{00000000-0005-0000-0000-000069080000}"/>
    <cellStyle name="****************************************** 31" xfId="2167" xr:uid="{00000000-0005-0000-0000-00006A080000}"/>
    <cellStyle name="****************************************** 32" xfId="2168" xr:uid="{00000000-0005-0000-0000-00006B080000}"/>
    <cellStyle name="****************************************** 4" xfId="2169" xr:uid="{00000000-0005-0000-0000-00006C080000}"/>
    <cellStyle name="****************************************** 4 2" xfId="2170" xr:uid="{00000000-0005-0000-0000-00006D080000}"/>
    <cellStyle name="****************************************** 5" xfId="2171" xr:uid="{00000000-0005-0000-0000-00006E080000}"/>
    <cellStyle name="****************************************** 5 2" xfId="2172" xr:uid="{00000000-0005-0000-0000-00006F080000}"/>
    <cellStyle name="****************************************** 6" xfId="2173" xr:uid="{00000000-0005-0000-0000-000070080000}"/>
    <cellStyle name="****************************************** 6 2" xfId="2174" xr:uid="{00000000-0005-0000-0000-000071080000}"/>
    <cellStyle name="****************************************** 7" xfId="2175" xr:uid="{00000000-0005-0000-0000-000072080000}"/>
    <cellStyle name="****************************************** 7 2" xfId="2176" xr:uid="{00000000-0005-0000-0000-000073080000}"/>
    <cellStyle name="****************************************** 8" xfId="2177" xr:uid="{00000000-0005-0000-0000-000074080000}"/>
    <cellStyle name="****************************************** 8 2" xfId="2178" xr:uid="{00000000-0005-0000-0000-000075080000}"/>
    <cellStyle name="****************************************** 9" xfId="2179" xr:uid="{00000000-0005-0000-0000-000076080000}"/>
    <cellStyle name="****************************************** 9 2" xfId="2180" xr:uid="{00000000-0005-0000-0000-000077080000}"/>
    <cellStyle name="," xfId="2181" xr:uid="{00000000-0005-0000-0000-000078080000}"/>
    <cellStyle name="､@ｯ・templete" xfId="2182" xr:uid="{00000000-0005-0000-0000-000079080000}"/>
    <cellStyle name="､@ｯ・templete 10" xfId="2183" xr:uid="{00000000-0005-0000-0000-00007A080000}"/>
    <cellStyle name="､@ｯ・templete 11" xfId="2184" xr:uid="{00000000-0005-0000-0000-00007B080000}"/>
    <cellStyle name="､@ｯ・templete 12" xfId="2185" xr:uid="{00000000-0005-0000-0000-00007C080000}"/>
    <cellStyle name="､@ｯ・templete 13" xfId="2186" xr:uid="{00000000-0005-0000-0000-00007D080000}"/>
    <cellStyle name="､@ｯ・templete 14" xfId="2187" xr:uid="{00000000-0005-0000-0000-00007E080000}"/>
    <cellStyle name="､@ｯ・templete 15" xfId="2188" xr:uid="{00000000-0005-0000-0000-00007F080000}"/>
    <cellStyle name="､@ｯ・templete 16" xfId="2189" xr:uid="{00000000-0005-0000-0000-000080080000}"/>
    <cellStyle name="､@ｯ・templete 17" xfId="2190" xr:uid="{00000000-0005-0000-0000-000081080000}"/>
    <cellStyle name="､@ｯ・templete 18" xfId="2191" xr:uid="{00000000-0005-0000-0000-000082080000}"/>
    <cellStyle name="､@ｯ・templete 19" xfId="2192" xr:uid="{00000000-0005-0000-0000-000083080000}"/>
    <cellStyle name="､@ｯ・templete 2" xfId="2193" xr:uid="{00000000-0005-0000-0000-000084080000}"/>
    <cellStyle name="､@ｯ・templete 2 2" xfId="2194" xr:uid="{00000000-0005-0000-0000-000085080000}"/>
    <cellStyle name="､@ｯ・templete 20" xfId="2195" xr:uid="{00000000-0005-0000-0000-000086080000}"/>
    <cellStyle name="､@ｯ・templete 21" xfId="2196" xr:uid="{00000000-0005-0000-0000-000087080000}"/>
    <cellStyle name="､@ｯ・templete 22" xfId="2197" xr:uid="{00000000-0005-0000-0000-000088080000}"/>
    <cellStyle name="､@ｯ・templete 23" xfId="2198" xr:uid="{00000000-0005-0000-0000-000089080000}"/>
    <cellStyle name="､@ｯ・templete 24" xfId="2199" xr:uid="{00000000-0005-0000-0000-00008A080000}"/>
    <cellStyle name="､@ｯ・templete 25" xfId="2200" xr:uid="{00000000-0005-0000-0000-00008B080000}"/>
    <cellStyle name="､@ｯ・templete 26" xfId="2201" xr:uid="{00000000-0005-0000-0000-00008C080000}"/>
    <cellStyle name="､@ｯ・templete 27" xfId="2202" xr:uid="{00000000-0005-0000-0000-00008D080000}"/>
    <cellStyle name="､@ｯ・templete 28" xfId="2203" xr:uid="{00000000-0005-0000-0000-00008E080000}"/>
    <cellStyle name="､@ｯ・templete 29" xfId="2204" xr:uid="{00000000-0005-0000-0000-00008F080000}"/>
    <cellStyle name="､@ｯ・templete 3" xfId="2205" xr:uid="{00000000-0005-0000-0000-000090080000}"/>
    <cellStyle name="､@ｯ・templete 3 2" xfId="2206" xr:uid="{00000000-0005-0000-0000-000091080000}"/>
    <cellStyle name="､@ｯ・templete 30" xfId="2207" xr:uid="{00000000-0005-0000-0000-000092080000}"/>
    <cellStyle name="､@ｯ・templete 31" xfId="2208" xr:uid="{00000000-0005-0000-0000-000093080000}"/>
    <cellStyle name="､@ｯ・templete 32" xfId="2209" xr:uid="{00000000-0005-0000-0000-000094080000}"/>
    <cellStyle name="､@ｯ・templete 33" xfId="2210" xr:uid="{00000000-0005-0000-0000-000095080000}"/>
    <cellStyle name="､@ｯ・templete 34" xfId="2211" xr:uid="{00000000-0005-0000-0000-000096080000}"/>
    <cellStyle name="､@ｯ・templete 35" xfId="2212" xr:uid="{00000000-0005-0000-0000-000097080000}"/>
    <cellStyle name="､@ｯ・templete 36" xfId="2213" xr:uid="{00000000-0005-0000-0000-000098080000}"/>
    <cellStyle name="､@ｯ・templete 37" xfId="2214" xr:uid="{00000000-0005-0000-0000-000099080000}"/>
    <cellStyle name="､@ｯ・templete 38" xfId="2215" xr:uid="{00000000-0005-0000-0000-00009A080000}"/>
    <cellStyle name="､@ｯ・templete 39" xfId="2216" xr:uid="{00000000-0005-0000-0000-00009B080000}"/>
    <cellStyle name="､@ｯ・templete 4" xfId="2217" xr:uid="{00000000-0005-0000-0000-00009C080000}"/>
    <cellStyle name="､@ｯ・templete 4 2" xfId="2218" xr:uid="{00000000-0005-0000-0000-00009D080000}"/>
    <cellStyle name="､@ｯ・templete 40" xfId="2219" xr:uid="{00000000-0005-0000-0000-00009E080000}"/>
    <cellStyle name="､@ｯ・templete 41" xfId="2220" xr:uid="{00000000-0005-0000-0000-00009F080000}"/>
    <cellStyle name="､@ｯ・templete 42" xfId="2221" xr:uid="{00000000-0005-0000-0000-0000A0080000}"/>
    <cellStyle name="､@ｯ・templete 5" xfId="2222" xr:uid="{00000000-0005-0000-0000-0000A1080000}"/>
    <cellStyle name="､@ｯ・templete 6" xfId="2223" xr:uid="{00000000-0005-0000-0000-0000A2080000}"/>
    <cellStyle name="､@ｯ・templete 7" xfId="2224" xr:uid="{00000000-0005-0000-0000-0000A3080000}"/>
    <cellStyle name="､@ｯ・templete 8" xfId="2225" xr:uid="{00000000-0005-0000-0000-0000A4080000}"/>
    <cellStyle name="､@ｯ・templete 9" xfId="2226" xr:uid="{00000000-0005-0000-0000-0000A5080000}"/>
    <cellStyle name="､@ｯ・templete_Sheet1" xfId="2227" xr:uid="{00000000-0005-0000-0000-0000A6080000}"/>
    <cellStyle name="､d､ﾀｦ・0]_templete" xfId="2228" xr:uid="{00000000-0005-0000-0000-0000A7080000}"/>
    <cellStyle name="､d､ﾀｦ・templete" xfId="2229" xr:uid="{00000000-0005-0000-0000-0000A8080000}"/>
    <cellStyle name="､d､ﾀｦ・templete 10" xfId="2230" xr:uid="{00000000-0005-0000-0000-0000A9080000}"/>
    <cellStyle name="､d､ﾀｦ・templete 11" xfId="2231" xr:uid="{00000000-0005-0000-0000-0000AA080000}"/>
    <cellStyle name="､d､ﾀｦ・templete 12" xfId="2232" xr:uid="{00000000-0005-0000-0000-0000AB080000}"/>
    <cellStyle name="､d､ﾀｦ・templete 13" xfId="2233" xr:uid="{00000000-0005-0000-0000-0000AC080000}"/>
    <cellStyle name="､d､ﾀｦ・templete 14" xfId="2234" xr:uid="{00000000-0005-0000-0000-0000AD080000}"/>
    <cellStyle name="､d､ﾀｦ・templete 15" xfId="2235" xr:uid="{00000000-0005-0000-0000-0000AE080000}"/>
    <cellStyle name="､d､ﾀｦ・templete 16" xfId="2236" xr:uid="{00000000-0005-0000-0000-0000AF080000}"/>
    <cellStyle name="､d､ﾀｦ・templete 17" xfId="2237" xr:uid="{00000000-0005-0000-0000-0000B0080000}"/>
    <cellStyle name="､d､ﾀｦ・templete 18" xfId="2238" xr:uid="{00000000-0005-0000-0000-0000B1080000}"/>
    <cellStyle name="､d､ﾀｦ・templete 19" xfId="2239" xr:uid="{00000000-0005-0000-0000-0000B2080000}"/>
    <cellStyle name="､d､ﾀｦ・templete 2" xfId="2240" xr:uid="{00000000-0005-0000-0000-0000B3080000}"/>
    <cellStyle name="､d､ﾀｦ・templete 2 2" xfId="2241" xr:uid="{00000000-0005-0000-0000-0000B4080000}"/>
    <cellStyle name="､d､ﾀｦ・templete 20" xfId="2242" xr:uid="{00000000-0005-0000-0000-0000B5080000}"/>
    <cellStyle name="､d､ﾀｦ・templete 21" xfId="2243" xr:uid="{00000000-0005-0000-0000-0000B6080000}"/>
    <cellStyle name="､d､ﾀｦ・templete 22" xfId="2244" xr:uid="{00000000-0005-0000-0000-0000B7080000}"/>
    <cellStyle name="､d､ﾀｦ・templete 23" xfId="2245" xr:uid="{00000000-0005-0000-0000-0000B8080000}"/>
    <cellStyle name="､d､ﾀｦ・templete 24" xfId="2246" xr:uid="{00000000-0005-0000-0000-0000B9080000}"/>
    <cellStyle name="､d､ﾀｦ・templete 25" xfId="2247" xr:uid="{00000000-0005-0000-0000-0000BA080000}"/>
    <cellStyle name="､d､ﾀｦ・templete 26" xfId="2248" xr:uid="{00000000-0005-0000-0000-0000BB080000}"/>
    <cellStyle name="､d､ﾀｦ・templete 27" xfId="2249" xr:uid="{00000000-0005-0000-0000-0000BC080000}"/>
    <cellStyle name="､d､ﾀｦ・templete 28" xfId="2250" xr:uid="{00000000-0005-0000-0000-0000BD080000}"/>
    <cellStyle name="､d､ﾀｦ・templete 29" xfId="2251" xr:uid="{00000000-0005-0000-0000-0000BE080000}"/>
    <cellStyle name="､d､ﾀｦ・templete 3" xfId="2252" xr:uid="{00000000-0005-0000-0000-0000BF080000}"/>
    <cellStyle name="､d､ﾀｦ・templete 30" xfId="2253" xr:uid="{00000000-0005-0000-0000-0000C0080000}"/>
    <cellStyle name="､d､ﾀｦ・templete 31" xfId="2254" xr:uid="{00000000-0005-0000-0000-0000C1080000}"/>
    <cellStyle name="､d､ﾀｦ・templete 32" xfId="2255" xr:uid="{00000000-0005-0000-0000-0000C2080000}"/>
    <cellStyle name="､d､ﾀｦ・templete 33" xfId="2256" xr:uid="{00000000-0005-0000-0000-0000C3080000}"/>
    <cellStyle name="､d､ﾀｦ・templete 34" xfId="2257" xr:uid="{00000000-0005-0000-0000-0000C4080000}"/>
    <cellStyle name="､d､ﾀｦ・templete 35" xfId="2258" xr:uid="{00000000-0005-0000-0000-0000C5080000}"/>
    <cellStyle name="､d､ﾀｦ・templete 36" xfId="2259" xr:uid="{00000000-0005-0000-0000-0000C6080000}"/>
    <cellStyle name="､d､ﾀｦ・templete 37" xfId="2260" xr:uid="{00000000-0005-0000-0000-0000C7080000}"/>
    <cellStyle name="､d､ﾀｦ・templete 38" xfId="2261" xr:uid="{00000000-0005-0000-0000-0000C8080000}"/>
    <cellStyle name="､d､ﾀｦ・templete 39" xfId="2262" xr:uid="{00000000-0005-0000-0000-0000C9080000}"/>
    <cellStyle name="､d､ﾀｦ・templete 4" xfId="2263" xr:uid="{00000000-0005-0000-0000-0000CA080000}"/>
    <cellStyle name="､d､ﾀｦ・templete 40" xfId="2264" xr:uid="{00000000-0005-0000-0000-0000CB080000}"/>
    <cellStyle name="､d､ﾀｦ・templete 41" xfId="2265" xr:uid="{00000000-0005-0000-0000-0000CC080000}"/>
    <cellStyle name="､d､ﾀｦ・templete 42" xfId="2266" xr:uid="{00000000-0005-0000-0000-0000CD080000}"/>
    <cellStyle name="､d､ﾀｦ・templete 5" xfId="2267" xr:uid="{00000000-0005-0000-0000-0000CE080000}"/>
    <cellStyle name="､d､ﾀｦ・templete 6" xfId="2268" xr:uid="{00000000-0005-0000-0000-0000CF080000}"/>
    <cellStyle name="､d､ﾀｦ・templete 7" xfId="2269" xr:uid="{00000000-0005-0000-0000-0000D0080000}"/>
    <cellStyle name="､d､ﾀｦ・templete 8" xfId="2270" xr:uid="{00000000-0005-0000-0000-0000D1080000}"/>
    <cellStyle name="､d､ﾀｦ・templete 9" xfId="2271" xr:uid="{00000000-0005-0000-0000-0000D2080000}"/>
    <cellStyle name="." xfId="2272" xr:uid="{00000000-0005-0000-0000-0000D3080000}"/>
    <cellStyle name=". 2" xfId="2273" xr:uid="{00000000-0005-0000-0000-0000D4080000}"/>
    <cellStyle name=". 2 2" xfId="2274" xr:uid="{00000000-0005-0000-0000-0000D5080000}"/>
    <cellStyle name=". 2 2 2" xfId="2275" xr:uid="{00000000-0005-0000-0000-0000D6080000}"/>
    <cellStyle name=". 2 2 2 2" xfId="2276" xr:uid="{00000000-0005-0000-0000-0000D7080000}"/>
    <cellStyle name=". 2 2 2 2 2" xfId="2277" xr:uid="{00000000-0005-0000-0000-0000D8080000}"/>
    <cellStyle name=". 2 2 2 2 2 2" xfId="2278" xr:uid="{00000000-0005-0000-0000-0000D9080000}"/>
    <cellStyle name=". 2 2 2 2 2 2 2" xfId="2279" xr:uid="{00000000-0005-0000-0000-0000DA080000}"/>
    <cellStyle name=". 2 2 2 2 3" xfId="2280" xr:uid="{00000000-0005-0000-0000-0000DB080000}"/>
    <cellStyle name=". 2 2 2 2 3 2" xfId="2281" xr:uid="{00000000-0005-0000-0000-0000DC080000}"/>
    <cellStyle name=". 2 2 2 2 4" xfId="2282" xr:uid="{00000000-0005-0000-0000-0000DD080000}"/>
    <cellStyle name=". 2 2 2 2 4 2" xfId="2283" xr:uid="{00000000-0005-0000-0000-0000DE080000}"/>
    <cellStyle name=". 2 2 2 2 5" xfId="2284" xr:uid="{00000000-0005-0000-0000-0000DF080000}"/>
    <cellStyle name=". 2 2 2 2 5 2" xfId="2285" xr:uid="{00000000-0005-0000-0000-0000E0080000}"/>
    <cellStyle name=". 2 2 2 3" xfId="2286" xr:uid="{00000000-0005-0000-0000-0000E1080000}"/>
    <cellStyle name=". 2 2 2 3 2" xfId="2287" xr:uid="{00000000-0005-0000-0000-0000E2080000}"/>
    <cellStyle name=". 2 2 2 3 2 2" xfId="2288" xr:uid="{00000000-0005-0000-0000-0000E3080000}"/>
    <cellStyle name=". 2 2 2 4" xfId="2289" xr:uid="{00000000-0005-0000-0000-0000E4080000}"/>
    <cellStyle name=". 2 2 2 4 2" xfId="2290" xr:uid="{00000000-0005-0000-0000-0000E5080000}"/>
    <cellStyle name=". 2 2 2 5" xfId="2291" xr:uid="{00000000-0005-0000-0000-0000E6080000}"/>
    <cellStyle name=". 2 2 2 5 2" xfId="2292" xr:uid="{00000000-0005-0000-0000-0000E7080000}"/>
    <cellStyle name=". 2 2 2 6" xfId="2293" xr:uid="{00000000-0005-0000-0000-0000E8080000}"/>
    <cellStyle name=". 2 2 2 6 2" xfId="2294" xr:uid="{00000000-0005-0000-0000-0000E9080000}"/>
    <cellStyle name=". 2 2 3" xfId="2295" xr:uid="{00000000-0005-0000-0000-0000EA080000}"/>
    <cellStyle name=". 2 2 3 2" xfId="2296" xr:uid="{00000000-0005-0000-0000-0000EB080000}"/>
    <cellStyle name=". 2 2 3 2 2" xfId="2297" xr:uid="{00000000-0005-0000-0000-0000EC080000}"/>
    <cellStyle name=". 2 2 3 2 2 2" xfId="2298" xr:uid="{00000000-0005-0000-0000-0000ED080000}"/>
    <cellStyle name=". 2 2 3 3" xfId="2299" xr:uid="{00000000-0005-0000-0000-0000EE080000}"/>
    <cellStyle name=". 2 2 3 3 2" xfId="2300" xr:uid="{00000000-0005-0000-0000-0000EF080000}"/>
    <cellStyle name=". 2 2 3 4" xfId="2301" xr:uid="{00000000-0005-0000-0000-0000F0080000}"/>
    <cellStyle name=". 2 2 3 4 2" xfId="2302" xr:uid="{00000000-0005-0000-0000-0000F1080000}"/>
    <cellStyle name=". 2 2 3 5" xfId="2303" xr:uid="{00000000-0005-0000-0000-0000F2080000}"/>
    <cellStyle name=". 2 2 3 5 2" xfId="2304" xr:uid="{00000000-0005-0000-0000-0000F3080000}"/>
    <cellStyle name=". 2 2 4" xfId="2305" xr:uid="{00000000-0005-0000-0000-0000F4080000}"/>
    <cellStyle name=". 2 2 4 2" xfId="2306" xr:uid="{00000000-0005-0000-0000-0000F5080000}"/>
    <cellStyle name=". 2 2 4 2 2" xfId="2307" xr:uid="{00000000-0005-0000-0000-0000F6080000}"/>
    <cellStyle name=". 2 2 5" xfId="2308" xr:uid="{00000000-0005-0000-0000-0000F7080000}"/>
    <cellStyle name=". 2 2 5 2" xfId="2309" xr:uid="{00000000-0005-0000-0000-0000F8080000}"/>
    <cellStyle name=". 2 2 6" xfId="2310" xr:uid="{00000000-0005-0000-0000-0000F9080000}"/>
    <cellStyle name=". 2 2 6 2" xfId="2311" xr:uid="{00000000-0005-0000-0000-0000FA080000}"/>
    <cellStyle name=". 2 2 7" xfId="2312" xr:uid="{00000000-0005-0000-0000-0000FB080000}"/>
    <cellStyle name=". 2 2 7 2" xfId="2313" xr:uid="{00000000-0005-0000-0000-0000FC080000}"/>
    <cellStyle name=". 2 3" xfId="2314" xr:uid="{00000000-0005-0000-0000-0000FD080000}"/>
    <cellStyle name=". 2 3 2" xfId="2315" xr:uid="{00000000-0005-0000-0000-0000FE080000}"/>
    <cellStyle name=". 2 3 2 2" xfId="2316" xr:uid="{00000000-0005-0000-0000-0000FF080000}"/>
    <cellStyle name=". 2 3 2 2 2" xfId="2317" xr:uid="{00000000-0005-0000-0000-000000090000}"/>
    <cellStyle name=". 2 3 2 2 2 2" xfId="2318" xr:uid="{00000000-0005-0000-0000-000001090000}"/>
    <cellStyle name=". 2 3 2 3" xfId="2319" xr:uid="{00000000-0005-0000-0000-000002090000}"/>
    <cellStyle name=". 2 3 2 3 2" xfId="2320" xr:uid="{00000000-0005-0000-0000-000003090000}"/>
    <cellStyle name=". 2 3 2 4" xfId="2321" xr:uid="{00000000-0005-0000-0000-000004090000}"/>
    <cellStyle name=". 2 3 2 4 2" xfId="2322" xr:uid="{00000000-0005-0000-0000-000005090000}"/>
    <cellStyle name=". 2 3 2 5" xfId="2323" xr:uid="{00000000-0005-0000-0000-000006090000}"/>
    <cellStyle name=". 2 3 2 5 2" xfId="2324" xr:uid="{00000000-0005-0000-0000-000007090000}"/>
    <cellStyle name=". 2 3 3" xfId="2325" xr:uid="{00000000-0005-0000-0000-000008090000}"/>
    <cellStyle name=". 2 3 3 2" xfId="2326" xr:uid="{00000000-0005-0000-0000-000009090000}"/>
    <cellStyle name=". 2 3 3 2 2" xfId="2327" xr:uid="{00000000-0005-0000-0000-00000A090000}"/>
    <cellStyle name=". 2 3 4" xfId="2328" xr:uid="{00000000-0005-0000-0000-00000B090000}"/>
    <cellStyle name=". 2 3 4 2" xfId="2329" xr:uid="{00000000-0005-0000-0000-00000C090000}"/>
    <cellStyle name=". 2 3 5" xfId="2330" xr:uid="{00000000-0005-0000-0000-00000D090000}"/>
    <cellStyle name=". 2 3 5 2" xfId="2331" xr:uid="{00000000-0005-0000-0000-00000E090000}"/>
    <cellStyle name=". 2 3 6" xfId="2332" xr:uid="{00000000-0005-0000-0000-00000F090000}"/>
    <cellStyle name=". 2 3 6 2" xfId="2333" xr:uid="{00000000-0005-0000-0000-000010090000}"/>
    <cellStyle name=". 2 4" xfId="2334" xr:uid="{00000000-0005-0000-0000-000011090000}"/>
    <cellStyle name=". 2 4 2" xfId="2335" xr:uid="{00000000-0005-0000-0000-000012090000}"/>
    <cellStyle name=". 2 4 2 2" xfId="2336" xr:uid="{00000000-0005-0000-0000-000013090000}"/>
    <cellStyle name=". 2 4 2 2 2" xfId="2337" xr:uid="{00000000-0005-0000-0000-000014090000}"/>
    <cellStyle name=". 2 4 3" xfId="2338" xr:uid="{00000000-0005-0000-0000-000015090000}"/>
    <cellStyle name=". 2 4 3 2" xfId="2339" xr:uid="{00000000-0005-0000-0000-000016090000}"/>
    <cellStyle name=". 2 4 4" xfId="2340" xr:uid="{00000000-0005-0000-0000-000017090000}"/>
    <cellStyle name=". 2 4 4 2" xfId="2341" xr:uid="{00000000-0005-0000-0000-000018090000}"/>
    <cellStyle name=". 2 4 5" xfId="2342" xr:uid="{00000000-0005-0000-0000-000019090000}"/>
    <cellStyle name=". 2 4 5 2" xfId="2343" xr:uid="{00000000-0005-0000-0000-00001A090000}"/>
    <cellStyle name=". 2 5" xfId="2344" xr:uid="{00000000-0005-0000-0000-00001B090000}"/>
    <cellStyle name=". 2 5 2" xfId="2345" xr:uid="{00000000-0005-0000-0000-00001C090000}"/>
    <cellStyle name=". 2 5 2 2" xfId="2346" xr:uid="{00000000-0005-0000-0000-00001D090000}"/>
    <cellStyle name=". 2 6" xfId="2347" xr:uid="{00000000-0005-0000-0000-00001E090000}"/>
    <cellStyle name=". 2 6 2" xfId="2348" xr:uid="{00000000-0005-0000-0000-00001F090000}"/>
    <cellStyle name=". 2 7" xfId="2349" xr:uid="{00000000-0005-0000-0000-000020090000}"/>
    <cellStyle name=". 2 7 2" xfId="2350" xr:uid="{00000000-0005-0000-0000-000021090000}"/>
    <cellStyle name=". 2 8" xfId="2351" xr:uid="{00000000-0005-0000-0000-000022090000}"/>
    <cellStyle name=". 2 8 2" xfId="2352" xr:uid="{00000000-0005-0000-0000-000023090000}"/>
    <cellStyle name=". 3" xfId="2353" xr:uid="{00000000-0005-0000-0000-000024090000}"/>
    <cellStyle name=". 3 2" xfId="2354" xr:uid="{00000000-0005-0000-0000-000025090000}"/>
    <cellStyle name=". 3 2 2" xfId="2355" xr:uid="{00000000-0005-0000-0000-000026090000}"/>
    <cellStyle name=". 3 2 2 2" xfId="2356" xr:uid="{00000000-0005-0000-0000-000027090000}"/>
    <cellStyle name=". 3 2 2 2 2" xfId="2357" xr:uid="{00000000-0005-0000-0000-000028090000}"/>
    <cellStyle name=". 3 2 2 3" xfId="2358" xr:uid="{00000000-0005-0000-0000-000029090000}"/>
    <cellStyle name=". 3 2 2 4" xfId="2359" xr:uid="{00000000-0005-0000-0000-00002A090000}"/>
    <cellStyle name=". 3 2 2 5" xfId="2360" xr:uid="{00000000-0005-0000-0000-00002B090000}"/>
    <cellStyle name=". 3 2 3" xfId="2361" xr:uid="{00000000-0005-0000-0000-00002C090000}"/>
    <cellStyle name=". 3 2 3 2" xfId="2362" xr:uid="{00000000-0005-0000-0000-00002D090000}"/>
    <cellStyle name=". 3 2 4" xfId="2363" xr:uid="{00000000-0005-0000-0000-00002E090000}"/>
    <cellStyle name=". 3 2 5" xfId="2364" xr:uid="{00000000-0005-0000-0000-00002F090000}"/>
    <cellStyle name=". 3 2 6" xfId="2365" xr:uid="{00000000-0005-0000-0000-000030090000}"/>
    <cellStyle name=". 3 3" xfId="2366" xr:uid="{00000000-0005-0000-0000-000031090000}"/>
    <cellStyle name=". 3 3 2" xfId="2367" xr:uid="{00000000-0005-0000-0000-000032090000}"/>
    <cellStyle name=". 3 3 2 2" xfId="2368" xr:uid="{00000000-0005-0000-0000-000033090000}"/>
    <cellStyle name=". 3 3 3" xfId="2369" xr:uid="{00000000-0005-0000-0000-000034090000}"/>
    <cellStyle name=". 3 3 4" xfId="2370" xr:uid="{00000000-0005-0000-0000-000035090000}"/>
    <cellStyle name=". 3 3 5" xfId="2371" xr:uid="{00000000-0005-0000-0000-000036090000}"/>
    <cellStyle name=". 3 4" xfId="2372" xr:uid="{00000000-0005-0000-0000-000037090000}"/>
    <cellStyle name=". 3 4 2" xfId="2373" xr:uid="{00000000-0005-0000-0000-000038090000}"/>
    <cellStyle name=". 3 5" xfId="2374" xr:uid="{00000000-0005-0000-0000-000039090000}"/>
    <cellStyle name=". 3 6" xfId="2375" xr:uid="{00000000-0005-0000-0000-00003A090000}"/>
    <cellStyle name=". 3 7" xfId="2376" xr:uid="{00000000-0005-0000-0000-00003B090000}"/>
    <cellStyle name=". 4" xfId="2377" xr:uid="{00000000-0005-0000-0000-00003C090000}"/>
    <cellStyle name=". 4 2" xfId="2378" xr:uid="{00000000-0005-0000-0000-00003D090000}"/>
    <cellStyle name=". 4 2 2" xfId="2379" xr:uid="{00000000-0005-0000-0000-00003E090000}"/>
    <cellStyle name=". 4 3" xfId="2380" xr:uid="{00000000-0005-0000-0000-00003F090000}"/>
    <cellStyle name=". 4 4" xfId="2381" xr:uid="{00000000-0005-0000-0000-000040090000}"/>
    <cellStyle name=". 4 5" xfId="2382" xr:uid="{00000000-0005-0000-0000-000041090000}"/>
    <cellStyle name=". 5" xfId="2383" xr:uid="{00000000-0005-0000-0000-000042090000}"/>
    <cellStyle name=". 5 2" xfId="2384" xr:uid="{00000000-0005-0000-0000-000043090000}"/>
    <cellStyle name=". 6" xfId="2385" xr:uid="{00000000-0005-0000-0000-000044090000}"/>
    <cellStyle name=". 7" xfId="2386" xr:uid="{00000000-0005-0000-0000-000045090000}"/>
    <cellStyle name=". 8" xfId="2387" xr:uid="{00000000-0005-0000-0000-000046090000}"/>
    <cellStyle name="..1" xfId="2388" xr:uid="{00000000-0005-0000-0000-000047090000}"/>
    <cellStyle name="._221274_11" xfId="2389" xr:uid="{00000000-0005-0000-0000-000048090000}"/>
    <cellStyle name="._221274_11 2" xfId="2390" xr:uid="{00000000-0005-0000-0000-000049090000}"/>
    <cellStyle name="._221274_11 2 2" xfId="2391" xr:uid="{00000000-0005-0000-0000-00004A090000}"/>
    <cellStyle name="._221274_11 2 2 2" xfId="2392" xr:uid="{00000000-0005-0000-0000-00004B090000}"/>
    <cellStyle name="._221274_11 2 2 2 2" xfId="2393" xr:uid="{00000000-0005-0000-0000-00004C090000}"/>
    <cellStyle name="._221274_11 2 2 2 2 2" xfId="2394" xr:uid="{00000000-0005-0000-0000-00004D090000}"/>
    <cellStyle name="._221274_11 2 2 2 2 2 2" xfId="2395" xr:uid="{00000000-0005-0000-0000-00004E090000}"/>
    <cellStyle name="._221274_11 2 2 2 2 3" xfId="2396" xr:uid="{00000000-0005-0000-0000-00004F090000}"/>
    <cellStyle name="._221274_11 2 2 2 2 4" xfId="2397" xr:uid="{00000000-0005-0000-0000-000050090000}"/>
    <cellStyle name="._221274_11 2 2 2 2 5" xfId="2398" xr:uid="{00000000-0005-0000-0000-000051090000}"/>
    <cellStyle name="._221274_11 2 2 2 3" xfId="2399" xr:uid="{00000000-0005-0000-0000-000052090000}"/>
    <cellStyle name="._221274_11 2 2 2 3 2" xfId="2400" xr:uid="{00000000-0005-0000-0000-000053090000}"/>
    <cellStyle name="._221274_11 2 2 2 4" xfId="2401" xr:uid="{00000000-0005-0000-0000-000054090000}"/>
    <cellStyle name="._221274_11 2 2 2 5" xfId="2402" xr:uid="{00000000-0005-0000-0000-000055090000}"/>
    <cellStyle name="._221274_11 2 2 2 6" xfId="2403" xr:uid="{00000000-0005-0000-0000-000056090000}"/>
    <cellStyle name="._221274_11 2 2 3" xfId="2404" xr:uid="{00000000-0005-0000-0000-000057090000}"/>
    <cellStyle name="._221274_11 2 2 3 2" xfId="2405" xr:uid="{00000000-0005-0000-0000-000058090000}"/>
    <cellStyle name="._221274_11 2 2 3 2 2" xfId="2406" xr:uid="{00000000-0005-0000-0000-000059090000}"/>
    <cellStyle name="._221274_11 2 2 3 3" xfId="2407" xr:uid="{00000000-0005-0000-0000-00005A090000}"/>
    <cellStyle name="._221274_11 2 2 3 4" xfId="2408" xr:uid="{00000000-0005-0000-0000-00005B090000}"/>
    <cellStyle name="._221274_11 2 2 3 5" xfId="2409" xr:uid="{00000000-0005-0000-0000-00005C090000}"/>
    <cellStyle name="._221274_11 2 2 4" xfId="2410" xr:uid="{00000000-0005-0000-0000-00005D090000}"/>
    <cellStyle name="._221274_11 2 2 4 2" xfId="2411" xr:uid="{00000000-0005-0000-0000-00005E090000}"/>
    <cellStyle name="._221274_11 2 2 5" xfId="2412" xr:uid="{00000000-0005-0000-0000-00005F090000}"/>
    <cellStyle name="._221274_11 2 2 6" xfId="2413" xr:uid="{00000000-0005-0000-0000-000060090000}"/>
    <cellStyle name="._221274_11 2 2 7" xfId="2414" xr:uid="{00000000-0005-0000-0000-000061090000}"/>
    <cellStyle name="._221274_11 2 3" xfId="2415" xr:uid="{00000000-0005-0000-0000-000062090000}"/>
    <cellStyle name="._221274_11 2 3 2" xfId="2416" xr:uid="{00000000-0005-0000-0000-000063090000}"/>
    <cellStyle name="._221274_11 2 3 2 2" xfId="2417" xr:uid="{00000000-0005-0000-0000-000064090000}"/>
    <cellStyle name="._221274_11 2 3 2 2 2" xfId="2418" xr:uid="{00000000-0005-0000-0000-000065090000}"/>
    <cellStyle name="._221274_11 2 3 2 3" xfId="2419" xr:uid="{00000000-0005-0000-0000-000066090000}"/>
    <cellStyle name="._221274_11 2 3 2 4" xfId="2420" xr:uid="{00000000-0005-0000-0000-000067090000}"/>
    <cellStyle name="._221274_11 2 3 2 5" xfId="2421" xr:uid="{00000000-0005-0000-0000-000068090000}"/>
    <cellStyle name="._221274_11 2 3 3" xfId="2422" xr:uid="{00000000-0005-0000-0000-000069090000}"/>
    <cellStyle name="._221274_11 2 3 3 2" xfId="2423" xr:uid="{00000000-0005-0000-0000-00006A090000}"/>
    <cellStyle name="._221274_11 2 3 4" xfId="2424" xr:uid="{00000000-0005-0000-0000-00006B090000}"/>
    <cellStyle name="._221274_11 2 3 5" xfId="2425" xr:uid="{00000000-0005-0000-0000-00006C090000}"/>
    <cellStyle name="._221274_11 2 3 6" xfId="2426" xr:uid="{00000000-0005-0000-0000-00006D090000}"/>
    <cellStyle name="._221274_11 2 4" xfId="2427" xr:uid="{00000000-0005-0000-0000-00006E090000}"/>
    <cellStyle name="._221274_11 2 4 2" xfId="2428" xr:uid="{00000000-0005-0000-0000-00006F090000}"/>
    <cellStyle name="._221274_11 2 4 2 2" xfId="2429" xr:uid="{00000000-0005-0000-0000-000070090000}"/>
    <cellStyle name="._221274_11 2 4 3" xfId="2430" xr:uid="{00000000-0005-0000-0000-000071090000}"/>
    <cellStyle name="._221274_11 2 4 4" xfId="2431" xr:uid="{00000000-0005-0000-0000-000072090000}"/>
    <cellStyle name="._221274_11 2 4 5" xfId="2432" xr:uid="{00000000-0005-0000-0000-000073090000}"/>
    <cellStyle name="._221274_11 2 5" xfId="2433" xr:uid="{00000000-0005-0000-0000-000074090000}"/>
    <cellStyle name="._221274_11 2 5 2" xfId="2434" xr:uid="{00000000-0005-0000-0000-000075090000}"/>
    <cellStyle name="._221274_11 2 6" xfId="2435" xr:uid="{00000000-0005-0000-0000-000076090000}"/>
    <cellStyle name="._221274_11 2 7" xfId="2436" xr:uid="{00000000-0005-0000-0000-000077090000}"/>
    <cellStyle name="._221274_11 2 8" xfId="2437" xr:uid="{00000000-0005-0000-0000-000078090000}"/>
    <cellStyle name="._221274_11 3" xfId="2438" xr:uid="{00000000-0005-0000-0000-000079090000}"/>
    <cellStyle name="._221274_11 3 2" xfId="2439" xr:uid="{00000000-0005-0000-0000-00007A090000}"/>
    <cellStyle name="._221274_11 3 2 2" xfId="2440" xr:uid="{00000000-0005-0000-0000-00007B090000}"/>
    <cellStyle name="._221274_11 3 2 2 2" xfId="2441" xr:uid="{00000000-0005-0000-0000-00007C090000}"/>
    <cellStyle name="._221274_11 3 2 2 2 2" xfId="2442" xr:uid="{00000000-0005-0000-0000-00007D090000}"/>
    <cellStyle name="._221274_11 3 2 2 3" xfId="2443" xr:uid="{00000000-0005-0000-0000-00007E090000}"/>
    <cellStyle name="._221274_11 3 2 2 4" xfId="2444" xr:uid="{00000000-0005-0000-0000-00007F090000}"/>
    <cellStyle name="._221274_11 3 2 2 5" xfId="2445" xr:uid="{00000000-0005-0000-0000-000080090000}"/>
    <cellStyle name="._221274_11 3 2 3" xfId="2446" xr:uid="{00000000-0005-0000-0000-000081090000}"/>
    <cellStyle name="._221274_11 3 2 3 2" xfId="2447" xr:uid="{00000000-0005-0000-0000-000082090000}"/>
    <cellStyle name="._221274_11 3 2 4" xfId="2448" xr:uid="{00000000-0005-0000-0000-000083090000}"/>
    <cellStyle name="._221274_11 3 2 5" xfId="2449" xr:uid="{00000000-0005-0000-0000-000084090000}"/>
    <cellStyle name="._221274_11 3 2 6" xfId="2450" xr:uid="{00000000-0005-0000-0000-000085090000}"/>
    <cellStyle name="._221274_11 3 3" xfId="2451" xr:uid="{00000000-0005-0000-0000-000086090000}"/>
    <cellStyle name="._221274_11 3 3 2" xfId="2452" xr:uid="{00000000-0005-0000-0000-000087090000}"/>
    <cellStyle name="._221274_11 3 3 2 2" xfId="2453" xr:uid="{00000000-0005-0000-0000-000088090000}"/>
    <cellStyle name="._221274_11 3 3 3" xfId="2454" xr:uid="{00000000-0005-0000-0000-000089090000}"/>
    <cellStyle name="._221274_11 3 3 4" xfId="2455" xr:uid="{00000000-0005-0000-0000-00008A090000}"/>
    <cellStyle name="._221274_11 3 3 5" xfId="2456" xr:uid="{00000000-0005-0000-0000-00008B090000}"/>
    <cellStyle name="._221274_11 3 4" xfId="2457" xr:uid="{00000000-0005-0000-0000-00008C090000}"/>
    <cellStyle name="._221274_11 3 4 2" xfId="2458" xr:uid="{00000000-0005-0000-0000-00008D090000}"/>
    <cellStyle name="._221274_11 3 5" xfId="2459" xr:uid="{00000000-0005-0000-0000-00008E090000}"/>
    <cellStyle name="._221274_11 3 6" xfId="2460" xr:uid="{00000000-0005-0000-0000-00008F090000}"/>
    <cellStyle name="._221274_11 3 7" xfId="2461" xr:uid="{00000000-0005-0000-0000-000090090000}"/>
    <cellStyle name="._221274_11 4" xfId="2462" xr:uid="{00000000-0005-0000-0000-000091090000}"/>
    <cellStyle name="._221274_11 4 2" xfId="2463" xr:uid="{00000000-0005-0000-0000-000092090000}"/>
    <cellStyle name="._221274_11 4 2 2" xfId="2464" xr:uid="{00000000-0005-0000-0000-000093090000}"/>
    <cellStyle name="._221274_11 4 3" xfId="2465" xr:uid="{00000000-0005-0000-0000-000094090000}"/>
    <cellStyle name="._221274_11 4 4" xfId="2466" xr:uid="{00000000-0005-0000-0000-000095090000}"/>
    <cellStyle name="._221274_11 4 5" xfId="2467" xr:uid="{00000000-0005-0000-0000-000096090000}"/>
    <cellStyle name="._221274_11 5" xfId="2468" xr:uid="{00000000-0005-0000-0000-000097090000}"/>
    <cellStyle name="._221274_11 5 2" xfId="2469" xr:uid="{00000000-0005-0000-0000-000098090000}"/>
    <cellStyle name="._221274_11 6" xfId="2470" xr:uid="{00000000-0005-0000-0000-000099090000}"/>
    <cellStyle name="._221274_11 7" xfId="2471" xr:uid="{00000000-0005-0000-0000-00009A090000}"/>
    <cellStyle name="._221274_11 8" xfId="2472" xr:uid="{00000000-0005-0000-0000-00009B090000}"/>
    <cellStyle name="._221274_11_260511_6" xfId="2473" xr:uid="{00000000-0005-0000-0000-00009C090000}"/>
    <cellStyle name="._221274_11_260511_6 2" xfId="2474" xr:uid="{00000000-0005-0000-0000-00009D090000}"/>
    <cellStyle name="._221274_11_260511_6 2 2" xfId="2475" xr:uid="{00000000-0005-0000-0000-00009E090000}"/>
    <cellStyle name="._221274_11_260511_6 2 2 2" xfId="2476" xr:uid="{00000000-0005-0000-0000-00009F090000}"/>
    <cellStyle name="._221274_11_260511_6 2 2 2 2" xfId="2477" xr:uid="{00000000-0005-0000-0000-0000A0090000}"/>
    <cellStyle name="._221274_11_260511_6 2 2 2 2 2" xfId="2478" xr:uid="{00000000-0005-0000-0000-0000A1090000}"/>
    <cellStyle name="._221274_11_260511_6 2 2 2 2 2 2" xfId="2479" xr:uid="{00000000-0005-0000-0000-0000A2090000}"/>
    <cellStyle name="._221274_11_260511_6 2 2 2 2 3" xfId="2480" xr:uid="{00000000-0005-0000-0000-0000A3090000}"/>
    <cellStyle name="._221274_11_260511_6 2 2 2 2 4" xfId="2481" xr:uid="{00000000-0005-0000-0000-0000A4090000}"/>
    <cellStyle name="._221274_11_260511_6 2 2 2 2 5" xfId="2482" xr:uid="{00000000-0005-0000-0000-0000A5090000}"/>
    <cellStyle name="._221274_11_260511_6 2 2 2 3" xfId="2483" xr:uid="{00000000-0005-0000-0000-0000A6090000}"/>
    <cellStyle name="._221274_11_260511_6 2 2 2 3 2" xfId="2484" xr:uid="{00000000-0005-0000-0000-0000A7090000}"/>
    <cellStyle name="._221274_11_260511_6 2 2 2 4" xfId="2485" xr:uid="{00000000-0005-0000-0000-0000A8090000}"/>
    <cellStyle name="._221274_11_260511_6 2 2 2 5" xfId="2486" xr:uid="{00000000-0005-0000-0000-0000A9090000}"/>
    <cellStyle name="._221274_11_260511_6 2 2 2 6" xfId="2487" xr:uid="{00000000-0005-0000-0000-0000AA090000}"/>
    <cellStyle name="._221274_11_260511_6 2 2 3" xfId="2488" xr:uid="{00000000-0005-0000-0000-0000AB090000}"/>
    <cellStyle name="._221274_11_260511_6 2 2 3 2" xfId="2489" xr:uid="{00000000-0005-0000-0000-0000AC090000}"/>
    <cellStyle name="._221274_11_260511_6 2 2 3 2 2" xfId="2490" xr:uid="{00000000-0005-0000-0000-0000AD090000}"/>
    <cellStyle name="._221274_11_260511_6 2 2 3 3" xfId="2491" xr:uid="{00000000-0005-0000-0000-0000AE090000}"/>
    <cellStyle name="._221274_11_260511_6 2 2 3 4" xfId="2492" xr:uid="{00000000-0005-0000-0000-0000AF090000}"/>
    <cellStyle name="._221274_11_260511_6 2 2 3 5" xfId="2493" xr:uid="{00000000-0005-0000-0000-0000B0090000}"/>
    <cellStyle name="._221274_11_260511_6 2 2 4" xfId="2494" xr:uid="{00000000-0005-0000-0000-0000B1090000}"/>
    <cellStyle name="._221274_11_260511_6 2 2 4 2" xfId="2495" xr:uid="{00000000-0005-0000-0000-0000B2090000}"/>
    <cellStyle name="._221274_11_260511_6 2 2 5" xfId="2496" xr:uid="{00000000-0005-0000-0000-0000B3090000}"/>
    <cellStyle name="._221274_11_260511_6 2 2 6" xfId="2497" xr:uid="{00000000-0005-0000-0000-0000B4090000}"/>
    <cellStyle name="._221274_11_260511_6 2 2 7" xfId="2498" xr:uid="{00000000-0005-0000-0000-0000B5090000}"/>
    <cellStyle name="._221274_11_260511_6 2 3" xfId="2499" xr:uid="{00000000-0005-0000-0000-0000B6090000}"/>
    <cellStyle name="._221274_11_260511_6 2 3 2" xfId="2500" xr:uid="{00000000-0005-0000-0000-0000B7090000}"/>
    <cellStyle name="._221274_11_260511_6 2 3 2 2" xfId="2501" xr:uid="{00000000-0005-0000-0000-0000B8090000}"/>
    <cellStyle name="._221274_11_260511_6 2 3 2 2 2" xfId="2502" xr:uid="{00000000-0005-0000-0000-0000B9090000}"/>
    <cellStyle name="._221274_11_260511_6 2 3 2 3" xfId="2503" xr:uid="{00000000-0005-0000-0000-0000BA090000}"/>
    <cellStyle name="._221274_11_260511_6 2 3 2 4" xfId="2504" xr:uid="{00000000-0005-0000-0000-0000BB090000}"/>
    <cellStyle name="._221274_11_260511_6 2 3 2 5" xfId="2505" xr:uid="{00000000-0005-0000-0000-0000BC090000}"/>
    <cellStyle name="._221274_11_260511_6 2 3 3" xfId="2506" xr:uid="{00000000-0005-0000-0000-0000BD090000}"/>
    <cellStyle name="._221274_11_260511_6 2 3 3 2" xfId="2507" xr:uid="{00000000-0005-0000-0000-0000BE090000}"/>
    <cellStyle name="._221274_11_260511_6 2 3 4" xfId="2508" xr:uid="{00000000-0005-0000-0000-0000BF090000}"/>
    <cellStyle name="._221274_11_260511_6 2 3 5" xfId="2509" xr:uid="{00000000-0005-0000-0000-0000C0090000}"/>
    <cellStyle name="._221274_11_260511_6 2 3 6" xfId="2510" xr:uid="{00000000-0005-0000-0000-0000C1090000}"/>
    <cellStyle name="._221274_11_260511_6 2 4" xfId="2511" xr:uid="{00000000-0005-0000-0000-0000C2090000}"/>
    <cellStyle name="._221274_11_260511_6 2 4 2" xfId="2512" xr:uid="{00000000-0005-0000-0000-0000C3090000}"/>
    <cellStyle name="._221274_11_260511_6 2 4 2 2" xfId="2513" xr:uid="{00000000-0005-0000-0000-0000C4090000}"/>
    <cellStyle name="._221274_11_260511_6 2 4 3" xfId="2514" xr:uid="{00000000-0005-0000-0000-0000C5090000}"/>
    <cellStyle name="._221274_11_260511_6 2 4 4" xfId="2515" xr:uid="{00000000-0005-0000-0000-0000C6090000}"/>
    <cellStyle name="._221274_11_260511_6 2 4 5" xfId="2516" xr:uid="{00000000-0005-0000-0000-0000C7090000}"/>
    <cellStyle name="._221274_11_260511_6 2 5" xfId="2517" xr:uid="{00000000-0005-0000-0000-0000C8090000}"/>
    <cellStyle name="._221274_11_260511_6 2 5 2" xfId="2518" xr:uid="{00000000-0005-0000-0000-0000C9090000}"/>
    <cellStyle name="._221274_11_260511_6 2 6" xfId="2519" xr:uid="{00000000-0005-0000-0000-0000CA090000}"/>
    <cellStyle name="._221274_11_260511_6 2 7" xfId="2520" xr:uid="{00000000-0005-0000-0000-0000CB090000}"/>
    <cellStyle name="._221274_11_260511_6 2 8" xfId="2521" xr:uid="{00000000-0005-0000-0000-0000CC090000}"/>
    <cellStyle name="._221274_11_260511_6 3" xfId="2522" xr:uid="{00000000-0005-0000-0000-0000CD090000}"/>
    <cellStyle name="._221274_11_260511_6 3 2" xfId="2523" xr:uid="{00000000-0005-0000-0000-0000CE090000}"/>
    <cellStyle name="._221274_11_260511_6 3 2 2" xfId="2524" xr:uid="{00000000-0005-0000-0000-0000CF090000}"/>
    <cellStyle name="._221274_11_260511_6 3 2 2 2" xfId="2525" xr:uid="{00000000-0005-0000-0000-0000D0090000}"/>
    <cellStyle name="._221274_11_260511_6 3 2 2 2 2" xfId="2526" xr:uid="{00000000-0005-0000-0000-0000D1090000}"/>
    <cellStyle name="._221274_11_260511_6 3 2 2 3" xfId="2527" xr:uid="{00000000-0005-0000-0000-0000D2090000}"/>
    <cellStyle name="._221274_11_260511_6 3 2 2 4" xfId="2528" xr:uid="{00000000-0005-0000-0000-0000D3090000}"/>
    <cellStyle name="._221274_11_260511_6 3 2 2 5" xfId="2529" xr:uid="{00000000-0005-0000-0000-0000D4090000}"/>
    <cellStyle name="._221274_11_260511_6 3 2 3" xfId="2530" xr:uid="{00000000-0005-0000-0000-0000D5090000}"/>
    <cellStyle name="._221274_11_260511_6 3 2 3 2" xfId="2531" xr:uid="{00000000-0005-0000-0000-0000D6090000}"/>
    <cellStyle name="._221274_11_260511_6 3 2 4" xfId="2532" xr:uid="{00000000-0005-0000-0000-0000D7090000}"/>
    <cellStyle name="._221274_11_260511_6 3 2 5" xfId="2533" xr:uid="{00000000-0005-0000-0000-0000D8090000}"/>
    <cellStyle name="._221274_11_260511_6 3 2 6" xfId="2534" xr:uid="{00000000-0005-0000-0000-0000D9090000}"/>
    <cellStyle name="._221274_11_260511_6 3 3" xfId="2535" xr:uid="{00000000-0005-0000-0000-0000DA090000}"/>
    <cellStyle name="._221274_11_260511_6 3 3 2" xfId="2536" xr:uid="{00000000-0005-0000-0000-0000DB090000}"/>
    <cellStyle name="._221274_11_260511_6 3 3 2 2" xfId="2537" xr:uid="{00000000-0005-0000-0000-0000DC090000}"/>
    <cellStyle name="._221274_11_260511_6 3 3 3" xfId="2538" xr:uid="{00000000-0005-0000-0000-0000DD090000}"/>
    <cellStyle name="._221274_11_260511_6 3 3 4" xfId="2539" xr:uid="{00000000-0005-0000-0000-0000DE090000}"/>
    <cellStyle name="._221274_11_260511_6 3 3 5" xfId="2540" xr:uid="{00000000-0005-0000-0000-0000DF090000}"/>
    <cellStyle name="._221274_11_260511_6 3 4" xfId="2541" xr:uid="{00000000-0005-0000-0000-0000E0090000}"/>
    <cellStyle name="._221274_11_260511_6 3 4 2" xfId="2542" xr:uid="{00000000-0005-0000-0000-0000E1090000}"/>
    <cellStyle name="._221274_11_260511_6 3 5" xfId="2543" xr:uid="{00000000-0005-0000-0000-0000E2090000}"/>
    <cellStyle name="._221274_11_260511_6 3 6" xfId="2544" xr:uid="{00000000-0005-0000-0000-0000E3090000}"/>
    <cellStyle name="._221274_11_260511_6 3 7" xfId="2545" xr:uid="{00000000-0005-0000-0000-0000E4090000}"/>
    <cellStyle name="._221274_11_260511_6 4" xfId="2546" xr:uid="{00000000-0005-0000-0000-0000E5090000}"/>
    <cellStyle name="._221274_11_260511_6 4 2" xfId="2547" xr:uid="{00000000-0005-0000-0000-0000E6090000}"/>
    <cellStyle name="._221274_11_260511_6 4 2 2" xfId="2548" xr:uid="{00000000-0005-0000-0000-0000E7090000}"/>
    <cellStyle name="._221274_11_260511_6 4 3" xfId="2549" xr:uid="{00000000-0005-0000-0000-0000E8090000}"/>
    <cellStyle name="._221274_11_260511_6 4 4" xfId="2550" xr:uid="{00000000-0005-0000-0000-0000E9090000}"/>
    <cellStyle name="._221274_11_260511_6 4 5" xfId="2551" xr:uid="{00000000-0005-0000-0000-0000EA090000}"/>
    <cellStyle name="._221274_11_260511_6 5" xfId="2552" xr:uid="{00000000-0005-0000-0000-0000EB090000}"/>
    <cellStyle name="._221274_11_260511_6 5 2" xfId="2553" xr:uid="{00000000-0005-0000-0000-0000EC090000}"/>
    <cellStyle name="._221274_11_260511_6 6" xfId="2554" xr:uid="{00000000-0005-0000-0000-0000ED090000}"/>
    <cellStyle name="._221274_11_260511_6 7" xfId="2555" xr:uid="{00000000-0005-0000-0000-0000EE090000}"/>
    <cellStyle name="._221274_11_260511_6 8" xfId="2556" xr:uid="{00000000-0005-0000-0000-0000EF090000}"/>
    <cellStyle name="._221274_11_LBO" xfId="2557" xr:uid="{00000000-0005-0000-0000-0000F0090000}"/>
    <cellStyle name="._221274_11_LBO 2" xfId="2558" xr:uid="{00000000-0005-0000-0000-0000F1090000}"/>
    <cellStyle name="._221274_11_LBO 2 2" xfId="2559" xr:uid="{00000000-0005-0000-0000-0000F2090000}"/>
    <cellStyle name="._221274_11_LBO 2 2 2" xfId="2560" xr:uid="{00000000-0005-0000-0000-0000F3090000}"/>
    <cellStyle name="._221274_11_LBO 2 2 2 2" xfId="2561" xr:uid="{00000000-0005-0000-0000-0000F4090000}"/>
    <cellStyle name="._221274_11_LBO 2 2 2 2 2" xfId="2562" xr:uid="{00000000-0005-0000-0000-0000F5090000}"/>
    <cellStyle name="._221274_11_LBO 2 2 2 2 2 2" xfId="2563" xr:uid="{00000000-0005-0000-0000-0000F6090000}"/>
    <cellStyle name="._221274_11_LBO 2 2 2 2 3" xfId="2564" xr:uid="{00000000-0005-0000-0000-0000F7090000}"/>
    <cellStyle name="._221274_11_LBO 2 2 2 2 4" xfId="2565" xr:uid="{00000000-0005-0000-0000-0000F8090000}"/>
    <cellStyle name="._221274_11_LBO 2 2 2 2 5" xfId="2566" xr:uid="{00000000-0005-0000-0000-0000F9090000}"/>
    <cellStyle name="._221274_11_LBO 2 2 2 3" xfId="2567" xr:uid="{00000000-0005-0000-0000-0000FA090000}"/>
    <cellStyle name="._221274_11_LBO 2 2 2 3 2" xfId="2568" xr:uid="{00000000-0005-0000-0000-0000FB090000}"/>
    <cellStyle name="._221274_11_LBO 2 2 2 4" xfId="2569" xr:uid="{00000000-0005-0000-0000-0000FC090000}"/>
    <cellStyle name="._221274_11_LBO 2 2 2 5" xfId="2570" xr:uid="{00000000-0005-0000-0000-0000FD090000}"/>
    <cellStyle name="._221274_11_LBO 2 2 2 6" xfId="2571" xr:uid="{00000000-0005-0000-0000-0000FE090000}"/>
    <cellStyle name="._221274_11_LBO 2 2 3" xfId="2572" xr:uid="{00000000-0005-0000-0000-0000FF090000}"/>
    <cellStyle name="._221274_11_LBO 2 2 3 2" xfId="2573" xr:uid="{00000000-0005-0000-0000-0000000A0000}"/>
    <cellStyle name="._221274_11_LBO 2 2 3 2 2" xfId="2574" xr:uid="{00000000-0005-0000-0000-0000010A0000}"/>
    <cellStyle name="._221274_11_LBO 2 2 3 3" xfId="2575" xr:uid="{00000000-0005-0000-0000-0000020A0000}"/>
    <cellStyle name="._221274_11_LBO 2 2 3 4" xfId="2576" xr:uid="{00000000-0005-0000-0000-0000030A0000}"/>
    <cellStyle name="._221274_11_LBO 2 2 3 5" xfId="2577" xr:uid="{00000000-0005-0000-0000-0000040A0000}"/>
    <cellStyle name="._221274_11_LBO 2 2 4" xfId="2578" xr:uid="{00000000-0005-0000-0000-0000050A0000}"/>
    <cellStyle name="._221274_11_LBO 2 2 4 2" xfId="2579" xr:uid="{00000000-0005-0000-0000-0000060A0000}"/>
    <cellStyle name="._221274_11_LBO 2 2 5" xfId="2580" xr:uid="{00000000-0005-0000-0000-0000070A0000}"/>
    <cellStyle name="._221274_11_LBO 2 2 6" xfId="2581" xr:uid="{00000000-0005-0000-0000-0000080A0000}"/>
    <cellStyle name="._221274_11_LBO 2 2 7" xfId="2582" xr:uid="{00000000-0005-0000-0000-0000090A0000}"/>
    <cellStyle name="._221274_11_LBO 2 3" xfId="2583" xr:uid="{00000000-0005-0000-0000-00000A0A0000}"/>
    <cellStyle name="._221274_11_LBO 2 3 2" xfId="2584" xr:uid="{00000000-0005-0000-0000-00000B0A0000}"/>
    <cellStyle name="._221274_11_LBO 2 3 2 2" xfId="2585" xr:uid="{00000000-0005-0000-0000-00000C0A0000}"/>
    <cellStyle name="._221274_11_LBO 2 3 2 2 2" xfId="2586" xr:uid="{00000000-0005-0000-0000-00000D0A0000}"/>
    <cellStyle name="._221274_11_LBO 2 3 2 3" xfId="2587" xr:uid="{00000000-0005-0000-0000-00000E0A0000}"/>
    <cellStyle name="._221274_11_LBO 2 3 2 4" xfId="2588" xr:uid="{00000000-0005-0000-0000-00000F0A0000}"/>
    <cellStyle name="._221274_11_LBO 2 3 2 5" xfId="2589" xr:uid="{00000000-0005-0000-0000-0000100A0000}"/>
    <cellStyle name="._221274_11_LBO 2 3 3" xfId="2590" xr:uid="{00000000-0005-0000-0000-0000110A0000}"/>
    <cellStyle name="._221274_11_LBO 2 3 3 2" xfId="2591" xr:uid="{00000000-0005-0000-0000-0000120A0000}"/>
    <cellStyle name="._221274_11_LBO 2 3 4" xfId="2592" xr:uid="{00000000-0005-0000-0000-0000130A0000}"/>
    <cellStyle name="._221274_11_LBO 2 3 5" xfId="2593" xr:uid="{00000000-0005-0000-0000-0000140A0000}"/>
    <cellStyle name="._221274_11_LBO 2 3 6" xfId="2594" xr:uid="{00000000-0005-0000-0000-0000150A0000}"/>
    <cellStyle name="._221274_11_LBO 2 4" xfId="2595" xr:uid="{00000000-0005-0000-0000-0000160A0000}"/>
    <cellStyle name="._221274_11_LBO 2 4 2" xfId="2596" xr:uid="{00000000-0005-0000-0000-0000170A0000}"/>
    <cellStyle name="._221274_11_LBO 2 4 2 2" xfId="2597" xr:uid="{00000000-0005-0000-0000-0000180A0000}"/>
    <cellStyle name="._221274_11_LBO 2 4 3" xfId="2598" xr:uid="{00000000-0005-0000-0000-0000190A0000}"/>
    <cellStyle name="._221274_11_LBO 2 4 4" xfId="2599" xr:uid="{00000000-0005-0000-0000-00001A0A0000}"/>
    <cellStyle name="._221274_11_LBO 2 4 5" xfId="2600" xr:uid="{00000000-0005-0000-0000-00001B0A0000}"/>
    <cellStyle name="._221274_11_LBO 2 5" xfId="2601" xr:uid="{00000000-0005-0000-0000-00001C0A0000}"/>
    <cellStyle name="._221274_11_LBO 2 5 2" xfId="2602" xr:uid="{00000000-0005-0000-0000-00001D0A0000}"/>
    <cellStyle name="._221274_11_LBO 2 6" xfId="2603" xr:uid="{00000000-0005-0000-0000-00001E0A0000}"/>
    <cellStyle name="._221274_11_LBO 2 7" xfId="2604" xr:uid="{00000000-0005-0000-0000-00001F0A0000}"/>
    <cellStyle name="._221274_11_LBO 2 8" xfId="2605" xr:uid="{00000000-0005-0000-0000-0000200A0000}"/>
    <cellStyle name="._221274_11_LBO 3" xfId="2606" xr:uid="{00000000-0005-0000-0000-0000210A0000}"/>
    <cellStyle name="._221274_11_LBO 3 2" xfId="2607" xr:uid="{00000000-0005-0000-0000-0000220A0000}"/>
    <cellStyle name="._221274_11_LBO 3 2 2" xfId="2608" xr:uid="{00000000-0005-0000-0000-0000230A0000}"/>
    <cellStyle name="._221274_11_LBO 3 3" xfId="2609" xr:uid="{00000000-0005-0000-0000-0000240A0000}"/>
    <cellStyle name="._221274_11_LBO 3 4" xfId="2610" xr:uid="{00000000-0005-0000-0000-0000250A0000}"/>
    <cellStyle name="._221274_11_LBO 3 5" xfId="2611" xr:uid="{00000000-0005-0000-0000-0000260A0000}"/>
    <cellStyle name="._221274_11_LBO 4" xfId="2612" xr:uid="{00000000-0005-0000-0000-0000270A0000}"/>
    <cellStyle name="._221274_11_LBO 4 2" xfId="2613" xr:uid="{00000000-0005-0000-0000-0000280A0000}"/>
    <cellStyle name="._221274_11_LBO 5" xfId="2614" xr:uid="{00000000-0005-0000-0000-0000290A0000}"/>
    <cellStyle name="._221274_11_LBO 6" xfId="2615" xr:uid="{00000000-0005-0000-0000-00002A0A0000}"/>
    <cellStyle name="._221274_11_LBO 7" xfId="2616" xr:uid="{00000000-0005-0000-0000-00002B0A0000}"/>
    <cellStyle name="._LBO" xfId="2617" xr:uid="{00000000-0005-0000-0000-00002C0A0000}"/>
    <cellStyle name="._LBO 2" xfId="2618" xr:uid="{00000000-0005-0000-0000-00002D0A0000}"/>
    <cellStyle name="._LBO 2 2" xfId="2619" xr:uid="{00000000-0005-0000-0000-00002E0A0000}"/>
    <cellStyle name="._LBO 2 2 2" xfId="2620" xr:uid="{00000000-0005-0000-0000-00002F0A0000}"/>
    <cellStyle name="._LBO 2 2 2 2" xfId="2621" xr:uid="{00000000-0005-0000-0000-0000300A0000}"/>
    <cellStyle name="._LBO 2 2 2 2 2" xfId="2622" xr:uid="{00000000-0005-0000-0000-0000310A0000}"/>
    <cellStyle name="._LBO 2 2 2 2 2 2" xfId="2623" xr:uid="{00000000-0005-0000-0000-0000320A0000}"/>
    <cellStyle name="._LBO 2 2 2 2 3" xfId="2624" xr:uid="{00000000-0005-0000-0000-0000330A0000}"/>
    <cellStyle name="._LBO 2 2 2 2 4" xfId="2625" xr:uid="{00000000-0005-0000-0000-0000340A0000}"/>
    <cellStyle name="._LBO 2 2 2 2 5" xfId="2626" xr:uid="{00000000-0005-0000-0000-0000350A0000}"/>
    <cellStyle name="._LBO 2 2 2 3" xfId="2627" xr:uid="{00000000-0005-0000-0000-0000360A0000}"/>
    <cellStyle name="._LBO 2 2 2 3 2" xfId="2628" xr:uid="{00000000-0005-0000-0000-0000370A0000}"/>
    <cellStyle name="._LBO 2 2 2 4" xfId="2629" xr:uid="{00000000-0005-0000-0000-0000380A0000}"/>
    <cellStyle name="._LBO 2 2 2 5" xfId="2630" xr:uid="{00000000-0005-0000-0000-0000390A0000}"/>
    <cellStyle name="._LBO 2 2 2 6" xfId="2631" xr:uid="{00000000-0005-0000-0000-00003A0A0000}"/>
    <cellStyle name="._LBO 2 2 3" xfId="2632" xr:uid="{00000000-0005-0000-0000-00003B0A0000}"/>
    <cellStyle name="._LBO 2 2 3 2" xfId="2633" xr:uid="{00000000-0005-0000-0000-00003C0A0000}"/>
    <cellStyle name="._LBO 2 2 3 2 2" xfId="2634" xr:uid="{00000000-0005-0000-0000-00003D0A0000}"/>
    <cellStyle name="._LBO 2 2 3 3" xfId="2635" xr:uid="{00000000-0005-0000-0000-00003E0A0000}"/>
    <cellStyle name="._LBO 2 2 3 4" xfId="2636" xr:uid="{00000000-0005-0000-0000-00003F0A0000}"/>
    <cellStyle name="._LBO 2 2 3 5" xfId="2637" xr:uid="{00000000-0005-0000-0000-0000400A0000}"/>
    <cellStyle name="._LBO 2 2 4" xfId="2638" xr:uid="{00000000-0005-0000-0000-0000410A0000}"/>
    <cellStyle name="._LBO 2 2 4 2" xfId="2639" xr:uid="{00000000-0005-0000-0000-0000420A0000}"/>
    <cellStyle name="._LBO 2 2 5" xfId="2640" xr:uid="{00000000-0005-0000-0000-0000430A0000}"/>
    <cellStyle name="._LBO 2 2 6" xfId="2641" xr:uid="{00000000-0005-0000-0000-0000440A0000}"/>
    <cellStyle name="._LBO 2 2 7" xfId="2642" xr:uid="{00000000-0005-0000-0000-0000450A0000}"/>
    <cellStyle name="._LBO 2 3" xfId="2643" xr:uid="{00000000-0005-0000-0000-0000460A0000}"/>
    <cellStyle name="._LBO 2 3 2" xfId="2644" xr:uid="{00000000-0005-0000-0000-0000470A0000}"/>
    <cellStyle name="._LBO 2 3 2 2" xfId="2645" xr:uid="{00000000-0005-0000-0000-0000480A0000}"/>
    <cellStyle name="._LBO 2 3 2 2 2" xfId="2646" xr:uid="{00000000-0005-0000-0000-0000490A0000}"/>
    <cellStyle name="._LBO 2 3 2 3" xfId="2647" xr:uid="{00000000-0005-0000-0000-00004A0A0000}"/>
    <cellStyle name="._LBO 2 3 2 4" xfId="2648" xr:uid="{00000000-0005-0000-0000-00004B0A0000}"/>
    <cellStyle name="._LBO 2 3 2 5" xfId="2649" xr:uid="{00000000-0005-0000-0000-00004C0A0000}"/>
    <cellStyle name="._LBO 2 3 3" xfId="2650" xr:uid="{00000000-0005-0000-0000-00004D0A0000}"/>
    <cellStyle name="._LBO 2 3 3 2" xfId="2651" xr:uid="{00000000-0005-0000-0000-00004E0A0000}"/>
    <cellStyle name="._LBO 2 3 4" xfId="2652" xr:uid="{00000000-0005-0000-0000-00004F0A0000}"/>
    <cellStyle name="._LBO 2 3 5" xfId="2653" xr:uid="{00000000-0005-0000-0000-0000500A0000}"/>
    <cellStyle name="._LBO 2 3 6" xfId="2654" xr:uid="{00000000-0005-0000-0000-0000510A0000}"/>
    <cellStyle name="._LBO 2 4" xfId="2655" xr:uid="{00000000-0005-0000-0000-0000520A0000}"/>
    <cellStyle name="._LBO 2 4 2" xfId="2656" xr:uid="{00000000-0005-0000-0000-0000530A0000}"/>
    <cellStyle name="._LBO 2 4 2 2" xfId="2657" xr:uid="{00000000-0005-0000-0000-0000540A0000}"/>
    <cellStyle name="._LBO 2 4 3" xfId="2658" xr:uid="{00000000-0005-0000-0000-0000550A0000}"/>
    <cellStyle name="._LBO 2 4 4" xfId="2659" xr:uid="{00000000-0005-0000-0000-0000560A0000}"/>
    <cellStyle name="._LBO 2 4 5" xfId="2660" xr:uid="{00000000-0005-0000-0000-0000570A0000}"/>
    <cellStyle name="._LBO 2 5" xfId="2661" xr:uid="{00000000-0005-0000-0000-0000580A0000}"/>
    <cellStyle name="._LBO 2 5 2" xfId="2662" xr:uid="{00000000-0005-0000-0000-0000590A0000}"/>
    <cellStyle name="._LBO 2 6" xfId="2663" xr:uid="{00000000-0005-0000-0000-00005A0A0000}"/>
    <cellStyle name="._LBO 2 7" xfId="2664" xr:uid="{00000000-0005-0000-0000-00005B0A0000}"/>
    <cellStyle name="._LBO 2 8" xfId="2665" xr:uid="{00000000-0005-0000-0000-00005C0A0000}"/>
    <cellStyle name="._LBO 3" xfId="2666" xr:uid="{00000000-0005-0000-0000-00005D0A0000}"/>
    <cellStyle name="._LBO 3 2" xfId="2667" xr:uid="{00000000-0005-0000-0000-00005E0A0000}"/>
    <cellStyle name="._LBO 3 2 2" xfId="2668" xr:uid="{00000000-0005-0000-0000-00005F0A0000}"/>
    <cellStyle name="._LBO 3 3" xfId="2669" xr:uid="{00000000-0005-0000-0000-0000600A0000}"/>
    <cellStyle name="._LBO 3 4" xfId="2670" xr:uid="{00000000-0005-0000-0000-0000610A0000}"/>
    <cellStyle name="._LBO 3 5" xfId="2671" xr:uid="{00000000-0005-0000-0000-0000620A0000}"/>
    <cellStyle name="._LBO 4" xfId="2672" xr:uid="{00000000-0005-0000-0000-0000630A0000}"/>
    <cellStyle name="._LBO 4 2" xfId="2673" xr:uid="{00000000-0005-0000-0000-0000640A0000}"/>
    <cellStyle name="._LBO 5" xfId="2674" xr:uid="{00000000-0005-0000-0000-0000650A0000}"/>
    <cellStyle name="._LBO 6" xfId="2675" xr:uid="{00000000-0005-0000-0000-0000660A0000}"/>
    <cellStyle name="._LBO 7" xfId="2676" xr:uid="{00000000-0005-0000-0000-0000670A0000}"/>
    <cellStyle name=".0" xfId="2677" xr:uid="{00000000-0005-0000-0000-0000680A0000}"/>
    <cellStyle name=".0\" xfId="2678" xr:uid="{00000000-0005-0000-0000-0000690A0000}"/>
    <cellStyle name=".0_eric" xfId="2679" xr:uid="{00000000-0005-0000-0000-00006A0A0000}"/>
    <cellStyle name=".00" xfId="2680" xr:uid="{00000000-0005-0000-0000-00006B0A0000}"/>
    <cellStyle name=".000" xfId="2681" xr:uid="{00000000-0005-0000-0000-00006C0A0000}"/>
    <cellStyle name=".1" xfId="2682" xr:uid="{00000000-0005-0000-0000-00006D0A0000}"/>
    <cellStyle name=".1 2" xfId="2683" xr:uid="{00000000-0005-0000-0000-00006E0A0000}"/>
    <cellStyle name=".11" xfId="2684" xr:uid="{00000000-0005-0000-0000-00006F0A0000}"/>
    <cellStyle name=".12" xfId="2685" xr:uid="{00000000-0005-0000-0000-0000700A0000}"/>
    <cellStyle name=".2" xfId="2686" xr:uid="{00000000-0005-0000-0000-0000710A0000}"/>
    <cellStyle name=".3" xfId="2687" xr:uid="{00000000-0005-0000-0000-0000720A0000}"/>
    <cellStyle name=".9" xfId="2688" xr:uid="{00000000-0005-0000-0000-0000730A0000}"/>
    <cellStyle name=".d" xfId="2689" xr:uid="{00000000-0005-0000-0000-0000740A0000}"/>
    <cellStyle name=".d." xfId="2690" xr:uid="{00000000-0005-0000-0000-0000750A0000}"/>
    <cellStyle name=".d1" xfId="2691" xr:uid="{00000000-0005-0000-0000-0000760A0000}"/>
    <cellStyle name=".q" xfId="2692" xr:uid="{00000000-0005-0000-0000-0000770A0000}"/>
    <cellStyle name=";;;" xfId="2693" xr:uid="{00000000-0005-0000-0000-0000780A0000}"/>
    <cellStyle name=";;; 2" xfId="2694" xr:uid="{00000000-0005-0000-0000-0000790A0000}"/>
    <cellStyle name=";;; 2 2" xfId="2695" xr:uid="{00000000-0005-0000-0000-00007A0A0000}"/>
    <cellStyle name=";;; 2 2 2" xfId="2696" xr:uid="{00000000-0005-0000-0000-00007B0A0000}"/>
    <cellStyle name=";;; 3" xfId="2697" xr:uid="{00000000-0005-0000-0000-00007C0A0000}"/>
    <cellStyle name=";;; 3 2" xfId="2698" xr:uid="{00000000-0005-0000-0000-00007D0A0000}"/>
    <cellStyle name="??" xfId="2699" xr:uid="{00000000-0005-0000-0000-00007E0A0000}"/>
    <cellStyle name="?? [0.00]_????9" xfId="2700" xr:uid="{00000000-0005-0000-0000-00007F0A0000}"/>
    <cellStyle name="?? [0]_??" xfId="2701" xr:uid="{00000000-0005-0000-0000-0000800A0000}"/>
    <cellStyle name="?? 10" xfId="2702" xr:uid="{00000000-0005-0000-0000-0000810A0000}"/>
    <cellStyle name="?? 11" xfId="2703" xr:uid="{00000000-0005-0000-0000-0000820A0000}"/>
    <cellStyle name="?? 12" xfId="2704" xr:uid="{00000000-0005-0000-0000-0000830A0000}"/>
    <cellStyle name="?? 13" xfId="2705" xr:uid="{00000000-0005-0000-0000-0000840A0000}"/>
    <cellStyle name="?? 14" xfId="2706" xr:uid="{00000000-0005-0000-0000-0000850A0000}"/>
    <cellStyle name="?? 15" xfId="2707" xr:uid="{00000000-0005-0000-0000-0000860A0000}"/>
    <cellStyle name="?? 16" xfId="2708" xr:uid="{00000000-0005-0000-0000-0000870A0000}"/>
    <cellStyle name="?? 17" xfId="2709" xr:uid="{00000000-0005-0000-0000-0000880A0000}"/>
    <cellStyle name="?? 18" xfId="2710" xr:uid="{00000000-0005-0000-0000-0000890A0000}"/>
    <cellStyle name="?? 19" xfId="2711" xr:uid="{00000000-0005-0000-0000-00008A0A0000}"/>
    <cellStyle name="?? 2" xfId="2712" xr:uid="{00000000-0005-0000-0000-00008B0A0000}"/>
    <cellStyle name="?? 2 2" xfId="2713" xr:uid="{00000000-0005-0000-0000-00008C0A0000}"/>
    <cellStyle name="?? 20" xfId="2714" xr:uid="{00000000-0005-0000-0000-00008D0A0000}"/>
    <cellStyle name="?? 21" xfId="2715" xr:uid="{00000000-0005-0000-0000-00008E0A0000}"/>
    <cellStyle name="?? 22" xfId="2716" xr:uid="{00000000-0005-0000-0000-00008F0A0000}"/>
    <cellStyle name="?? 23" xfId="2717" xr:uid="{00000000-0005-0000-0000-0000900A0000}"/>
    <cellStyle name="?? 24" xfId="2718" xr:uid="{00000000-0005-0000-0000-0000910A0000}"/>
    <cellStyle name="?? 25" xfId="2719" xr:uid="{00000000-0005-0000-0000-0000920A0000}"/>
    <cellStyle name="?? 26" xfId="2720" xr:uid="{00000000-0005-0000-0000-0000930A0000}"/>
    <cellStyle name="?? 27" xfId="2721" xr:uid="{00000000-0005-0000-0000-0000940A0000}"/>
    <cellStyle name="?? 28" xfId="2722" xr:uid="{00000000-0005-0000-0000-0000950A0000}"/>
    <cellStyle name="?? 29" xfId="2723" xr:uid="{00000000-0005-0000-0000-0000960A0000}"/>
    <cellStyle name="?? 3" xfId="2724" xr:uid="{00000000-0005-0000-0000-0000970A0000}"/>
    <cellStyle name="?? 30" xfId="2725" xr:uid="{00000000-0005-0000-0000-0000980A0000}"/>
    <cellStyle name="?? 31" xfId="2726" xr:uid="{00000000-0005-0000-0000-0000990A0000}"/>
    <cellStyle name="?? 32" xfId="2727" xr:uid="{00000000-0005-0000-0000-00009A0A0000}"/>
    <cellStyle name="?? 33" xfId="2728" xr:uid="{00000000-0005-0000-0000-00009B0A0000}"/>
    <cellStyle name="?? 34" xfId="2729" xr:uid="{00000000-0005-0000-0000-00009C0A0000}"/>
    <cellStyle name="?? 35" xfId="2730" xr:uid="{00000000-0005-0000-0000-00009D0A0000}"/>
    <cellStyle name="?? 36" xfId="2731" xr:uid="{00000000-0005-0000-0000-00009E0A0000}"/>
    <cellStyle name="?? 37" xfId="2732" xr:uid="{00000000-0005-0000-0000-00009F0A0000}"/>
    <cellStyle name="?? 38" xfId="2733" xr:uid="{00000000-0005-0000-0000-0000A00A0000}"/>
    <cellStyle name="?? 39" xfId="2734" xr:uid="{00000000-0005-0000-0000-0000A10A0000}"/>
    <cellStyle name="?? 4" xfId="2735" xr:uid="{00000000-0005-0000-0000-0000A20A0000}"/>
    <cellStyle name="?? 40" xfId="2736" xr:uid="{00000000-0005-0000-0000-0000A30A0000}"/>
    <cellStyle name="?? 41" xfId="2737" xr:uid="{00000000-0005-0000-0000-0000A40A0000}"/>
    <cellStyle name="?? 42" xfId="2738" xr:uid="{00000000-0005-0000-0000-0000A50A0000}"/>
    <cellStyle name="?? 43" xfId="2739" xr:uid="{00000000-0005-0000-0000-0000A60A0000}"/>
    <cellStyle name="?? 44" xfId="2740" xr:uid="{00000000-0005-0000-0000-0000A70A0000}"/>
    <cellStyle name="?? 45" xfId="2741" xr:uid="{00000000-0005-0000-0000-0000A80A0000}"/>
    <cellStyle name="?? 46" xfId="2742" xr:uid="{00000000-0005-0000-0000-0000A90A0000}"/>
    <cellStyle name="?? 47" xfId="2743" xr:uid="{00000000-0005-0000-0000-0000AA0A0000}"/>
    <cellStyle name="?? 48" xfId="2744" xr:uid="{00000000-0005-0000-0000-0000AB0A0000}"/>
    <cellStyle name="?? 49" xfId="2745" xr:uid="{00000000-0005-0000-0000-0000AC0A0000}"/>
    <cellStyle name="?? 5" xfId="2746" xr:uid="{00000000-0005-0000-0000-0000AD0A0000}"/>
    <cellStyle name="?? 6" xfId="2747" xr:uid="{00000000-0005-0000-0000-0000AE0A0000}"/>
    <cellStyle name="?? 7" xfId="2748" xr:uid="{00000000-0005-0000-0000-0000AF0A0000}"/>
    <cellStyle name="?? 8" xfId="2749" xr:uid="{00000000-0005-0000-0000-0000B00A0000}"/>
    <cellStyle name="?? 9" xfId="2750" xr:uid="{00000000-0005-0000-0000-0000B10A0000}"/>
    <cellStyle name="???? [0.00]_????9" xfId="2751" xr:uid="{00000000-0005-0000-0000-0000B20A0000}"/>
    <cellStyle name="?????_VERA" xfId="2752" xr:uid="{00000000-0005-0000-0000-0000B30A0000}"/>
    <cellStyle name="????_????9" xfId="2753" xr:uid="{00000000-0005-0000-0000-0000B40A0000}"/>
    <cellStyle name="???[0]_RESULTS" xfId="2754" xr:uid="{00000000-0005-0000-0000-0000B50A0000}"/>
    <cellStyle name="???_RESULTS" xfId="2755" xr:uid="{00000000-0005-0000-0000-0000B60A0000}"/>
    <cellStyle name="??_?.????" xfId="2756" xr:uid="{00000000-0005-0000-0000-0000B70A0000}"/>
    <cellStyle name="_x0007_?€" xfId="2757" xr:uid="{00000000-0005-0000-0000-0000B80A0000}"/>
    <cellStyle name="?†????ם [0.00]_Region Orders (2)???" xfId="2758" xr:uid="{00000000-0005-0000-0000-0000B90A0000}"/>
    <cellStyle name="?¡????¿¿_Region Orders (2)_KOR (2" xfId="2759" xr:uid="{00000000-0005-0000-0000-0000BA0A0000}"/>
    <cellStyle name="?Q\?1@" xfId="2760" xr:uid="{00000000-0005-0000-0000-0000BB0A0000}"/>
    <cellStyle name="?Q\?1@ 2" xfId="2761" xr:uid="{00000000-0005-0000-0000-0000BC0A0000}"/>
    <cellStyle name="?Q\?1@ 2 2" xfId="2762" xr:uid="{00000000-0005-0000-0000-0000BD0A0000}"/>
    <cellStyle name="?Q\?1@ 2 2 2" xfId="2763" xr:uid="{00000000-0005-0000-0000-0000BE0A0000}"/>
    <cellStyle name="?Q\?1@ 3" xfId="2764" xr:uid="{00000000-0005-0000-0000-0000BF0A0000}"/>
    <cellStyle name="?Q\?1@ 3 2" xfId="2765" xr:uid="{00000000-0005-0000-0000-0000C00A0000}"/>
    <cellStyle name="?W_Pacific Region P&amp;L " xfId="2766" xr:uid="{00000000-0005-0000-0000-0000C10A0000}"/>
    <cellStyle name="[p" xfId="2767" xr:uid="{00000000-0005-0000-0000-0000C20A0000}"/>
    <cellStyle name="\" xfId="2768" xr:uid="{00000000-0005-0000-0000-0000C30A0000}"/>
    <cellStyle name="_ heading$" xfId="2769" xr:uid="{00000000-0005-0000-0000-0000C40A0000}"/>
    <cellStyle name="_ heading$ 2" xfId="2770" xr:uid="{00000000-0005-0000-0000-0000C50A0000}"/>
    <cellStyle name="_ heading$_260511_6" xfId="2771" xr:uid="{00000000-0005-0000-0000-0000C60A0000}"/>
    <cellStyle name="_ heading$_260511_6 2" xfId="2772" xr:uid="{00000000-0005-0000-0000-0000C70A0000}"/>
    <cellStyle name="_ heading$_LBO" xfId="2773" xr:uid="{00000000-0005-0000-0000-0000C80A0000}"/>
    <cellStyle name="_ heading%" xfId="2774" xr:uid="{00000000-0005-0000-0000-0000C90A0000}"/>
    <cellStyle name="_ heading% 2" xfId="2775" xr:uid="{00000000-0005-0000-0000-0000CA0A0000}"/>
    <cellStyle name="_ heading%_260511_6" xfId="2776" xr:uid="{00000000-0005-0000-0000-0000CB0A0000}"/>
    <cellStyle name="_ heading%_260511_6 2" xfId="2777" xr:uid="{00000000-0005-0000-0000-0000CC0A0000}"/>
    <cellStyle name="_ heading%_LBO" xfId="2778" xr:uid="{00000000-0005-0000-0000-0000CD0A0000}"/>
    <cellStyle name="_ heading£" xfId="2779" xr:uid="{00000000-0005-0000-0000-0000CE0A0000}"/>
    <cellStyle name="_ heading£ 2" xfId="2780" xr:uid="{00000000-0005-0000-0000-0000CF0A0000}"/>
    <cellStyle name="_ heading£_260511_6" xfId="2781" xr:uid="{00000000-0005-0000-0000-0000D00A0000}"/>
    <cellStyle name="_ heading£_260511_6 2" xfId="2782" xr:uid="{00000000-0005-0000-0000-0000D10A0000}"/>
    <cellStyle name="_ heading£_LBO" xfId="2783" xr:uid="{00000000-0005-0000-0000-0000D20A0000}"/>
    <cellStyle name="_ heading¥" xfId="2784" xr:uid="{00000000-0005-0000-0000-0000D30A0000}"/>
    <cellStyle name="_ heading¥ 2" xfId="2785" xr:uid="{00000000-0005-0000-0000-0000D40A0000}"/>
    <cellStyle name="_ heading¥_260511_6" xfId="2786" xr:uid="{00000000-0005-0000-0000-0000D50A0000}"/>
    <cellStyle name="_ heading¥_260511_6 2" xfId="2787" xr:uid="{00000000-0005-0000-0000-0000D60A0000}"/>
    <cellStyle name="_ heading¥_LBO" xfId="2788" xr:uid="{00000000-0005-0000-0000-0000D70A0000}"/>
    <cellStyle name="_ heading€" xfId="2789" xr:uid="{00000000-0005-0000-0000-0000D80A0000}"/>
    <cellStyle name="_ heading€ 2" xfId="2790" xr:uid="{00000000-0005-0000-0000-0000D90A0000}"/>
    <cellStyle name="_ heading€_260511_6" xfId="2791" xr:uid="{00000000-0005-0000-0000-0000DA0A0000}"/>
    <cellStyle name="_ heading€_260511_6 2" xfId="2792" xr:uid="{00000000-0005-0000-0000-0000DB0A0000}"/>
    <cellStyle name="_ heading€_LBO" xfId="2793" xr:uid="{00000000-0005-0000-0000-0000DC0A0000}"/>
    <cellStyle name="_ headingx" xfId="2794" xr:uid="{00000000-0005-0000-0000-0000DD0A0000}"/>
    <cellStyle name="_ headingx 2" xfId="2795" xr:uid="{00000000-0005-0000-0000-0000DE0A0000}"/>
    <cellStyle name="_ headingx_260511_6" xfId="2796" xr:uid="{00000000-0005-0000-0000-0000DF0A0000}"/>
    <cellStyle name="_ headingx_260511_6 2" xfId="2797" xr:uid="{00000000-0005-0000-0000-0000E00A0000}"/>
    <cellStyle name="_ headingx_LBO" xfId="2798" xr:uid="{00000000-0005-0000-0000-0000E10A0000}"/>
    <cellStyle name="_%(SignOnly)" xfId="2799" xr:uid="{00000000-0005-0000-0000-0000E20A0000}"/>
    <cellStyle name="_%(SignOnly) 2" xfId="2800" xr:uid="{00000000-0005-0000-0000-0000E30A0000}"/>
    <cellStyle name="_%(SignOnly) 2 2" xfId="2801" xr:uid="{00000000-0005-0000-0000-0000E40A0000}"/>
    <cellStyle name="_%(SignOnly) 3" xfId="2802" xr:uid="{00000000-0005-0000-0000-0000E50A0000}"/>
    <cellStyle name="_%(SignOnly)_260511_6" xfId="2803" xr:uid="{00000000-0005-0000-0000-0000E60A0000}"/>
    <cellStyle name="_%(SignOnly)_260511_6 2" xfId="2804" xr:uid="{00000000-0005-0000-0000-0000E70A0000}"/>
    <cellStyle name="_%(SignOnly)_LBO" xfId="2805" xr:uid="{00000000-0005-0000-0000-0000E80A0000}"/>
    <cellStyle name="_%(SignOnly)_rent" xfId="2806" xr:uid="{00000000-0005-0000-0000-0000E90A0000}"/>
    <cellStyle name="_%(SignOnly)_Rights Offering Rider 4" xfId="2807" xr:uid="{00000000-0005-0000-0000-0000EA0A0000}"/>
    <cellStyle name="_%(SignOnly)_Sheet13" xfId="2808" xr:uid="{00000000-0005-0000-0000-0000EB0A0000}"/>
    <cellStyle name="_%(SignOnly)_Sheet7" xfId="2809" xr:uid="{00000000-0005-0000-0000-0000EC0A0000}"/>
    <cellStyle name="_%(SignSpaceOnly)" xfId="2810" xr:uid="{00000000-0005-0000-0000-0000ED0A0000}"/>
    <cellStyle name="_%(SignSpaceOnly) 2" xfId="2811" xr:uid="{00000000-0005-0000-0000-0000EE0A0000}"/>
    <cellStyle name="_%(SignSpaceOnly) 2 2" xfId="2812" xr:uid="{00000000-0005-0000-0000-0000EF0A0000}"/>
    <cellStyle name="_%(SignSpaceOnly) 3" xfId="2813" xr:uid="{00000000-0005-0000-0000-0000F00A0000}"/>
    <cellStyle name="_%(SignSpaceOnly)_260511_6" xfId="2814" xr:uid="{00000000-0005-0000-0000-0000F10A0000}"/>
    <cellStyle name="_%(SignSpaceOnly)_260511_6 2" xfId="2815" xr:uid="{00000000-0005-0000-0000-0000F20A0000}"/>
    <cellStyle name="_%(SignSpaceOnly)_LBO" xfId="2816" xr:uid="{00000000-0005-0000-0000-0000F30A0000}"/>
    <cellStyle name="_%(SignSpaceOnly)_rent" xfId="2817" xr:uid="{00000000-0005-0000-0000-0000F40A0000}"/>
    <cellStyle name="_%(SignSpaceOnly)_Rights Offering Rider 4" xfId="2818" xr:uid="{00000000-0005-0000-0000-0000F50A0000}"/>
    <cellStyle name="_%(SignSpaceOnly)_Sheet13" xfId="2819" xr:uid="{00000000-0005-0000-0000-0000F60A0000}"/>
    <cellStyle name="_%(SignSpaceOnly)_Sheet7" xfId="2820" xr:uid="{00000000-0005-0000-0000-0000F70A0000}"/>
    <cellStyle name="-_{6} Carry" xfId="2821" xr:uid="{00000000-0005-0000-0000-0000F80A0000}"/>
    <cellStyle name="-_{6} Clawback" xfId="2822" xr:uid="{00000000-0005-0000-0000-0000F90A0000}"/>
    <cellStyle name="_~7048524" xfId="2823" xr:uid="{00000000-0005-0000-0000-0000FA0A0000}"/>
    <cellStyle name="_~7048524 2" xfId="2824" xr:uid="{00000000-0005-0000-0000-0000FB0A0000}"/>
    <cellStyle name="_~7048524_{6} Clawback" xfId="2825" xr:uid="{00000000-0005-0000-0000-0000FC0A0000}"/>
    <cellStyle name="_~7048524_2.10.10 LS Distribution" xfId="2826" xr:uid="{00000000-0005-0000-0000-0000FD0A0000}"/>
    <cellStyle name="_~7048524_20080415_TrxAdv Fees_v2" xfId="2827" xr:uid="{00000000-0005-0000-0000-0000FE0A0000}"/>
    <cellStyle name="_~7048524_20080415_TrxAdv Fees_v2 2" xfId="2828" xr:uid="{00000000-0005-0000-0000-0000FF0A0000}"/>
    <cellStyle name="_~7048524_20080415_TrxAdv Fees_v2_2011 Waivers bonus_121510" xfId="2829" xr:uid="{00000000-0005-0000-0000-0000000B0000}"/>
    <cellStyle name="_~7048524_20080415_TrxAdv Fees_v2_2011 Waivers bonus_121510 2" xfId="2830" xr:uid="{00000000-0005-0000-0000-0000010B0000}"/>
    <cellStyle name="_~7048524_20080415_TrxAdv Fees_v2_403000 - Rollforward" xfId="2831" xr:uid="{00000000-0005-0000-0000-0000020B0000}"/>
    <cellStyle name="_~7048524_20080415_TrxAdv Fees_v2_403000 - Rollforward 2" xfId="2832" xr:uid="{00000000-0005-0000-0000-0000030B0000}"/>
    <cellStyle name="_~7048524_20080415_TrxAdv Fees_v2_July 2010 ADP" xfId="2833" xr:uid="{00000000-0005-0000-0000-0000040B0000}"/>
    <cellStyle name="_~7048524_20080415_TrxAdv Fees_v2_July 2010 ADP 2" xfId="2834" xr:uid="{00000000-0005-0000-0000-0000050B0000}"/>
    <cellStyle name="_~7048524_20080415_TrxAdv Fees_v2_June NMFI accrual" xfId="2835" xr:uid="{00000000-0005-0000-0000-0000060B0000}"/>
    <cellStyle name="_~7048524_20080415_TrxAdv Fees_v2_June NMFI accrual 2" xfId="2836" xr:uid="{00000000-0005-0000-0000-0000070B0000}"/>
    <cellStyle name="_~7048524_20080415_TrxAdv Fees_v2_NMFI Partners Summary" xfId="2837" xr:uid="{00000000-0005-0000-0000-0000080B0000}"/>
    <cellStyle name="_~7048524_20080415_TrxAdv Fees_v2_NMFI Partners Summary 2" xfId="2838" xr:uid="{00000000-0005-0000-0000-0000090B0000}"/>
    <cellStyle name="_~7048524_20080415_TrxAdv Fees_v2_rent" xfId="2839" xr:uid="{00000000-0005-0000-0000-00000A0B0000}"/>
    <cellStyle name="_~7048524_20080415_TrxAdv Fees_v2_rent 2" xfId="2840" xr:uid="{00000000-0005-0000-0000-00000B0B0000}"/>
    <cellStyle name="_~7048524_20080415_TrxAdv Fees_v2_Sheet1" xfId="2841" xr:uid="{00000000-0005-0000-0000-00000C0B0000}"/>
    <cellStyle name="_~7048524_20080415_TrxAdv Fees_v2_Sheet1 2" xfId="2842" xr:uid="{00000000-0005-0000-0000-00000D0B0000}"/>
    <cellStyle name="_~7048524_20080415_TrxAdv Fees_v2_Sheet13" xfId="2843" xr:uid="{00000000-0005-0000-0000-00000E0B0000}"/>
    <cellStyle name="_~7048524_20080415_TrxAdv Fees_v2_Sheet13 2" xfId="2844" xr:uid="{00000000-0005-0000-0000-00000F0B0000}"/>
    <cellStyle name="_~7048524_20080415_TrxAdv Fees_v2_Sheet2" xfId="2845" xr:uid="{00000000-0005-0000-0000-0000100B0000}"/>
    <cellStyle name="_~7048524_20080415_TrxAdv Fees_v2_Sheet2 2" xfId="2846" xr:uid="{00000000-0005-0000-0000-0000110B0000}"/>
    <cellStyle name="_~7048524_20080415_TrxAdv Fees_v2_US Population Summary" xfId="2847" xr:uid="{00000000-0005-0000-0000-0000120B0000}"/>
    <cellStyle name="_~7048524_20080415_TrxAdv Fees_v2_US Population Summary 2" xfId="2848" xr:uid="{00000000-0005-0000-0000-0000130B0000}"/>
    <cellStyle name="_~7048524_2011 Waivers bonus_121510" xfId="2849" xr:uid="{00000000-0005-0000-0000-0000140B0000}"/>
    <cellStyle name="_~7048524_2011 Waivers bonus_121510 2" xfId="2850" xr:uid="{00000000-0005-0000-0000-0000150B0000}"/>
    <cellStyle name="_~7048524_403000 - Rollforward" xfId="2851" xr:uid="{00000000-0005-0000-0000-0000160B0000}"/>
    <cellStyle name="_~7048524_403000 - Rollforward 2" xfId="2852" xr:uid="{00000000-0005-0000-0000-0000170B0000}"/>
    <cellStyle name="_~7048524_AAA" xfId="2853" xr:uid="{00000000-0005-0000-0000-0000180B0000}"/>
    <cellStyle name="_~7048524_AAA 2" xfId="2854" xr:uid="{00000000-0005-0000-0000-0000190B0000}"/>
    <cellStyle name="_~7048524_AAA 2 2" xfId="2855" xr:uid="{00000000-0005-0000-0000-00001A0B0000}"/>
    <cellStyle name="_~7048524_AAA 3" xfId="2856" xr:uid="{00000000-0005-0000-0000-00001B0B0000}"/>
    <cellStyle name="_~7048524_Adv Fees" xfId="2857" xr:uid="{00000000-0005-0000-0000-00001C0B0000}"/>
    <cellStyle name="_~7048524_Adv Fees_FYCMPln-Retrieve" xfId="2858" xr:uid="{00000000-0005-0000-0000-00001D0B0000}"/>
    <cellStyle name="_~7048524_Adv Fees_FYCMPln-Retrieve_Sheet1" xfId="2859" xr:uid="{00000000-0005-0000-0000-00001E0B0000}"/>
    <cellStyle name="_~7048524_Adv Fees_FYCMPln-Retrieve_Sheet1 2" xfId="2860" xr:uid="{00000000-0005-0000-0000-00001F0B0000}"/>
    <cellStyle name="_~7048524_Adv Fees_Sheet1" xfId="2861" xr:uid="{00000000-0005-0000-0000-0000200B0000}"/>
    <cellStyle name="_~7048524_Adv Fees_Sheet1 2" xfId="2862" xr:uid="{00000000-0005-0000-0000-0000210B0000}"/>
    <cellStyle name="_~7048524_Advisors VII DECEMBER on 3-31-09 8pm" xfId="2863" xr:uid="{00000000-0005-0000-0000-0000220B0000}"/>
    <cellStyle name="_~7048524_AGM 2009 Earnings Forecast Model_080916_May_7" xfId="2864" xr:uid="{00000000-0005-0000-0000-0000230B0000}"/>
    <cellStyle name="_~7048524_AGM 2009 Earnings Forecast Model_080916_May_7 2" xfId="2865" xr:uid="{00000000-0005-0000-0000-0000240B0000}"/>
    <cellStyle name="_~7048524_AGM 2009 Earnings Forecast Model_080916_May_7_Sheet1" xfId="2866" xr:uid="{00000000-0005-0000-0000-0000250B0000}"/>
    <cellStyle name="_~7048524_AGM 2009 Earnings Forecast Model_080916_May_7_Sheet1 2" xfId="2867" xr:uid="{00000000-0005-0000-0000-0000260B0000}"/>
    <cellStyle name="_~7048524_AGM 2009 Earnings Forecast Model_080916_v16 Sent to fix_BRIDGE v03  (2)" xfId="2868" xr:uid="{00000000-0005-0000-0000-0000270B0000}"/>
    <cellStyle name="_~7048524_AGM 2009 Earnings Forecast Model_080916_v16 Sent to fix_BRIDGE v03  (2)_FYCMPln-Retrieve" xfId="2869" xr:uid="{00000000-0005-0000-0000-0000280B0000}"/>
    <cellStyle name="_~7048524_AGM 2009 Earnings Forecast Model_080916_v16 Sent to fix_BRIDGE v03  (2)_FYCMPln-Retrieve_Sheet1" xfId="2870" xr:uid="{00000000-0005-0000-0000-0000290B0000}"/>
    <cellStyle name="_~7048524_AGM 2009 Earnings Forecast Model_080916_v16 Sent to fix_BRIDGE v03  (2)_FYCMPln-Retrieve_Sheet1 2" xfId="2871" xr:uid="{00000000-0005-0000-0000-00002A0B0000}"/>
    <cellStyle name="_~7048524_AGM 2009 Earnings Forecast Model_080916_v16 Sent to fix_BRIDGE v03  (2)_Sheet1" xfId="2872" xr:uid="{00000000-0005-0000-0000-00002B0B0000}"/>
    <cellStyle name="_~7048524_AGM 2009 Earnings Forecast Model_080916_v16 Sent to fix_BRIDGE v03  (2)_Sheet1 2" xfId="2873" xr:uid="{00000000-0005-0000-0000-00002C0B0000}"/>
    <cellStyle name="_~7048524_AGM Earnings Forecast Model_080724_v16" xfId="2874" xr:uid="{00000000-0005-0000-0000-00002D0B0000}"/>
    <cellStyle name="_~7048524_AGM Earnings Forecast Model_080724_v16_2011 Waivers bonus_121510" xfId="2875" xr:uid="{00000000-0005-0000-0000-00002E0B0000}"/>
    <cellStyle name="_~7048524_AGM Earnings Forecast Model_080724_v16_2011 Waivers bonus_121510 2" xfId="2876" xr:uid="{00000000-0005-0000-0000-00002F0B0000}"/>
    <cellStyle name="_~7048524_AGM Earnings Forecast Model_080724_v16_403000 - Rollforward" xfId="2877" xr:uid="{00000000-0005-0000-0000-0000300B0000}"/>
    <cellStyle name="_~7048524_AGM Earnings Forecast Model_080724_v16_403000 - Rollforward 2" xfId="2878" xr:uid="{00000000-0005-0000-0000-0000310B0000}"/>
    <cellStyle name="_~7048524_AGM Earnings Forecast Model_080724_v16_AGM 2009 Earnings Forecast Model_080916_May_7" xfId="2879" xr:uid="{00000000-0005-0000-0000-0000320B0000}"/>
    <cellStyle name="_~7048524_AGM Earnings Forecast Model_080724_v16_AGM 2009 Earnings Forecast Model_080916_May_7 2" xfId="2880" xr:uid="{00000000-0005-0000-0000-0000330B0000}"/>
    <cellStyle name="_~7048524_AGM Earnings Forecast Model_080724_v16_AGM 2009 Earnings Forecast Model_080916_May_7_Sheet1" xfId="2881" xr:uid="{00000000-0005-0000-0000-0000340B0000}"/>
    <cellStyle name="_~7048524_AGM Earnings Forecast Model_080724_v16_AGM 2009 Earnings Forecast Model_080916_May_7_Sheet1 2" xfId="2882" xr:uid="{00000000-0005-0000-0000-0000350B0000}"/>
    <cellStyle name="_~7048524_AGM Earnings Forecast Model_080724_v16_AGM 2009 Earnings Forecast Model_080916_v16 Sent to fix_BRIDGE v03  (2)" xfId="2883" xr:uid="{00000000-0005-0000-0000-0000360B0000}"/>
    <cellStyle name="_~7048524_AGM Earnings Forecast Model_080724_v16_AGM 2009 Earnings Forecast Model_080916_v16 Sent to fix_BRIDGE v03  (2)_FYCMPln-Retrieve" xfId="2884" xr:uid="{00000000-0005-0000-0000-0000370B0000}"/>
    <cellStyle name="_~7048524_AGM Earnings Forecast Model_080724_v16_AGM 2009 Earnings Forecast Model_080916_v16 Sent to fix_BRIDGE v03  (2)_FYCMPln-Retrieve_Sheet1" xfId="2885" xr:uid="{00000000-0005-0000-0000-0000380B0000}"/>
    <cellStyle name="_~7048524_AGM Earnings Forecast Model_080724_v16_AGM 2009 Earnings Forecast Model_080916_v16 Sent to fix_BRIDGE v03  (2)_FYCMPln-Retrieve_Sheet1 2" xfId="2886" xr:uid="{00000000-0005-0000-0000-0000390B0000}"/>
    <cellStyle name="_~7048524_AGM Earnings Forecast Model_080724_v16_AGM 2009 Earnings Forecast Model_080916_v16 Sent to fix_BRIDGE v03  (2)_Sheet1" xfId="2887" xr:uid="{00000000-0005-0000-0000-00003A0B0000}"/>
    <cellStyle name="_~7048524_AGM Earnings Forecast Model_080724_v16_AGM 2009 Earnings Forecast Model_080916_v16 Sent to fix_BRIDGE v03  (2)_Sheet1 2" xfId="2888" xr:uid="{00000000-0005-0000-0000-00003B0B0000}"/>
    <cellStyle name="_~7048524_AGM Earnings Forecast Model_080724_v16_FYCMPln-Retrieve" xfId="2889" xr:uid="{00000000-0005-0000-0000-00003C0B0000}"/>
    <cellStyle name="_~7048524_AGM Earnings Forecast Model_080724_v16_FYCMPln-Retrieve_Sheet1" xfId="2890" xr:uid="{00000000-0005-0000-0000-00003D0B0000}"/>
    <cellStyle name="_~7048524_AGM Earnings Forecast Model_080724_v16_FYCMPln-Retrieve_Sheet1 2" xfId="2891" xr:uid="{00000000-0005-0000-0000-00003E0B0000}"/>
    <cellStyle name="_~7048524_AGM Earnings Forecast Model_080724_v16_July 2010 ADP" xfId="2892" xr:uid="{00000000-0005-0000-0000-00003F0B0000}"/>
    <cellStyle name="_~7048524_AGM Earnings Forecast Model_080724_v16_July 2010 ADP 2" xfId="2893" xr:uid="{00000000-0005-0000-0000-0000400B0000}"/>
    <cellStyle name="_~7048524_AGM Earnings Forecast Model_080724_v16_June NMFI accrual" xfId="2894" xr:uid="{00000000-0005-0000-0000-0000410B0000}"/>
    <cellStyle name="_~7048524_AGM Earnings Forecast Model_080724_v16_June NMFI accrual 2" xfId="2895" xr:uid="{00000000-0005-0000-0000-0000420B0000}"/>
    <cellStyle name="_~7048524_AGM Earnings Forecast Model_080724_v16_NMFI Partners Summary" xfId="2896" xr:uid="{00000000-0005-0000-0000-0000430B0000}"/>
    <cellStyle name="_~7048524_AGM Earnings Forecast Model_080724_v16_NMFI Partners Summary 2" xfId="2897" xr:uid="{00000000-0005-0000-0000-0000440B0000}"/>
    <cellStyle name="_~7048524_AGM Earnings Forecast Model_080724_v16_Sheet1" xfId="2898" xr:uid="{00000000-0005-0000-0000-0000450B0000}"/>
    <cellStyle name="_~7048524_AGM Earnings Forecast Model_080724_v16_Sheet1 2" xfId="2899" xr:uid="{00000000-0005-0000-0000-0000460B0000}"/>
    <cellStyle name="_~7048524_AGM Earnings Forecast Model_080724_v16_Sheet13" xfId="2900" xr:uid="{00000000-0005-0000-0000-0000470B0000}"/>
    <cellStyle name="_~7048524_AGM Earnings Forecast Model_080724_v16_Sheet13 2" xfId="2901" xr:uid="{00000000-0005-0000-0000-0000480B0000}"/>
    <cellStyle name="_~7048524_AGM Earnings Forecast Model_080724_v16_Sheet7" xfId="2902" xr:uid="{00000000-0005-0000-0000-0000490B0000}"/>
    <cellStyle name="_~7048524_AGM Earnings Forecast Model_080724_v16_Sheet7 2" xfId="2903" xr:uid="{00000000-0005-0000-0000-00004A0B0000}"/>
    <cellStyle name="_~7048524_AGM Earnings Forecast Model_080724_v16_Sheet7_Sheet2" xfId="2904" xr:uid="{00000000-0005-0000-0000-00004B0B0000}"/>
    <cellStyle name="_~7048524_AGM Earnings Forecast Model_080724_v16_Sheet7_Sheet2 2" xfId="2905" xr:uid="{00000000-0005-0000-0000-00004C0B0000}"/>
    <cellStyle name="_~7048524_AGM Earnings Forecast Model_080724_v16_US Population Summary" xfId="2906" xr:uid="{00000000-0005-0000-0000-00004D0B0000}"/>
    <cellStyle name="_~7048524_AGM Earnings Forecast Model_080724_v16_US Population Summary 2" xfId="2907" xr:uid="{00000000-0005-0000-0000-00004E0B0000}"/>
    <cellStyle name="_~7048524_AIF IV Financial Highlights 12-31-08 v4" xfId="2908" xr:uid="{00000000-0005-0000-0000-00004F0B0000}"/>
    <cellStyle name="_~7048524_AIF IV Financial Highlights 12-31-08 v4_Apollo Investment Fund IV  Q3 2009 Capital Analysis CURRENT" xfId="2909" xr:uid="{00000000-0005-0000-0000-0000500B0000}"/>
    <cellStyle name="_~7048524_AIF IV Financial Highlights 12-31-08 v4_Apollo Investment Fund IV  Q3 2009 Capital Analysis iPCS &amp; URI Distribution" xfId="2910" xr:uid="{00000000-0005-0000-0000-0000510B0000}"/>
    <cellStyle name="_~7048524_AIF IV Financial Highlights 12-31-08 v4_iPCs#1-Remaining" xfId="2911" xr:uid="{00000000-0005-0000-0000-0000520B0000}"/>
    <cellStyle name="_~7048524_AIF VI  VII Summary Dec 2008 v3" xfId="2912" xr:uid="{00000000-0005-0000-0000-0000530B0000}"/>
    <cellStyle name="_~7048524_AIF VI CBA 3.20.08" xfId="2913" xr:uid="{00000000-0005-0000-0000-0000540B0000}"/>
    <cellStyle name="_~7048524_AIF VII Capital Balance Analysis INCEPTION to 09-30-08 on 10-13-08 8am" xfId="2914" xr:uid="{00000000-0005-0000-0000-0000550B0000}"/>
    <cellStyle name="_~7048524_Andy Affrick - Schedulev2" xfId="2915" xr:uid="{00000000-0005-0000-0000-0000560B0000}"/>
    <cellStyle name="_~7048524_Apollo Advisors IV 12-31-08 GAAP TB Final" xfId="2916" xr:uid="{00000000-0005-0000-0000-0000570B0000}"/>
    <cellStyle name="_~7048524_Apollo Advisors IV 12-31-08 TB (Revised for Aggr PR)" xfId="2917" xr:uid="{00000000-0005-0000-0000-0000580B0000}"/>
    <cellStyle name="_~7048524_Apollo Advisors IV 6-30-09 GAAP TB" xfId="2918" xr:uid="{00000000-0005-0000-0000-0000590B0000}"/>
    <cellStyle name="_~7048524_Apollo Investment Fund IV  April Priority Return" xfId="2919" xr:uid="{00000000-0005-0000-0000-00005A0B0000}"/>
    <cellStyle name="_~7048524_Apollo Investment Fund IV  Q1 2009 Capital Analysis 5-22-09 with GAAP" xfId="2920" xr:uid="{00000000-0005-0000-0000-00005B0B0000}"/>
    <cellStyle name="_~7048524_Apollo Investment Fund IV  Q1 2009 Capital Analysis GAAP" xfId="2921" xr:uid="{00000000-0005-0000-0000-00005C0B0000}"/>
    <cellStyle name="_~7048524_Apollo Investment Fund IV  Q2 2009 Capital Analysis CURRENT" xfId="2922" xr:uid="{00000000-0005-0000-0000-00005D0B0000}"/>
    <cellStyle name="_~7048524_Apollo Investment Fund IV  Q3 2009 Capital Analysis CURRENT" xfId="2923" xr:uid="{00000000-0005-0000-0000-00005E0B0000}"/>
    <cellStyle name="_~7048524_Apollo Investment Fund IV  Q3 2009 Capital Analysis iPCS &amp; URI Distribution" xfId="2924" xr:uid="{00000000-0005-0000-0000-00005F0B0000}"/>
    <cellStyle name="_~7048524_Apollo Investment Fund IV Priority Return 6-30-09" xfId="2925" xr:uid="{00000000-0005-0000-0000-0000600B0000}"/>
    <cellStyle name="_~7048524_Apollo Investment Fund IV Q1 2009 Capital Analysis PR CORRECTED 6-30-09" xfId="2926" xr:uid="{00000000-0005-0000-0000-0000610B0000}"/>
    <cellStyle name="_~7048524_Apollo Principal Holdings I L P  ESTIMATE FMV Q2 08 v2" xfId="2927" xr:uid="{00000000-0005-0000-0000-0000620B0000}"/>
    <cellStyle name="_~7048524_Apollo Principal Holdings I L P  ESTIMATE FMV Q2 08 v2 2" xfId="2928" xr:uid="{00000000-0005-0000-0000-0000630B0000}"/>
    <cellStyle name="_~7048524_Apollo Principal Holdings I L P  ESTIMATE FMV Q2 08 v2_AAA" xfId="2929" xr:uid="{00000000-0005-0000-0000-0000640B0000}"/>
    <cellStyle name="_~7048524_Apollo Principal Holdings I L P  ESTIMATE FMV Q2 08 v2_AAA 2" xfId="2930" xr:uid="{00000000-0005-0000-0000-0000650B0000}"/>
    <cellStyle name="_~7048524_Apollo Principal Holdings I L P  ESTIMATE FMV Q2 08 v2_AAA 2 2" xfId="2931" xr:uid="{00000000-0005-0000-0000-0000660B0000}"/>
    <cellStyle name="_~7048524_Apollo Principal Holdings I L P  ESTIMATE FMV Q2 08 v2_AAA 3" xfId="2932" xr:uid="{00000000-0005-0000-0000-0000670B0000}"/>
    <cellStyle name="_~7048524_AUM &amp; FTE" xfId="2933" xr:uid="{00000000-0005-0000-0000-0000680B0000}"/>
    <cellStyle name="_~7048524_Book3 (2)" xfId="2934" xr:uid="{00000000-0005-0000-0000-0000690B0000}"/>
    <cellStyle name="_~7048524_Book3 (2)_2011 Waivers bonus_121510" xfId="2935" xr:uid="{00000000-0005-0000-0000-00006A0B0000}"/>
    <cellStyle name="_~7048524_Book3 (2)_2011 Waivers bonus_121510 2" xfId="2936" xr:uid="{00000000-0005-0000-0000-00006B0B0000}"/>
    <cellStyle name="_~7048524_Book3 (2)_403000 - Rollforward" xfId="2937" xr:uid="{00000000-0005-0000-0000-00006C0B0000}"/>
    <cellStyle name="_~7048524_Book3 (2)_403000 - Rollforward 2" xfId="2938" xr:uid="{00000000-0005-0000-0000-00006D0B0000}"/>
    <cellStyle name="_~7048524_Book3 (2)_AGM 2009 Earnings Forecast Model_080916_May_7" xfId="2939" xr:uid="{00000000-0005-0000-0000-00006E0B0000}"/>
    <cellStyle name="_~7048524_Book3 (2)_AGM 2009 Earnings Forecast Model_080916_May_7 2" xfId="2940" xr:uid="{00000000-0005-0000-0000-00006F0B0000}"/>
    <cellStyle name="_~7048524_Book3 (2)_AGM 2009 Earnings Forecast Model_080916_May_7_Sheet1" xfId="2941" xr:uid="{00000000-0005-0000-0000-0000700B0000}"/>
    <cellStyle name="_~7048524_Book3 (2)_AGM 2009 Earnings Forecast Model_080916_May_7_Sheet1 2" xfId="2942" xr:uid="{00000000-0005-0000-0000-0000710B0000}"/>
    <cellStyle name="_~7048524_Book3 (2)_AGM 2009 Earnings Forecast Model_080916_v16 Sent to fix_BRIDGE v03  (2)" xfId="2943" xr:uid="{00000000-0005-0000-0000-0000720B0000}"/>
    <cellStyle name="_~7048524_Book3 (2)_AGM 2009 Earnings Forecast Model_080916_v16 Sent to fix_BRIDGE v03  (2)_FYCMPln-Retrieve" xfId="2944" xr:uid="{00000000-0005-0000-0000-0000730B0000}"/>
    <cellStyle name="_~7048524_Book3 (2)_AGM 2009 Earnings Forecast Model_080916_v16 Sent to fix_BRIDGE v03  (2)_FYCMPln-Retrieve_Sheet1" xfId="2945" xr:uid="{00000000-0005-0000-0000-0000740B0000}"/>
    <cellStyle name="_~7048524_Book3 (2)_AGM 2009 Earnings Forecast Model_080916_v16 Sent to fix_BRIDGE v03  (2)_FYCMPln-Retrieve_Sheet1 2" xfId="2946" xr:uid="{00000000-0005-0000-0000-0000750B0000}"/>
    <cellStyle name="_~7048524_Book3 (2)_AGM 2009 Earnings Forecast Model_080916_v16 Sent to fix_BRIDGE v03  (2)_Sheet1" xfId="2947" xr:uid="{00000000-0005-0000-0000-0000760B0000}"/>
    <cellStyle name="_~7048524_Book3 (2)_AGM 2009 Earnings Forecast Model_080916_v16 Sent to fix_BRIDGE v03  (2)_Sheet1 2" xfId="2948" xr:uid="{00000000-0005-0000-0000-0000770B0000}"/>
    <cellStyle name="_~7048524_Book3 (2)_FYCMPln-Retrieve" xfId="2949" xr:uid="{00000000-0005-0000-0000-0000780B0000}"/>
    <cellStyle name="_~7048524_Book3 (2)_FYCMPln-Retrieve_Sheet1" xfId="2950" xr:uid="{00000000-0005-0000-0000-0000790B0000}"/>
    <cellStyle name="_~7048524_Book3 (2)_FYCMPln-Retrieve_Sheet1 2" xfId="2951" xr:uid="{00000000-0005-0000-0000-00007A0B0000}"/>
    <cellStyle name="_~7048524_Book3 (2)_July 2010 ADP" xfId="2952" xr:uid="{00000000-0005-0000-0000-00007B0B0000}"/>
    <cellStyle name="_~7048524_Book3 (2)_July 2010 ADP 2" xfId="2953" xr:uid="{00000000-0005-0000-0000-00007C0B0000}"/>
    <cellStyle name="_~7048524_Book3 (2)_June NMFI accrual" xfId="2954" xr:uid="{00000000-0005-0000-0000-00007D0B0000}"/>
    <cellStyle name="_~7048524_Book3 (2)_June NMFI accrual 2" xfId="2955" xr:uid="{00000000-0005-0000-0000-00007E0B0000}"/>
    <cellStyle name="_~7048524_Book3 (2)_NMFI Partners Summary" xfId="2956" xr:uid="{00000000-0005-0000-0000-00007F0B0000}"/>
    <cellStyle name="_~7048524_Book3 (2)_NMFI Partners Summary 2" xfId="2957" xr:uid="{00000000-0005-0000-0000-0000800B0000}"/>
    <cellStyle name="_~7048524_Book3 (2)_Sheet1" xfId="2958" xr:uid="{00000000-0005-0000-0000-0000810B0000}"/>
    <cellStyle name="_~7048524_Book3 (2)_Sheet1 2" xfId="2959" xr:uid="{00000000-0005-0000-0000-0000820B0000}"/>
    <cellStyle name="_~7048524_Book3 (2)_Sheet13" xfId="2960" xr:uid="{00000000-0005-0000-0000-0000830B0000}"/>
    <cellStyle name="_~7048524_Book3 (2)_Sheet13 2" xfId="2961" xr:uid="{00000000-0005-0000-0000-0000840B0000}"/>
    <cellStyle name="_~7048524_Book3 (2)_Sheet7" xfId="2962" xr:uid="{00000000-0005-0000-0000-0000850B0000}"/>
    <cellStyle name="_~7048524_Book3 (2)_Sheet7 2" xfId="2963" xr:uid="{00000000-0005-0000-0000-0000860B0000}"/>
    <cellStyle name="_~7048524_Book3 (2)_Sheet7_Sheet2" xfId="2964" xr:uid="{00000000-0005-0000-0000-0000870B0000}"/>
    <cellStyle name="_~7048524_Book3 (2)_Sheet7_Sheet2 2" xfId="2965" xr:uid="{00000000-0005-0000-0000-0000880B0000}"/>
    <cellStyle name="_~7048524_Book3 (2)_US Population Summary" xfId="2966" xr:uid="{00000000-0005-0000-0000-0000890B0000}"/>
    <cellStyle name="_~7048524_Book3 (2)_US Population Summary 2" xfId="2967" xr:uid="{00000000-0005-0000-0000-00008A0B0000}"/>
    <cellStyle name="_~7048524_Book4" xfId="2968" xr:uid="{00000000-0005-0000-0000-00008B0B0000}"/>
    <cellStyle name="_~7048524_Book4 2" xfId="2969" xr:uid="{00000000-0005-0000-0000-00008C0B0000}"/>
    <cellStyle name="_~7048524_Book4_2.10.10 LS Distribution" xfId="2970" xr:uid="{00000000-0005-0000-0000-00008D0B0000}"/>
    <cellStyle name="_~7048524_Book4_AAA" xfId="2971" xr:uid="{00000000-0005-0000-0000-00008E0B0000}"/>
    <cellStyle name="_~7048524_Book4_AAA 2" xfId="2972" xr:uid="{00000000-0005-0000-0000-00008F0B0000}"/>
    <cellStyle name="_~7048524_Book4_AAA 2 2" xfId="2973" xr:uid="{00000000-0005-0000-0000-0000900B0000}"/>
    <cellStyle name="_~7048524_Book4_AAA 3" xfId="2974" xr:uid="{00000000-0005-0000-0000-0000910B0000}"/>
    <cellStyle name="_~7048524_Book4_AGM 2009 Earnings Forecast Model_080916_v16" xfId="2975" xr:uid="{00000000-0005-0000-0000-0000920B0000}"/>
    <cellStyle name="_~7048524_Book4_AGM 2009 Earnings Forecast Model_080916_v16_Sheet1" xfId="2976" xr:uid="{00000000-0005-0000-0000-0000930B0000}"/>
    <cellStyle name="_~7048524_Book4_AGM 2009 Earnings Forecast Model_080916_v16_Sheet1 2" xfId="2977" xr:uid="{00000000-0005-0000-0000-0000940B0000}"/>
    <cellStyle name="_~7048524_Book4_Book2" xfId="2978" xr:uid="{00000000-0005-0000-0000-0000950B0000}"/>
    <cellStyle name="_~7048524_Book4_Book2_Sheet1" xfId="2979" xr:uid="{00000000-0005-0000-0000-0000960B0000}"/>
    <cellStyle name="_~7048524_Book4_Book2_Sheet1 2" xfId="2980" xr:uid="{00000000-0005-0000-0000-0000970B0000}"/>
    <cellStyle name="_~7048524_Book4_FYCMPln-Retrieve" xfId="2981" xr:uid="{00000000-0005-0000-0000-0000980B0000}"/>
    <cellStyle name="_~7048524_Book4_FYCMPln-Retrieve_Sheet1" xfId="2982" xr:uid="{00000000-0005-0000-0000-0000990B0000}"/>
    <cellStyle name="_~7048524_Book4_FYCMPln-Retrieve_Sheet1 2" xfId="2983" xr:uid="{00000000-0005-0000-0000-00009A0B0000}"/>
    <cellStyle name="_~7048524_Book4_Sheet1" xfId="2984" xr:uid="{00000000-0005-0000-0000-00009B0B0000}"/>
    <cellStyle name="_~7048524_Book4_Sheet1 2" xfId="2985" xr:uid="{00000000-0005-0000-0000-00009C0B0000}"/>
    <cellStyle name="_~7048524_Book4_TX Details" xfId="2986" xr:uid="{00000000-0005-0000-0000-00009D0B0000}"/>
    <cellStyle name="_~7048524_broken deals (janet jackson)" xfId="2987" xr:uid="{00000000-0005-0000-0000-00009E0B0000}"/>
    <cellStyle name="_~7048524_broken deals (janet jackson) 2" xfId="2988" xr:uid="{00000000-0005-0000-0000-00009F0B0000}"/>
    <cellStyle name="_~7048524_broken deals (janet jackson)_2011 Waivers bonus_121510" xfId="2989" xr:uid="{00000000-0005-0000-0000-0000A00B0000}"/>
    <cellStyle name="_~7048524_broken deals (janet jackson)_2011 Waivers bonus_121510 2" xfId="2990" xr:uid="{00000000-0005-0000-0000-0000A10B0000}"/>
    <cellStyle name="_~7048524_broken deals (janet jackson)_403000 - Rollforward" xfId="2991" xr:uid="{00000000-0005-0000-0000-0000A20B0000}"/>
    <cellStyle name="_~7048524_broken deals (janet jackson)_403000 - Rollforward 2" xfId="2992" xr:uid="{00000000-0005-0000-0000-0000A30B0000}"/>
    <cellStyle name="_~7048524_broken deals (janet jackson)_July 2010 ADP" xfId="2993" xr:uid="{00000000-0005-0000-0000-0000A40B0000}"/>
    <cellStyle name="_~7048524_broken deals (janet jackson)_July 2010 ADP 2" xfId="2994" xr:uid="{00000000-0005-0000-0000-0000A50B0000}"/>
    <cellStyle name="_~7048524_broken deals (janet jackson)_June NMFI accrual" xfId="2995" xr:uid="{00000000-0005-0000-0000-0000A60B0000}"/>
    <cellStyle name="_~7048524_broken deals (janet jackson)_June NMFI accrual 2" xfId="2996" xr:uid="{00000000-0005-0000-0000-0000A70B0000}"/>
    <cellStyle name="_~7048524_broken deals (janet jackson)_NMFI Partners Summary" xfId="2997" xr:uid="{00000000-0005-0000-0000-0000A80B0000}"/>
    <cellStyle name="_~7048524_broken deals (janet jackson)_NMFI Partners Summary 2" xfId="2998" xr:uid="{00000000-0005-0000-0000-0000A90B0000}"/>
    <cellStyle name="_~7048524_broken deals (janet jackson)_rent" xfId="2999" xr:uid="{00000000-0005-0000-0000-0000AA0B0000}"/>
    <cellStyle name="_~7048524_broken deals (janet jackson)_rent 2" xfId="3000" xr:uid="{00000000-0005-0000-0000-0000AB0B0000}"/>
    <cellStyle name="_~7048524_broken deals (janet jackson)_Sheet1" xfId="3001" xr:uid="{00000000-0005-0000-0000-0000AC0B0000}"/>
    <cellStyle name="_~7048524_broken deals (janet jackson)_Sheet1 2" xfId="3002" xr:uid="{00000000-0005-0000-0000-0000AD0B0000}"/>
    <cellStyle name="_~7048524_broken deals (janet jackson)_Sheet13" xfId="3003" xr:uid="{00000000-0005-0000-0000-0000AE0B0000}"/>
    <cellStyle name="_~7048524_broken deals (janet jackson)_Sheet13 2" xfId="3004" xr:uid="{00000000-0005-0000-0000-0000AF0B0000}"/>
    <cellStyle name="_~7048524_broken deals (janet jackson)_Sheet2" xfId="3005" xr:uid="{00000000-0005-0000-0000-0000B00B0000}"/>
    <cellStyle name="_~7048524_broken deals (janet jackson)_Sheet2 2" xfId="3006" xr:uid="{00000000-0005-0000-0000-0000B10B0000}"/>
    <cellStyle name="_~7048524_broken deals (janet jackson)_US Population Summary" xfId="3007" xr:uid="{00000000-0005-0000-0000-0000B20B0000}"/>
    <cellStyle name="_~7048524_broken deals (janet jackson)_US Population Summary 2" xfId="3008" xr:uid="{00000000-0005-0000-0000-0000B30B0000}"/>
    <cellStyle name="_~7048524_CALCS" xfId="3009" xr:uid="{00000000-0005-0000-0000-0000B40B0000}"/>
    <cellStyle name="_~7048524_Carry Calculation" xfId="3010" xr:uid="{00000000-0005-0000-0000-0000B50B0000}"/>
    <cellStyle name="_~7048524_CM Sensitivity_Q2'08" xfId="3011" xr:uid="{00000000-0005-0000-0000-0000B60B0000}"/>
    <cellStyle name="_~7048524_CM Sensitivity_Q2'08 2" xfId="3012" xr:uid="{00000000-0005-0000-0000-0000B70B0000}"/>
    <cellStyle name="_~7048524_CM Sensitivity_Q2'08_2011 Waivers bonus_121510" xfId="3013" xr:uid="{00000000-0005-0000-0000-0000B80B0000}"/>
    <cellStyle name="_~7048524_CM Sensitivity_Q2'08_2011 Waivers bonus_121510 2" xfId="3014" xr:uid="{00000000-0005-0000-0000-0000B90B0000}"/>
    <cellStyle name="_~7048524_CM Sensitivity_Q2'08_403000 - Rollforward" xfId="3015" xr:uid="{00000000-0005-0000-0000-0000BA0B0000}"/>
    <cellStyle name="_~7048524_CM Sensitivity_Q2'08_403000 - Rollforward 2" xfId="3016" xr:uid="{00000000-0005-0000-0000-0000BB0B0000}"/>
    <cellStyle name="_~7048524_CM Sensitivity_Q2'08_July 2010 ADP" xfId="3017" xr:uid="{00000000-0005-0000-0000-0000BC0B0000}"/>
    <cellStyle name="_~7048524_CM Sensitivity_Q2'08_July 2010 ADP 2" xfId="3018" xr:uid="{00000000-0005-0000-0000-0000BD0B0000}"/>
    <cellStyle name="_~7048524_CM Sensitivity_Q2'08_June NMFI accrual" xfId="3019" xr:uid="{00000000-0005-0000-0000-0000BE0B0000}"/>
    <cellStyle name="_~7048524_CM Sensitivity_Q2'08_June NMFI accrual 2" xfId="3020" xr:uid="{00000000-0005-0000-0000-0000BF0B0000}"/>
    <cellStyle name="_~7048524_CM Sensitivity_Q2'08_NMFI Partners Summary" xfId="3021" xr:uid="{00000000-0005-0000-0000-0000C00B0000}"/>
    <cellStyle name="_~7048524_CM Sensitivity_Q2'08_NMFI Partners Summary 2" xfId="3022" xr:uid="{00000000-0005-0000-0000-0000C10B0000}"/>
    <cellStyle name="_~7048524_CM Sensitivity_Q2'08_rent" xfId="3023" xr:uid="{00000000-0005-0000-0000-0000C20B0000}"/>
    <cellStyle name="_~7048524_CM Sensitivity_Q2'08_rent 2" xfId="3024" xr:uid="{00000000-0005-0000-0000-0000C30B0000}"/>
    <cellStyle name="_~7048524_CM Sensitivity_Q2'08_Sheet1" xfId="3025" xr:uid="{00000000-0005-0000-0000-0000C40B0000}"/>
    <cellStyle name="_~7048524_CM Sensitivity_Q2'08_Sheet1 2" xfId="3026" xr:uid="{00000000-0005-0000-0000-0000C50B0000}"/>
    <cellStyle name="_~7048524_CM Sensitivity_Q2'08_Sheet13" xfId="3027" xr:uid="{00000000-0005-0000-0000-0000C60B0000}"/>
    <cellStyle name="_~7048524_CM Sensitivity_Q2'08_Sheet13 2" xfId="3028" xr:uid="{00000000-0005-0000-0000-0000C70B0000}"/>
    <cellStyle name="_~7048524_CM Sensitivity_Q2'08_Sheet2" xfId="3029" xr:uid="{00000000-0005-0000-0000-0000C80B0000}"/>
    <cellStyle name="_~7048524_CM Sensitivity_Q2'08_Sheet2 2" xfId="3030" xr:uid="{00000000-0005-0000-0000-0000C90B0000}"/>
    <cellStyle name="_~7048524_CM Sensitivity_Q2'08_US Population Summary" xfId="3031" xr:uid="{00000000-0005-0000-0000-0000CA0B0000}"/>
    <cellStyle name="_~7048524_CM Sensitivity_Q2'08_US Population Summary 2" xfId="3032" xr:uid="{00000000-0005-0000-0000-0000CB0B0000}"/>
    <cellStyle name="_~7048524_Co Inv D Valuation 12-31-08" xfId="3033" xr:uid="{00000000-0005-0000-0000-0000CC0B0000}"/>
    <cellStyle name="_~7048524_Domestic FS 12-31-08 v3-20-09" xfId="3034" xr:uid="{00000000-0005-0000-0000-0000CD0B0000}"/>
    <cellStyle name="_~7048524_Fund IV" xfId="3035" xr:uid="{00000000-0005-0000-0000-0000CE0B0000}"/>
    <cellStyle name="_~7048524_Fund IV_1" xfId="3036" xr:uid="{00000000-0005-0000-0000-0000CF0B0000}"/>
    <cellStyle name="_~7048524_Fund IV_2" xfId="3037" xr:uid="{00000000-0005-0000-0000-0000D00B0000}"/>
    <cellStyle name="_~7048524_Fund IV_AIF IV - Waterfall 3 31 09 vs  6 30 09" xfId="3038" xr:uid="{00000000-0005-0000-0000-0000D10B0000}"/>
    <cellStyle name="_~7048524_Fund IV_AIF IV, V, VI, VII, COF - Waterfall 3 31 09 vs  6 30 09" xfId="3039" xr:uid="{00000000-0005-0000-0000-0000D20B0000}"/>
    <cellStyle name="_~7048524_Fund IV_Fund IV" xfId="3040" xr:uid="{00000000-0005-0000-0000-0000D30B0000}"/>
    <cellStyle name="_~7048524_Fund IV_Funds IV Clawback Value Adjustment" xfId="3041" xr:uid="{00000000-0005-0000-0000-0000D40B0000}"/>
    <cellStyle name="_~7048524_Fund VII Capital Balance Analysis 03-31-08 CURRENT" xfId="3042" xr:uid="{00000000-0005-0000-0000-0000D50B0000}"/>
    <cellStyle name="_~7048524_Fund VII Capital Balance Analysis 03-31-08 CURRENT 2" xfId="3043" xr:uid="{00000000-0005-0000-0000-0000D60B0000}"/>
    <cellStyle name="_~7048524_Fund VII Capital Balance Analysis 03-31-08 CURRENT_2011 Waivers bonus_121510" xfId="3044" xr:uid="{00000000-0005-0000-0000-0000D70B0000}"/>
    <cellStyle name="_~7048524_Fund VII Capital Balance Analysis 03-31-08 CURRENT_2011 Waivers bonus_121510 2" xfId="3045" xr:uid="{00000000-0005-0000-0000-0000D80B0000}"/>
    <cellStyle name="_~7048524_Fund VII Capital Balance Analysis 03-31-08 CURRENT_403000 - Rollforward" xfId="3046" xr:uid="{00000000-0005-0000-0000-0000D90B0000}"/>
    <cellStyle name="_~7048524_Fund VII Capital Balance Analysis 03-31-08 CURRENT_403000 - Rollforward 2" xfId="3047" xr:uid="{00000000-0005-0000-0000-0000DA0B0000}"/>
    <cellStyle name="_~7048524_Fund VII Capital Balance Analysis 03-31-08 CURRENT_July 2010 ADP" xfId="3048" xr:uid="{00000000-0005-0000-0000-0000DB0B0000}"/>
    <cellStyle name="_~7048524_Fund VII Capital Balance Analysis 03-31-08 CURRENT_July 2010 ADP 2" xfId="3049" xr:uid="{00000000-0005-0000-0000-0000DC0B0000}"/>
    <cellStyle name="_~7048524_Fund VII Capital Balance Analysis 03-31-08 CURRENT_June NMFI accrual" xfId="3050" xr:uid="{00000000-0005-0000-0000-0000DD0B0000}"/>
    <cellStyle name="_~7048524_Fund VII Capital Balance Analysis 03-31-08 CURRENT_June NMFI accrual 2" xfId="3051" xr:uid="{00000000-0005-0000-0000-0000DE0B0000}"/>
    <cellStyle name="_~7048524_Fund VII Capital Balance Analysis 03-31-08 CURRENT_NMFI Partners Summary" xfId="3052" xr:uid="{00000000-0005-0000-0000-0000DF0B0000}"/>
    <cellStyle name="_~7048524_Fund VII Capital Balance Analysis 03-31-08 CURRENT_NMFI Partners Summary 2" xfId="3053" xr:uid="{00000000-0005-0000-0000-0000E00B0000}"/>
    <cellStyle name="_~7048524_Fund VII Capital Balance Analysis 03-31-08 CURRENT_rent" xfId="3054" xr:uid="{00000000-0005-0000-0000-0000E10B0000}"/>
    <cellStyle name="_~7048524_Fund VII Capital Balance Analysis 03-31-08 CURRENT_rent 2" xfId="3055" xr:uid="{00000000-0005-0000-0000-0000E20B0000}"/>
    <cellStyle name="_~7048524_Fund VII Capital Balance Analysis 03-31-08 CURRENT_Sheet1" xfId="3056" xr:uid="{00000000-0005-0000-0000-0000E30B0000}"/>
    <cellStyle name="_~7048524_Fund VII Capital Balance Analysis 03-31-08 CURRENT_Sheet1 2" xfId="3057" xr:uid="{00000000-0005-0000-0000-0000E40B0000}"/>
    <cellStyle name="_~7048524_Fund VII Capital Balance Analysis 03-31-08 CURRENT_Sheet13" xfId="3058" xr:uid="{00000000-0005-0000-0000-0000E50B0000}"/>
    <cellStyle name="_~7048524_Fund VII Capital Balance Analysis 03-31-08 CURRENT_Sheet13 2" xfId="3059" xr:uid="{00000000-0005-0000-0000-0000E60B0000}"/>
    <cellStyle name="_~7048524_Fund VII Capital Balance Analysis 03-31-08 CURRENT_Sheet2" xfId="3060" xr:uid="{00000000-0005-0000-0000-0000E70B0000}"/>
    <cellStyle name="_~7048524_Fund VII Capital Balance Analysis 03-31-08 CURRENT_Sheet2 2" xfId="3061" xr:uid="{00000000-0005-0000-0000-0000E80B0000}"/>
    <cellStyle name="_~7048524_Fund VII Capital Balance Analysis 03-31-08 CURRENT_US Population Summary" xfId="3062" xr:uid="{00000000-0005-0000-0000-0000E90B0000}"/>
    <cellStyle name="_~7048524_Fund VII Capital Balance Analysis 03-31-08 CURRENT_US Population Summary 2" xfId="3063" xr:uid="{00000000-0005-0000-0000-0000EA0B0000}"/>
    <cellStyle name="_~7048524_Funds IV Clawback Adjustment Summary" xfId="3064" xr:uid="{00000000-0005-0000-0000-0000EB0B0000}"/>
    <cellStyle name="_~7048524_FYCMPln-Retrieve" xfId="3065" xr:uid="{00000000-0005-0000-0000-0000EC0B0000}"/>
    <cellStyle name="_~7048524_FYCMPln-Retrieve_Sheet1" xfId="3066" xr:uid="{00000000-0005-0000-0000-0000ED0B0000}"/>
    <cellStyle name="_~7048524_FYCMPln-Retrieve_Sheet1 2" xfId="3067" xr:uid="{00000000-0005-0000-0000-0000EE0B0000}"/>
    <cellStyle name="_~7048524_GAAP to Cash Adjustment" xfId="3068" xr:uid="{00000000-0005-0000-0000-0000EF0B0000}"/>
    <cellStyle name="_~7048524_GAAP to Cash Adjustment 2" xfId="3069" xr:uid="{00000000-0005-0000-0000-0000F00B0000}"/>
    <cellStyle name="_~7048524_GAAP to Cash Adjustment_2011 Waivers bonus_121510" xfId="3070" xr:uid="{00000000-0005-0000-0000-0000F10B0000}"/>
    <cellStyle name="_~7048524_GAAP to Cash Adjustment_2011 Waivers bonus_121510 2" xfId="3071" xr:uid="{00000000-0005-0000-0000-0000F20B0000}"/>
    <cellStyle name="_~7048524_GAAP to Cash Adjustment_403000 - Rollforward" xfId="3072" xr:uid="{00000000-0005-0000-0000-0000F30B0000}"/>
    <cellStyle name="_~7048524_GAAP to Cash Adjustment_403000 - Rollforward 2" xfId="3073" xr:uid="{00000000-0005-0000-0000-0000F40B0000}"/>
    <cellStyle name="_~7048524_GAAP to Cash Adjustment_July 2010 ADP" xfId="3074" xr:uid="{00000000-0005-0000-0000-0000F50B0000}"/>
    <cellStyle name="_~7048524_GAAP to Cash Adjustment_July 2010 ADP 2" xfId="3075" xr:uid="{00000000-0005-0000-0000-0000F60B0000}"/>
    <cellStyle name="_~7048524_GAAP to Cash Adjustment_June NMFI accrual" xfId="3076" xr:uid="{00000000-0005-0000-0000-0000F70B0000}"/>
    <cellStyle name="_~7048524_GAAP to Cash Adjustment_June NMFI accrual 2" xfId="3077" xr:uid="{00000000-0005-0000-0000-0000F80B0000}"/>
    <cellStyle name="_~7048524_GAAP to Cash Adjustment_NMFI Partners Summary" xfId="3078" xr:uid="{00000000-0005-0000-0000-0000F90B0000}"/>
    <cellStyle name="_~7048524_GAAP to Cash Adjustment_NMFI Partners Summary 2" xfId="3079" xr:uid="{00000000-0005-0000-0000-0000FA0B0000}"/>
    <cellStyle name="_~7048524_GAAP to Cash Adjustment_rent" xfId="3080" xr:uid="{00000000-0005-0000-0000-0000FB0B0000}"/>
    <cellStyle name="_~7048524_GAAP to Cash Adjustment_rent 2" xfId="3081" xr:uid="{00000000-0005-0000-0000-0000FC0B0000}"/>
    <cellStyle name="_~7048524_GAAP to Cash Adjustment_Sheet1" xfId="3082" xr:uid="{00000000-0005-0000-0000-0000FD0B0000}"/>
    <cellStyle name="_~7048524_GAAP to Cash Adjustment_Sheet1 2" xfId="3083" xr:uid="{00000000-0005-0000-0000-0000FE0B0000}"/>
    <cellStyle name="_~7048524_GAAP to Cash Adjustment_Sheet13" xfId="3084" xr:uid="{00000000-0005-0000-0000-0000FF0B0000}"/>
    <cellStyle name="_~7048524_GAAP to Cash Adjustment_Sheet13 2" xfId="3085" xr:uid="{00000000-0005-0000-0000-0000000C0000}"/>
    <cellStyle name="_~7048524_GAAP to Cash Adjustment_Sheet2" xfId="3086" xr:uid="{00000000-0005-0000-0000-0000010C0000}"/>
    <cellStyle name="_~7048524_GAAP to Cash Adjustment_Sheet2 2" xfId="3087" xr:uid="{00000000-0005-0000-0000-0000020C0000}"/>
    <cellStyle name="_~7048524_GAAP to Cash Adjustment_US Population Summary" xfId="3088" xr:uid="{00000000-0005-0000-0000-0000030C0000}"/>
    <cellStyle name="_~7048524_GAAP to Cash Adjustment_US Population Summary 2" xfId="3089" xr:uid="{00000000-0005-0000-0000-0000040C0000}"/>
    <cellStyle name="_~7048524_Hexicon Adj" xfId="3090" xr:uid="{00000000-0005-0000-0000-0000050C0000}"/>
    <cellStyle name="_~7048524_Inv Cap Roll" xfId="3091" xr:uid="{00000000-0005-0000-0000-0000060C0000}"/>
    <cellStyle name="_~7048524_iPCs#1-Remaining" xfId="3092" xr:uid="{00000000-0005-0000-0000-0000070C0000}"/>
    <cellStyle name="_~7048524_July 2010 ADP" xfId="3093" xr:uid="{00000000-0005-0000-0000-0000080C0000}"/>
    <cellStyle name="_~7048524_July 2010 ADP 2" xfId="3094" xr:uid="{00000000-0005-0000-0000-0000090C0000}"/>
    <cellStyle name="_~7048524_June NMFI accrual" xfId="3095" xr:uid="{00000000-0005-0000-0000-00000A0C0000}"/>
    <cellStyle name="_~7048524_June NMFI accrual 2" xfId="3096" xr:uid="{00000000-0005-0000-0000-00000B0C0000}"/>
    <cellStyle name="_~7048524_MDA - AUM Modelv3_6 18" xfId="3097" xr:uid="{00000000-0005-0000-0000-00000C0C0000}"/>
    <cellStyle name="_~7048524_MDA - AUM Modelv3_6 18_FYCMPln-Retrieve" xfId="3098" xr:uid="{00000000-0005-0000-0000-00000D0C0000}"/>
    <cellStyle name="_~7048524_MDA - AUM Modelv3_6 18_FYCMPln-Retrieve_Sheet1" xfId="3099" xr:uid="{00000000-0005-0000-0000-00000E0C0000}"/>
    <cellStyle name="_~7048524_MDA - AUM Modelv3_6 18_FYCMPln-Retrieve_Sheet1 2" xfId="3100" xr:uid="{00000000-0005-0000-0000-00000F0C0000}"/>
    <cellStyle name="_~7048524_MDA - AUM Modelv3_6 18_Sheet1" xfId="3101" xr:uid="{00000000-0005-0000-0000-0000100C0000}"/>
    <cellStyle name="_~7048524_MDA - AUM Modelv3_6 18_Sheet1 2" xfId="3102" xr:uid="{00000000-0005-0000-0000-0000110C0000}"/>
    <cellStyle name="_~7048524_MDA - AUM Modelv4_values8 11" xfId="3103" xr:uid="{00000000-0005-0000-0000-0000120C0000}"/>
    <cellStyle name="_~7048524_MDA - AUM Modelv4_values8 11 (2)" xfId="3104" xr:uid="{00000000-0005-0000-0000-0000130C0000}"/>
    <cellStyle name="_~7048524_MDA - AUM Modelv4_values8 11 (2)_FYCMPln-Retrieve" xfId="3105" xr:uid="{00000000-0005-0000-0000-0000140C0000}"/>
    <cellStyle name="_~7048524_MDA - AUM Modelv4_values8 11 (2)_FYCMPln-Retrieve_Sheet1" xfId="3106" xr:uid="{00000000-0005-0000-0000-0000150C0000}"/>
    <cellStyle name="_~7048524_MDA - AUM Modelv4_values8 11 (2)_FYCMPln-Retrieve_Sheet1 2" xfId="3107" xr:uid="{00000000-0005-0000-0000-0000160C0000}"/>
    <cellStyle name="_~7048524_MDA - AUM Modelv4_values8 11 (2)_Sheet1" xfId="3108" xr:uid="{00000000-0005-0000-0000-0000170C0000}"/>
    <cellStyle name="_~7048524_MDA - AUM Modelv4_values8 11 (2)_Sheet1 2" xfId="3109" xr:uid="{00000000-0005-0000-0000-0000180C0000}"/>
    <cellStyle name="_~7048524_MDA - AUM Modelv4_values8 11_FYCMPln-Retrieve" xfId="3110" xr:uid="{00000000-0005-0000-0000-0000190C0000}"/>
    <cellStyle name="_~7048524_MDA - AUM Modelv4_values8 11_FYCMPln-Retrieve_Sheet1" xfId="3111" xr:uid="{00000000-0005-0000-0000-00001A0C0000}"/>
    <cellStyle name="_~7048524_MDA - AUM Modelv4_values8 11_FYCMPln-Retrieve_Sheet1 2" xfId="3112" xr:uid="{00000000-0005-0000-0000-00001B0C0000}"/>
    <cellStyle name="_~7048524_MDA - AUM Modelv4_values8 11_Sheet1" xfId="3113" xr:uid="{00000000-0005-0000-0000-00001C0C0000}"/>
    <cellStyle name="_~7048524_MDA - AUM Modelv4_values8 11_Sheet1 2" xfId="3114" xr:uid="{00000000-0005-0000-0000-00001D0C0000}"/>
    <cellStyle name="_~7048524_NMFI Partners Summary" xfId="3115" xr:uid="{00000000-0005-0000-0000-00001E0C0000}"/>
    <cellStyle name="_~7048524_NMFI Partners Summary 2" xfId="3116" xr:uid="{00000000-0005-0000-0000-00001F0C0000}"/>
    <cellStyle name="_~7048524_Partners Capital Q1 2009" xfId="3117" xr:uid="{00000000-0005-0000-0000-0000200C0000}"/>
    <cellStyle name="_~7048524_Partners Capital Q1 2009_AIF VI - BondcoVI_Entities Invested Capital (CURRENT)" xfId="3118" xr:uid="{00000000-0005-0000-0000-0000210C0000}"/>
    <cellStyle name="_~7048524_Partners Capital Q1 2009_Domestic TB" xfId="3119" xr:uid="{00000000-0005-0000-0000-0000220C0000}"/>
    <cellStyle name="_~7048524_Partners Capital Q1 2009_Invested Capital Debt Worksheet" xfId="3120" xr:uid="{00000000-0005-0000-0000-0000230C0000}"/>
    <cellStyle name="_~7048524_PE Fees for NMFI (JJackson)" xfId="3121" xr:uid="{00000000-0005-0000-0000-0000240C0000}"/>
    <cellStyle name="_~7048524_PE Fees for NMFI (JJackson) 2" xfId="3122" xr:uid="{00000000-0005-0000-0000-0000250C0000}"/>
    <cellStyle name="_~7048524_PE Fees for NMFI (JJackson)_2011 Waivers bonus_121510" xfId="3123" xr:uid="{00000000-0005-0000-0000-0000260C0000}"/>
    <cellStyle name="_~7048524_PE Fees for NMFI (JJackson)_2011 Waivers bonus_121510 2" xfId="3124" xr:uid="{00000000-0005-0000-0000-0000270C0000}"/>
    <cellStyle name="_~7048524_PE Fees for NMFI (JJackson)_403000 - Rollforward" xfId="3125" xr:uid="{00000000-0005-0000-0000-0000280C0000}"/>
    <cellStyle name="_~7048524_PE Fees for NMFI (JJackson)_403000 - Rollforward 2" xfId="3126" xr:uid="{00000000-0005-0000-0000-0000290C0000}"/>
    <cellStyle name="_~7048524_PE Fees for NMFI (JJackson)_July 2010 ADP" xfId="3127" xr:uid="{00000000-0005-0000-0000-00002A0C0000}"/>
    <cellStyle name="_~7048524_PE Fees for NMFI (JJackson)_July 2010 ADP 2" xfId="3128" xr:uid="{00000000-0005-0000-0000-00002B0C0000}"/>
    <cellStyle name="_~7048524_PE Fees for NMFI (JJackson)_June NMFI accrual" xfId="3129" xr:uid="{00000000-0005-0000-0000-00002C0C0000}"/>
    <cellStyle name="_~7048524_PE Fees for NMFI (JJackson)_June NMFI accrual 2" xfId="3130" xr:uid="{00000000-0005-0000-0000-00002D0C0000}"/>
    <cellStyle name="_~7048524_PE Fees for NMFI (JJackson)_NMFI Partners Summary" xfId="3131" xr:uid="{00000000-0005-0000-0000-00002E0C0000}"/>
    <cellStyle name="_~7048524_PE Fees for NMFI (JJackson)_NMFI Partners Summary 2" xfId="3132" xr:uid="{00000000-0005-0000-0000-00002F0C0000}"/>
    <cellStyle name="_~7048524_PE Fees for NMFI (JJackson)_rent" xfId="3133" xr:uid="{00000000-0005-0000-0000-0000300C0000}"/>
    <cellStyle name="_~7048524_PE Fees for NMFI (JJackson)_rent 2" xfId="3134" xr:uid="{00000000-0005-0000-0000-0000310C0000}"/>
    <cellStyle name="_~7048524_PE Fees for NMFI (JJackson)_Sheet1" xfId="3135" xr:uid="{00000000-0005-0000-0000-0000320C0000}"/>
    <cellStyle name="_~7048524_PE Fees for NMFI (JJackson)_Sheet1 2" xfId="3136" xr:uid="{00000000-0005-0000-0000-0000330C0000}"/>
    <cellStyle name="_~7048524_PE Fees for NMFI (JJackson)_Sheet13" xfId="3137" xr:uid="{00000000-0005-0000-0000-0000340C0000}"/>
    <cellStyle name="_~7048524_PE Fees for NMFI (JJackson)_Sheet13 2" xfId="3138" xr:uid="{00000000-0005-0000-0000-0000350C0000}"/>
    <cellStyle name="_~7048524_PE Fees for NMFI (JJackson)_Sheet2" xfId="3139" xr:uid="{00000000-0005-0000-0000-0000360C0000}"/>
    <cellStyle name="_~7048524_PE Fees for NMFI (JJackson)_Sheet2 2" xfId="3140" xr:uid="{00000000-0005-0000-0000-0000370C0000}"/>
    <cellStyle name="_~7048524_PE Fees for NMFI (JJackson)_US Population Summary" xfId="3141" xr:uid="{00000000-0005-0000-0000-0000380C0000}"/>
    <cellStyle name="_~7048524_PE Fees for NMFI (JJackson)_US Population Summary 2" xfId="3142" xr:uid="{00000000-0005-0000-0000-0000390C0000}"/>
    <cellStyle name="_~7048524_Placement Fee Summary 05-14-09 - Current (2)" xfId="3143" xr:uid="{00000000-0005-0000-0000-00003A0C0000}"/>
    <cellStyle name="_~7048524_Placement Fee Summary 05-14-09 - Current (2) 2" xfId="3144" xr:uid="{00000000-0005-0000-0000-00003B0C0000}"/>
    <cellStyle name="_~7048524_Placement Fee Summary 05-14-09 - Current (2)_Sheet1" xfId="3145" xr:uid="{00000000-0005-0000-0000-00003C0C0000}"/>
    <cellStyle name="_~7048524_Placement Fee Summary 05-14-09 - Current (2)_Sheet1 2" xfId="3146" xr:uid="{00000000-0005-0000-0000-00003D0C0000}"/>
    <cellStyle name="_~7048524_PR Calc" xfId="3147" xr:uid="{00000000-0005-0000-0000-00003E0C0000}"/>
    <cellStyle name="_~7048524_Priority Return" xfId="3148" xr:uid="{00000000-0005-0000-0000-00003F0C0000}"/>
    <cellStyle name="_~7048524_Pro-forma ENI for Q1 '08 press release_FINAL" xfId="3149" xr:uid="{00000000-0005-0000-0000-0000400C0000}"/>
    <cellStyle name="_~7048524_Pro-forma ENI for Q1 '08 press release_FINAL 2" xfId="3150" xr:uid="{00000000-0005-0000-0000-0000410C0000}"/>
    <cellStyle name="_~7048524_Q1 2011 Pmts" xfId="3151" xr:uid="{00000000-0005-0000-0000-0000420C0000}"/>
    <cellStyle name="_~7048524_RCIV Q3 2009 Capital Analysis CURRENT" xfId="3152" xr:uid="{00000000-0005-0000-0000-0000430C0000}"/>
    <cellStyle name="_~7048524_Revenue breakout" xfId="3153" xr:uid="{00000000-0005-0000-0000-0000440C0000}"/>
    <cellStyle name="_~7048524_Revenue breakout 2" xfId="3154" xr:uid="{00000000-0005-0000-0000-0000450C0000}"/>
    <cellStyle name="_~7048524_Revenue breakout_2.10.10 LS Distribution" xfId="3155" xr:uid="{00000000-0005-0000-0000-0000460C0000}"/>
    <cellStyle name="_~7048524_Revenue breakout_2007 Revenue - RE fees" xfId="3156" xr:uid="{00000000-0005-0000-0000-0000470C0000}"/>
    <cellStyle name="_~7048524_Revenue breakout_2007 Revenue - RE fees 2" xfId="3157" xr:uid="{00000000-0005-0000-0000-0000480C0000}"/>
    <cellStyle name="_~7048524_Revenue breakout_2007 Revenue - RE fees_2011 Waivers bonus_121510" xfId="3158" xr:uid="{00000000-0005-0000-0000-0000490C0000}"/>
    <cellStyle name="_~7048524_Revenue breakout_2007 Revenue - RE fees_2011 Waivers bonus_121510 2" xfId="3159" xr:uid="{00000000-0005-0000-0000-00004A0C0000}"/>
    <cellStyle name="_~7048524_Revenue breakout_2007 Revenue - RE fees_403000 - Rollforward" xfId="3160" xr:uid="{00000000-0005-0000-0000-00004B0C0000}"/>
    <cellStyle name="_~7048524_Revenue breakout_2007 Revenue - RE fees_403000 - Rollforward 2" xfId="3161" xr:uid="{00000000-0005-0000-0000-00004C0C0000}"/>
    <cellStyle name="_~7048524_Revenue breakout_2007 Revenue - RE fees_AGM 2009 Earnings Forecast Model_080916_May_7" xfId="3162" xr:uid="{00000000-0005-0000-0000-00004D0C0000}"/>
    <cellStyle name="_~7048524_Revenue breakout_2007 Revenue - RE fees_AGM 2009 Earnings Forecast Model_080916_May_7 2" xfId="3163" xr:uid="{00000000-0005-0000-0000-00004E0C0000}"/>
    <cellStyle name="_~7048524_Revenue breakout_2007 Revenue - RE fees_AGM 2009 Earnings Forecast Model_080916_May_7_Sheet1" xfId="3164" xr:uid="{00000000-0005-0000-0000-00004F0C0000}"/>
    <cellStyle name="_~7048524_Revenue breakout_2007 Revenue - RE fees_AGM 2009 Earnings Forecast Model_080916_May_7_Sheet1 2" xfId="3165" xr:uid="{00000000-0005-0000-0000-0000500C0000}"/>
    <cellStyle name="_~7048524_Revenue breakout_2007 Revenue - RE fees_AGM 2009 Earnings Forecast Model_080916_v16 Sent to fix_BRIDGE v03  (2)" xfId="3166" xr:uid="{00000000-0005-0000-0000-0000510C0000}"/>
    <cellStyle name="_~7048524_Revenue breakout_2007 Revenue - RE fees_AGM 2009 Earnings Forecast Model_080916_v16 Sent to fix_BRIDGE v03  (2)_FYCMPln-Retrieve" xfId="3167" xr:uid="{00000000-0005-0000-0000-0000520C0000}"/>
    <cellStyle name="_~7048524_Revenue breakout_2007 Revenue - RE fees_AGM 2009 Earnings Forecast Model_080916_v16 Sent to fix_BRIDGE v03  (2)_FYCMPln-Retrieve_Sheet1" xfId="3168" xr:uid="{00000000-0005-0000-0000-0000530C0000}"/>
    <cellStyle name="_~7048524_Revenue breakout_2007 Revenue - RE fees_AGM 2009 Earnings Forecast Model_080916_v16 Sent to fix_BRIDGE v03  (2)_FYCMPln-Retrieve_Sheet1 2" xfId="3169" xr:uid="{00000000-0005-0000-0000-0000540C0000}"/>
    <cellStyle name="_~7048524_Revenue breakout_2007 Revenue - RE fees_AGM 2009 Earnings Forecast Model_080916_v16 Sent to fix_BRIDGE v03  (2)_Sheet1" xfId="3170" xr:uid="{00000000-0005-0000-0000-0000550C0000}"/>
    <cellStyle name="_~7048524_Revenue breakout_2007 Revenue - RE fees_AGM 2009 Earnings Forecast Model_080916_v16 Sent to fix_BRIDGE v03  (2)_Sheet1 2" xfId="3171" xr:uid="{00000000-0005-0000-0000-0000560C0000}"/>
    <cellStyle name="_~7048524_Revenue breakout_2007 Revenue - RE fees_FYCMPln-Retrieve" xfId="3172" xr:uid="{00000000-0005-0000-0000-0000570C0000}"/>
    <cellStyle name="_~7048524_Revenue breakout_2007 Revenue - RE fees_FYCMPln-Retrieve_Sheet1" xfId="3173" xr:uid="{00000000-0005-0000-0000-0000580C0000}"/>
    <cellStyle name="_~7048524_Revenue breakout_2007 Revenue - RE fees_FYCMPln-Retrieve_Sheet1 2" xfId="3174" xr:uid="{00000000-0005-0000-0000-0000590C0000}"/>
    <cellStyle name="_~7048524_Revenue breakout_2007 Revenue - RE fees_July 2010 ADP" xfId="3175" xr:uid="{00000000-0005-0000-0000-00005A0C0000}"/>
    <cellStyle name="_~7048524_Revenue breakout_2007 Revenue - RE fees_July 2010 ADP 2" xfId="3176" xr:uid="{00000000-0005-0000-0000-00005B0C0000}"/>
    <cellStyle name="_~7048524_Revenue breakout_2007 Revenue - RE fees_June NMFI accrual" xfId="3177" xr:uid="{00000000-0005-0000-0000-00005C0C0000}"/>
    <cellStyle name="_~7048524_Revenue breakout_2007 Revenue - RE fees_June NMFI accrual 2" xfId="3178" xr:uid="{00000000-0005-0000-0000-00005D0C0000}"/>
    <cellStyle name="_~7048524_Revenue breakout_2007 Revenue - RE fees_NMFI Partners Summary" xfId="3179" xr:uid="{00000000-0005-0000-0000-00005E0C0000}"/>
    <cellStyle name="_~7048524_Revenue breakout_2007 Revenue - RE fees_NMFI Partners Summary 2" xfId="3180" xr:uid="{00000000-0005-0000-0000-00005F0C0000}"/>
    <cellStyle name="_~7048524_Revenue breakout_2007 Revenue - RE fees_Placement Fee Summary 05-14-09 - Current (2)" xfId="3181" xr:uid="{00000000-0005-0000-0000-0000600C0000}"/>
    <cellStyle name="_~7048524_Revenue breakout_2007 Revenue - RE fees_Placement Fee Summary 05-14-09 - Current (2) 2" xfId="3182" xr:uid="{00000000-0005-0000-0000-0000610C0000}"/>
    <cellStyle name="_~7048524_Revenue breakout_2007 Revenue - RE fees_Placement Fee Summary 05-14-09 - Current (2)_Sheet1" xfId="3183" xr:uid="{00000000-0005-0000-0000-0000620C0000}"/>
    <cellStyle name="_~7048524_Revenue breakout_2007 Revenue - RE fees_Placement Fee Summary 05-14-09 - Current (2)_Sheet1 2" xfId="3184" xr:uid="{00000000-0005-0000-0000-0000630C0000}"/>
    <cellStyle name="_~7048524_Revenue breakout_2007 Revenue - RE fees_Sheet1" xfId="3185" xr:uid="{00000000-0005-0000-0000-0000640C0000}"/>
    <cellStyle name="_~7048524_Revenue breakout_2007 Revenue - RE fees_Sheet1 2" xfId="3186" xr:uid="{00000000-0005-0000-0000-0000650C0000}"/>
    <cellStyle name="_~7048524_Revenue breakout_2007 Revenue - RE fees_Sheet13" xfId="3187" xr:uid="{00000000-0005-0000-0000-0000660C0000}"/>
    <cellStyle name="_~7048524_Revenue breakout_2007 Revenue - RE fees_Sheet13 2" xfId="3188" xr:uid="{00000000-0005-0000-0000-0000670C0000}"/>
    <cellStyle name="_~7048524_Revenue breakout_2007 Revenue - RE fees_Sheet7" xfId="3189" xr:uid="{00000000-0005-0000-0000-0000680C0000}"/>
    <cellStyle name="_~7048524_Revenue breakout_2007 Revenue - RE fees_Sheet7 2" xfId="3190" xr:uid="{00000000-0005-0000-0000-0000690C0000}"/>
    <cellStyle name="_~7048524_Revenue breakout_2007 Revenue - RE fees_Sheet7_Sheet2" xfId="3191" xr:uid="{00000000-0005-0000-0000-00006A0C0000}"/>
    <cellStyle name="_~7048524_Revenue breakout_2007 Revenue - RE fees_Sheet7_Sheet2 2" xfId="3192" xr:uid="{00000000-0005-0000-0000-00006B0C0000}"/>
    <cellStyle name="_~7048524_Revenue breakout_2007 Revenue - RE fees_US Population Summary" xfId="3193" xr:uid="{00000000-0005-0000-0000-00006C0C0000}"/>
    <cellStyle name="_~7048524_Revenue breakout_2007 Revenue - RE fees_US Population Summary 2" xfId="3194" xr:uid="{00000000-0005-0000-0000-00006D0C0000}"/>
    <cellStyle name="_~7048524_Revenue breakout_2011 Waivers bonus_121510" xfId="3195" xr:uid="{00000000-0005-0000-0000-00006E0C0000}"/>
    <cellStyle name="_~7048524_Revenue breakout_2011 Waivers bonus_121510 2" xfId="3196" xr:uid="{00000000-0005-0000-0000-00006F0C0000}"/>
    <cellStyle name="_~7048524_Revenue breakout_403000 - Rollforward" xfId="3197" xr:uid="{00000000-0005-0000-0000-0000700C0000}"/>
    <cellStyle name="_~7048524_Revenue breakout_403000 - Rollforward 2" xfId="3198" xr:uid="{00000000-0005-0000-0000-0000710C0000}"/>
    <cellStyle name="_~7048524_Revenue breakout_AAA" xfId="3199" xr:uid="{00000000-0005-0000-0000-0000720C0000}"/>
    <cellStyle name="_~7048524_Revenue breakout_AAA 2" xfId="3200" xr:uid="{00000000-0005-0000-0000-0000730C0000}"/>
    <cellStyle name="_~7048524_Revenue breakout_AAA 2 2" xfId="3201" xr:uid="{00000000-0005-0000-0000-0000740C0000}"/>
    <cellStyle name="_~7048524_Revenue breakout_AAA 3" xfId="3202" xr:uid="{00000000-0005-0000-0000-0000750C0000}"/>
    <cellStyle name="_~7048524_Revenue breakout_AGM 2009 Earnings Forecast Model_080916_May_7" xfId="3203" xr:uid="{00000000-0005-0000-0000-0000760C0000}"/>
    <cellStyle name="_~7048524_Revenue breakout_AGM 2009 Earnings Forecast Model_080916_May_7 2" xfId="3204" xr:uid="{00000000-0005-0000-0000-0000770C0000}"/>
    <cellStyle name="_~7048524_Revenue breakout_AGM 2009 Earnings Forecast Model_080916_May_7_Sheet1" xfId="3205" xr:uid="{00000000-0005-0000-0000-0000780C0000}"/>
    <cellStyle name="_~7048524_Revenue breakout_AGM 2009 Earnings Forecast Model_080916_May_7_Sheet1 2" xfId="3206" xr:uid="{00000000-0005-0000-0000-0000790C0000}"/>
    <cellStyle name="_~7048524_Revenue breakout_FYCMPln-Retrieve" xfId="3207" xr:uid="{00000000-0005-0000-0000-00007A0C0000}"/>
    <cellStyle name="_~7048524_Revenue breakout_FYCMPln-Retrieve_Sheet1" xfId="3208" xr:uid="{00000000-0005-0000-0000-00007B0C0000}"/>
    <cellStyle name="_~7048524_Revenue breakout_FYCMPln-Retrieve_Sheet1 2" xfId="3209" xr:uid="{00000000-0005-0000-0000-00007C0C0000}"/>
    <cellStyle name="_~7048524_Revenue breakout_July 2010 ADP" xfId="3210" xr:uid="{00000000-0005-0000-0000-00007D0C0000}"/>
    <cellStyle name="_~7048524_Revenue breakout_July 2010 ADP 2" xfId="3211" xr:uid="{00000000-0005-0000-0000-00007E0C0000}"/>
    <cellStyle name="_~7048524_Revenue breakout_June NMFI accrual" xfId="3212" xr:uid="{00000000-0005-0000-0000-00007F0C0000}"/>
    <cellStyle name="_~7048524_Revenue breakout_June NMFI accrual 2" xfId="3213" xr:uid="{00000000-0005-0000-0000-0000800C0000}"/>
    <cellStyle name="_~7048524_Revenue breakout_NMFI Partners Summary" xfId="3214" xr:uid="{00000000-0005-0000-0000-0000810C0000}"/>
    <cellStyle name="_~7048524_Revenue breakout_NMFI Partners Summary 2" xfId="3215" xr:uid="{00000000-0005-0000-0000-0000820C0000}"/>
    <cellStyle name="_~7048524_Revenue breakout_Placement Fee Summary 05-14-09 - Current (2)" xfId="3216" xr:uid="{00000000-0005-0000-0000-0000830C0000}"/>
    <cellStyle name="_~7048524_Revenue breakout_Placement Fee Summary 05-14-09 - Current (2) 2" xfId="3217" xr:uid="{00000000-0005-0000-0000-0000840C0000}"/>
    <cellStyle name="_~7048524_Revenue breakout_Placement Fee Summary 05-14-09 - Current (2)_Sheet1" xfId="3218" xr:uid="{00000000-0005-0000-0000-0000850C0000}"/>
    <cellStyle name="_~7048524_Revenue breakout_Placement Fee Summary 05-14-09 - Current (2)_Sheet1 2" xfId="3219" xr:uid="{00000000-0005-0000-0000-0000860C0000}"/>
    <cellStyle name="_~7048524_Revenue breakout_Q1 2011 Pmts" xfId="3220" xr:uid="{00000000-0005-0000-0000-0000870C0000}"/>
    <cellStyle name="_~7048524_Revenue breakout_Sheet1" xfId="3221" xr:uid="{00000000-0005-0000-0000-0000880C0000}"/>
    <cellStyle name="_~7048524_Revenue breakout_Sheet1 2" xfId="3222" xr:uid="{00000000-0005-0000-0000-0000890C0000}"/>
    <cellStyle name="_~7048524_Revenue breakout_Sheet13" xfId="3223" xr:uid="{00000000-0005-0000-0000-00008A0C0000}"/>
    <cellStyle name="_~7048524_Revenue breakout_Sheet13 2" xfId="3224" xr:uid="{00000000-0005-0000-0000-00008B0C0000}"/>
    <cellStyle name="_~7048524_Revenue breakout_Sheet7" xfId="3225" xr:uid="{00000000-0005-0000-0000-00008C0C0000}"/>
    <cellStyle name="_~7048524_Revenue breakout_Sheet7 2" xfId="3226" xr:uid="{00000000-0005-0000-0000-00008D0C0000}"/>
    <cellStyle name="_~7048524_Revenue breakout_Sheet7_Sheet2" xfId="3227" xr:uid="{00000000-0005-0000-0000-00008E0C0000}"/>
    <cellStyle name="_~7048524_Revenue breakout_Sheet7_Sheet2 2" xfId="3228" xr:uid="{00000000-0005-0000-0000-00008F0C0000}"/>
    <cellStyle name="_~7048524_Revenue breakout_TX Details" xfId="3229" xr:uid="{00000000-0005-0000-0000-0000900C0000}"/>
    <cellStyle name="_~7048524_Revenue breakout_US Population Summary" xfId="3230" xr:uid="{00000000-0005-0000-0000-0000910C0000}"/>
    <cellStyle name="_~7048524_Revenue breakout_US Population Summary 2" xfId="3231" xr:uid="{00000000-0005-0000-0000-0000920C0000}"/>
    <cellStyle name="_~7048524_Segment Cost-FairValueDisclosure(11-26)" xfId="3232" xr:uid="{00000000-0005-0000-0000-0000930C0000}"/>
    <cellStyle name="_~7048524_Segment Cost-FairValueDisclosure(11-26) 2" xfId="3233" xr:uid="{00000000-0005-0000-0000-0000940C0000}"/>
    <cellStyle name="_~7048524_Sheet1" xfId="3234" xr:uid="{00000000-0005-0000-0000-0000950C0000}"/>
    <cellStyle name="_~7048524_Sheet1 2" xfId="3235" xr:uid="{00000000-0005-0000-0000-0000960C0000}"/>
    <cellStyle name="_~7048524_Sheet13" xfId="3236" xr:uid="{00000000-0005-0000-0000-0000970C0000}"/>
    <cellStyle name="_~7048524_Sheet13 2" xfId="3237" xr:uid="{00000000-0005-0000-0000-0000980C0000}"/>
    <cellStyle name="_~7048524_Sheet2" xfId="3238" xr:uid="{00000000-0005-0000-0000-0000990C0000}"/>
    <cellStyle name="_~7048524_Sheet3" xfId="3239" xr:uid="{00000000-0005-0000-0000-00009A0C0000}"/>
    <cellStyle name="_~7048524_Sheet7" xfId="3240" xr:uid="{00000000-0005-0000-0000-00009B0C0000}"/>
    <cellStyle name="_~7048524_Sheet7 2" xfId="3241" xr:uid="{00000000-0005-0000-0000-00009C0C0000}"/>
    <cellStyle name="_~7048524_Sheet7_Sheet2" xfId="3242" xr:uid="{00000000-0005-0000-0000-00009D0C0000}"/>
    <cellStyle name="_~7048524_Sheet7_Sheet2 2" xfId="3243" xr:uid="{00000000-0005-0000-0000-00009E0C0000}"/>
    <cellStyle name="_~7048524_Summary" xfId="3244" xr:uid="{00000000-0005-0000-0000-00009F0C0000}"/>
    <cellStyle name="_~7048524_TX Details" xfId="3245" xr:uid="{00000000-0005-0000-0000-0000A00C0000}"/>
    <cellStyle name="_~7048524_Txn and Adv and LevSourcev8" xfId="3246" xr:uid="{00000000-0005-0000-0000-0000A10C0000}"/>
    <cellStyle name="_~7048524_Txn and Adv and LevSourcev8_2011 Waivers bonus_121510" xfId="3247" xr:uid="{00000000-0005-0000-0000-0000A20C0000}"/>
    <cellStyle name="_~7048524_Txn and Adv and LevSourcev8_2011 Waivers bonus_121510 2" xfId="3248" xr:uid="{00000000-0005-0000-0000-0000A30C0000}"/>
    <cellStyle name="_~7048524_Txn and Adv and LevSourcev8_403000 - Rollforward" xfId="3249" xr:uid="{00000000-0005-0000-0000-0000A40C0000}"/>
    <cellStyle name="_~7048524_Txn and Adv and LevSourcev8_403000 - Rollforward 2" xfId="3250" xr:uid="{00000000-0005-0000-0000-0000A50C0000}"/>
    <cellStyle name="_~7048524_Txn and Adv and LevSourcev8_AGM 2009 Earnings Forecast Model_080916_May_7" xfId="3251" xr:uid="{00000000-0005-0000-0000-0000A60C0000}"/>
    <cellStyle name="_~7048524_Txn and Adv and LevSourcev8_AGM 2009 Earnings Forecast Model_080916_May_7 2" xfId="3252" xr:uid="{00000000-0005-0000-0000-0000A70C0000}"/>
    <cellStyle name="_~7048524_Txn and Adv and LevSourcev8_AGM 2009 Earnings Forecast Model_080916_May_7_Sheet1" xfId="3253" xr:uid="{00000000-0005-0000-0000-0000A80C0000}"/>
    <cellStyle name="_~7048524_Txn and Adv and LevSourcev8_AGM 2009 Earnings Forecast Model_080916_May_7_Sheet1 2" xfId="3254" xr:uid="{00000000-0005-0000-0000-0000A90C0000}"/>
    <cellStyle name="_~7048524_Txn and Adv and LevSourcev8_FYCMPln-Retrieve" xfId="3255" xr:uid="{00000000-0005-0000-0000-0000AA0C0000}"/>
    <cellStyle name="_~7048524_Txn and Adv and LevSourcev8_FYCMPln-Retrieve_Sheet1" xfId="3256" xr:uid="{00000000-0005-0000-0000-0000AB0C0000}"/>
    <cellStyle name="_~7048524_Txn and Adv and LevSourcev8_FYCMPln-Retrieve_Sheet1 2" xfId="3257" xr:uid="{00000000-0005-0000-0000-0000AC0C0000}"/>
    <cellStyle name="_~7048524_Txn and Adv and LevSourcev8_July 2010 ADP" xfId="3258" xr:uid="{00000000-0005-0000-0000-0000AD0C0000}"/>
    <cellStyle name="_~7048524_Txn and Adv and LevSourcev8_July 2010 ADP 2" xfId="3259" xr:uid="{00000000-0005-0000-0000-0000AE0C0000}"/>
    <cellStyle name="_~7048524_Txn and Adv and LevSourcev8_June NMFI accrual" xfId="3260" xr:uid="{00000000-0005-0000-0000-0000AF0C0000}"/>
    <cellStyle name="_~7048524_Txn and Adv and LevSourcev8_June NMFI accrual 2" xfId="3261" xr:uid="{00000000-0005-0000-0000-0000B00C0000}"/>
    <cellStyle name="_~7048524_Txn and Adv and LevSourcev8_NMFI Partners Summary" xfId="3262" xr:uid="{00000000-0005-0000-0000-0000B10C0000}"/>
    <cellStyle name="_~7048524_Txn and Adv and LevSourcev8_NMFI Partners Summary 2" xfId="3263" xr:uid="{00000000-0005-0000-0000-0000B20C0000}"/>
    <cellStyle name="_~7048524_Txn and Adv and LevSourcev8_Sheet1" xfId="3264" xr:uid="{00000000-0005-0000-0000-0000B30C0000}"/>
    <cellStyle name="_~7048524_Txn and Adv and LevSourcev8_Sheet1 2" xfId="3265" xr:uid="{00000000-0005-0000-0000-0000B40C0000}"/>
    <cellStyle name="_~7048524_Txn and Adv and LevSourcev8_Sheet13" xfId="3266" xr:uid="{00000000-0005-0000-0000-0000B50C0000}"/>
    <cellStyle name="_~7048524_Txn and Adv and LevSourcev8_Sheet13 2" xfId="3267" xr:uid="{00000000-0005-0000-0000-0000B60C0000}"/>
    <cellStyle name="_~7048524_Txn and Adv and LevSourcev8_Sheet7" xfId="3268" xr:uid="{00000000-0005-0000-0000-0000B70C0000}"/>
    <cellStyle name="_~7048524_Txn and Adv and LevSourcev8_Sheet7 2" xfId="3269" xr:uid="{00000000-0005-0000-0000-0000B80C0000}"/>
    <cellStyle name="_~7048524_Txn and Adv and LevSourcev8_Sheet7_Sheet2" xfId="3270" xr:uid="{00000000-0005-0000-0000-0000B90C0000}"/>
    <cellStyle name="_~7048524_Txn and Adv and LevSourcev8_Sheet7_Sheet2 2" xfId="3271" xr:uid="{00000000-0005-0000-0000-0000BA0C0000}"/>
    <cellStyle name="_~7048524_Txn and Adv and LevSourcev8_US Population Summary" xfId="3272" xr:uid="{00000000-0005-0000-0000-0000BB0C0000}"/>
    <cellStyle name="_~7048524_Txn and Adv and LevSourcev8_US Population Summary 2" xfId="3273" xr:uid="{00000000-0005-0000-0000-0000BC0C0000}"/>
    <cellStyle name="_~7048524_US Population Summary" xfId="3274" xr:uid="{00000000-0005-0000-0000-0000BD0C0000}"/>
    <cellStyle name="_~7048524_US Population Summary 2" xfId="3275" xr:uid="{00000000-0005-0000-0000-0000BE0C0000}"/>
    <cellStyle name="_~7048524_YE distrib on cash flow" xfId="3276" xr:uid="{00000000-0005-0000-0000-0000BF0C0000}"/>
    <cellStyle name="_~7048524_YE distrib on cash flow 2" xfId="3277" xr:uid="{00000000-0005-0000-0000-0000C00C0000}"/>
    <cellStyle name="_~7234977" xfId="3278" xr:uid="{00000000-0005-0000-0000-0000C10C0000}"/>
    <cellStyle name="_~Executive Summary December-04 (GIT&amp;S)" xfId="3279" xr:uid="{00000000-0005-0000-0000-0000C20C0000}"/>
    <cellStyle name="_~Monthly Flash December-04 (GT&amp;S) Returned" xfId="3280" xr:uid="{00000000-0005-0000-0000-0000C30C0000}"/>
    <cellStyle name="_~Monthly Flash December-04 (Support Groups)" xfId="3281" xr:uid="{00000000-0005-0000-0000-0000C40C0000}"/>
    <cellStyle name="_~Monthly Flash October-04 Reorg Values Returned" xfId="3282" xr:uid="{00000000-0005-0000-0000-0000C50C0000}"/>
    <cellStyle name="_~Monthly Flash October-04 Reorg Values Returned (Updated ALF Format)" xfId="3283" xr:uid="{00000000-0005-0000-0000-0000C60C0000}"/>
    <cellStyle name="_~Monthly Flash SEPTEMBER-04 Values Returned" xfId="3284" xr:uid="{00000000-0005-0000-0000-0000C70C0000}"/>
    <cellStyle name="_0.0[1space]" xfId="3285" xr:uid="{00000000-0005-0000-0000-0000C80C0000}"/>
    <cellStyle name="_0.0[1space] 2" xfId="3286" xr:uid="{00000000-0005-0000-0000-0000C90C0000}"/>
    <cellStyle name="_0.0[1space]_260511_6" xfId="3287" xr:uid="{00000000-0005-0000-0000-0000CA0C0000}"/>
    <cellStyle name="_0.0[1space]_260511_6 2" xfId="3288" xr:uid="{00000000-0005-0000-0000-0000CB0C0000}"/>
    <cellStyle name="_0.0[1space]_LBO" xfId="3289" xr:uid="{00000000-0005-0000-0000-0000CC0C0000}"/>
    <cellStyle name="_0.0[2space]" xfId="3290" xr:uid="{00000000-0005-0000-0000-0000CD0C0000}"/>
    <cellStyle name="_0.0[2space] 2" xfId="3291" xr:uid="{00000000-0005-0000-0000-0000CE0C0000}"/>
    <cellStyle name="_0.0[2space]_260511_6" xfId="3292" xr:uid="{00000000-0005-0000-0000-0000CF0C0000}"/>
    <cellStyle name="_0.0[2space]_260511_6 2" xfId="3293" xr:uid="{00000000-0005-0000-0000-0000D00C0000}"/>
    <cellStyle name="_0.0[2space]_LBO" xfId="3294" xr:uid="{00000000-0005-0000-0000-0000D10C0000}"/>
    <cellStyle name="_0.0[3space]" xfId="3295" xr:uid="{00000000-0005-0000-0000-0000D20C0000}"/>
    <cellStyle name="_0.0[3space] 2" xfId="3296" xr:uid="{00000000-0005-0000-0000-0000D30C0000}"/>
    <cellStyle name="_0.0[3space]_260511_6" xfId="3297" xr:uid="{00000000-0005-0000-0000-0000D40C0000}"/>
    <cellStyle name="_0.0[3space]_260511_6 2" xfId="3298" xr:uid="{00000000-0005-0000-0000-0000D50C0000}"/>
    <cellStyle name="_0.0[3space]_LBO" xfId="3299" xr:uid="{00000000-0005-0000-0000-0000D60C0000}"/>
    <cellStyle name="_0.0[4space]" xfId="3300" xr:uid="{00000000-0005-0000-0000-0000D70C0000}"/>
    <cellStyle name="_0.0[4space] 2" xfId="3301" xr:uid="{00000000-0005-0000-0000-0000D80C0000}"/>
    <cellStyle name="_0.0[4space]_260511_6" xfId="3302" xr:uid="{00000000-0005-0000-0000-0000D90C0000}"/>
    <cellStyle name="_0.0[4space]_260511_6 2" xfId="3303" xr:uid="{00000000-0005-0000-0000-0000DA0C0000}"/>
    <cellStyle name="_0.0[4space]_LBO" xfId="3304" xr:uid="{00000000-0005-0000-0000-0000DB0C0000}"/>
    <cellStyle name="_0.00[1space]" xfId="3305" xr:uid="{00000000-0005-0000-0000-0000DC0C0000}"/>
    <cellStyle name="_0.00[1space] 2" xfId="3306" xr:uid="{00000000-0005-0000-0000-0000DD0C0000}"/>
    <cellStyle name="_0.00[1space]_260511_6" xfId="3307" xr:uid="{00000000-0005-0000-0000-0000DE0C0000}"/>
    <cellStyle name="_0.00[1space]_260511_6 2" xfId="3308" xr:uid="{00000000-0005-0000-0000-0000DF0C0000}"/>
    <cellStyle name="_0.00[1space]_LBO" xfId="3309" xr:uid="{00000000-0005-0000-0000-0000E00C0000}"/>
    <cellStyle name="_0.00[2space]" xfId="3310" xr:uid="{00000000-0005-0000-0000-0000E10C0000}"/>
    <cellStyle name="_0.00[2space] 2" xfId="3311" xr:uid="{00000000-0005-0000-0000-0000E20C0000}"/>
    <cellStyle name="_0.00[2space]_260511_6" xfId="3312" xr:uid="{00000000-0005-0000-0000-0000E30C0000}"/>
    <cellStyle name="_0.00[2space]_260511_6 2" xfId="3313" xr:uid="{00000000-0005-0000-0000-0000E40C0000}"/>
    <cellStyle name="_0.00[2space]_LBO" xfId="3314" xr:uid="{00000000-0005-0000-0000-0000E50C0000}"/>
    <cellStyle name="_0.00[3space]" xfId="3315" xr:uid="{00000000-0005-0000-0000-0000E60C0000}"/>
    <cellStyle name="_0.00[3space] 2" xfId="3316" xr:uid="{00000000-0005-0000-0000-0000E70C0000}"/>
    <cellStyle name="_0.00[3space]_260511_6" xfId="3317" xr:uid="{00000000-0005-0000-0000-0000E80C0000}"/>
    <cellStyle name="_0.00[3space]_260511_6 2" xfId="3318" xr:uid="{00000000-0005-0000-0000-0000E90C0000}"/>
    <cellStyle name="_0.00[3space]_LBO" xfId="3319" xr:uid="{00000000-0005-0000-0000-0000EA0C0000}"/>
    <cellStyle name="_0.00[4space]" xfId="3320" xr:uid="{00000000-0005-0000-0000-0000EB0C0000}"/>
    <cellStyle name="_0.00[4space] 2" xfId="3321" xr:uid="{00000000-0005-0000-0000-0000EC0C0000}"/>
    <cellStyle name="_0.00[4space]_260511_6" xfId="3322" xr:uid="{00000000-0005-0000-0000-0000ED0C0000}"/>
    <cellStyle name="_0.00[4space]_260511_6 2" xfId="3323" xr:uid="{00000000-0005-0000-0000-0000EE0C0000}"/>
    <cellStyle name="_0.00[4space]_LBO" xfId="3324" xr:uid="{00000000-0005-0000-0000-0000EF0C0000}"/>
    <cellStyle name="_0[1space]" xfId="3325" xr:uid="{00000000-0005-0000-0000-0000F00C0000}"/>
    <cellStyle name="_0[1space] 2" xfId="3326" xr:uid="{00000000-0005-0000-0000-0000F10C0000}"/>
    <cellStyle name="_0[1space]_260511_6" xfId="3327" xr:uid="{00000000-0005-0000-0000-0000F20C0000}"/>
    <cellStyle name="_0[1space]_260511_6 2" xfId="3328" xr:uid="{00000000-0005-0000-0000-0000F30C0000}"/>
    <cellStyle name="_0[1space]_LBO" xfId="3329" xr:uid="{00000000-0005-0000-0000-0000F40C0000}"/>
    <cellStyle name="_0[2space]" xfId="3330" xr:uid="{00000000-0005-0000-0000-0000F50C0000}"/>
    <cellStyle name="_0[2space] 2" xfId="3331" xr:uid="{00000000-0005-0000-0000-0000F60C0000}"/>
    <cellStyle name="_0[2space]_260511_6" xfId="3332" xr:uid="{00000000-0005-0000-0000-0000F70C0000}"/>
    <cellStyle name="_0[2space]_260511_6 2" xfId="3333" xr:uid="{00000000-0005-0000-0000-0000F80C0000}"/>
    <cellStyle name="_0[2space]_LBO" xfId="3334" xr:uid="{00000000-0005-0000-0000-0000F90C0000}"/>
    <cellStyle name="_0[3space]" xfId="3335" xr:uid="{00000000-0005-0000-0000-0000FA0C0000}"/>
    <cellStyle name="_0[3space] 2" xfId="3336" xr:uid="{00000000-0005-0000-0000-0000FB0C0000}"/>
    <cellStyle name="_0[3space]_260511_6" xfId="3337" xr:uid="{00000000-0005-0000-0000-0000FC0C0000}"/>
    <cellStyle name="_0[3space]_260511_6 2" xfId="3338" xr:uid="{00000000-0005-0000-0000-0000FD0C0000}"/>
    <cellStyle name="_0[3space]_LBO" xfId="3339" xr:uid="{00000000-0005-0000-0000-0000FE0C0000}"/>
    <cellStyle name="_0[4space]" xfId="3340" xr:uid="{00000000-0005-0000-0000-0000FF0C0000}"/>
    <cellStyle name="_0[4space] 2" xfId="3341" xr:uid="{00000000-0005-0000-0000-0000000D0000}"/>
    <cellStyle name="_0[4space]_260511_6" xfId="3342" xr:uid="{00000000-0005-0000-0000-0000010D0000}"/>
    <cellStyle name="_0[4space]_260511_6 2" xfId="3343" xr:uid="{00000000-0005-0000-0000-0000020D0000}"/>
    <cellStyle name="_0[4space]_LBO" xfId="3344" xr:uid="{00000000-0005-0000-0000-0000030D0000}"/>
    <cellStyle name="_02_Financial Summary  Proj" xfId="3345" xr:uid="{00000000-0005-0000-0000-0000040D0000}"/>
    <cellStyle name="_09-30-07 AAA Consol TB - FINAL" xfId="3346" xr:uid="{00000000-0005-0000-0000-0000050D0000}"/>
    <cellStyle name="_09-30-07 AAA Consol TB - FINAL_403000 - Rollforward" xfId="3347" xr:uid="{00000000-0005-0000-0000-0000060D0000}"/>
    <cellStyle name="_09-30-07 AAA Consol TB - FINAL_July 2010 ADP" xfId="3348" xr:uid="{00000000-0005-0000-0000-0000070D0000}"/>
    <cellStyle name="_09-30-07 AAA Consol TB - FINAL_June NMFI accrual" xfId="3349" xr:uid="{00000000-0005-0000-0000-0000080D0000}"/>
    <cellStyle name="_09-30-07 AAA Consol TB - FINAL_rent" xfId="3350" xr:uid="{00000000-0005-0000-0000-0000090D0000}"/>
    <cellStyle name="_09-30-07 AAA Consol TB - FINAL_Sheet13" xfId="3351" xr:uid="{00000000-0005-0000-0000-00000A0D0000}"/>
    <cellStyle name="_09-30-07 AAA Consol TB - FINAL_Sheet2" xfId="3352" xr:uid="{00000000-0005-0000-0000-00000B0D0000}"/>
    <cellStyle name="_09-30-07 AAA Consol TB - FINAL_US Population Summary" xfId="3353" xr:uid="{00000000-0005-0000-0000-00000C0D0000}"/>
    <cellStyle name="_10-31-07 AAA Consol TB - FINAL" xfId="3354" xr:uid="{00000000-0005-0000-0000-00000D0D0000}"/>
    <cellStyle name="_10-31-07 AAA Consol TB - FINAL_403000 - Rollforward" xfId="3355" xr:uid="{00000000-0005-0000-0000-00000E0D0000}"/>
    <cellStyle name="_10-31-07 AAA Consol TB - FINAL_July 2010 ADP" xfId="3356" xr:uid="{00000000-0005-0000-0000-00000F0D0000}"/>
    <cellStyle name="_10-31-07 AAA Consol TB - FINAL_June NMFI accrual" xfId="3357" xr:uid="{00000000-0005-0000-0000-0000100D0000}"/>
    <cellStyle name="_10-31-07 AAA Consol TB - FINAL_rent" xfId="3358" xr:uid="{00000000-0005-0000-0000-0000110D0000}"/>
    <cellStyle name="_10-31-07 AAA Consol TB - FINAL_Sheet13" xfId="3359" xr:uid="{00000000-0005-0000-0000-0000120D0000}"/>
    <cellStyle name="_10-31-07 AAA Consol TB - FINAL_Sheet2" xfId="3360" xr:uid="{00000000-0005-0000-0000-0000130D0000}"/>
    <cellStyle name="_10-31-07 AAA Consol TB - FINAL_US Population Summary" xfId="3361" xr:uid="{00000000-0005-0000-0000-0000140D0000}"/>
    <cellStyle name="_11-30-07 AAA Consol TB - FINAL" xfId="3362" xr:uid="{00000000-0005-0000-0000-0000150D0000}"/>
    <cellStyle name="_11-30-07 AAA Consol TB - FINAL_403000 - Rollforward" xfId="3363" xr:uid="{00000000-0005-0000-0000-0000160D0000}"/>
    <cellStyle name="_11-30-07 AAA Consol TB - FINAL_July 2010 ADP" xfId="3364" xr:uid="{00000000-0005-0000-0000-0000170D0000}"/>
    <cellStyle name="_11-30-07 AAA Consol TB - FINAL_June NMFI accrual" xfId="3365" xr:uid="{00000000-0005-0000-0000-0000180D0000}"/>
    <cellStyle name="_11-30-07 AAA Consol TB - FINAL_rent" xfId="3366" xr:uid="{00000000-0005-0000-0000-0000190D0000}"/>
    <cellStyle name="_11-30-07 AAA Consol TB - FINAL_Sheet13" xfId="3367" xr:uid="{00000000-0005-0000-0000-00001A0D0000}"/>
    <cellStyle name="_11-30-07 AAA Consol TB - FINAL_Sheet2" xfId="3368" xr:uid="{00000000-0005-0000-0000-00001B0D0000}"/>
    <cellStyle name="_11-30-07 AAA Consol TB - FINAL_US Population Summary" xfId="3369" xr:uid="{00000000-0005-0000-0000-00001C0D0000}"/>
    <cellStyle name="_12 12 08 Alt Asset Analysis" xfId="3370" xr:uid="{00000000-0005-0000-0000-00001D0D0000}"/>
    <cellStyle name="_12-31-07 Valuation_v08.PPT_gph_0002" xfId="3371" xr:uid="{00000000-0005-0000-0000-00001E0D0000}"/>
    <cellStyle name="_12-31-08 Valuation Book" xfId="3372" xr:uid="{00000000-0005-0000-0000-00001F0D0000}"/>
    <cellStyle name="_142 Analysis (12-31-02) Final Draft" xfId="3373" xr:uid="{00000000-0005-0000-0000-0000200D0000}"/>
    <cellStyle name="_142 Analysis (12-31-02) Final Draft 2" xfId="3374" xr:uid="{00000000-0005-0000-0000-0000210D0000}"/>
    <cellStyle name="_142 Analysis (12-31-02) Final Draft 2 2" xfId="3375" xr:uid="{00000000-0005-0000-0000-0000220D0000}"/>
    <cellStyle name="_142 Analysis (12-31-02) Final Draft 3" xfId="3376" xr:uid="{00000000-0005-0000-0000-0000230D0000}"/>
    <cellStyle name="_142 Analysis (12-31-02) Final Draft_AAA Inv" xfId="3377" xr:uid="{00000000-0005-0000-0000-0000240D0000}"/>
    <cellStyle name="_142 Analysis (12-31-02) Final Draft_AAA Inv 2" xfId="3378" xr:uid="{00000000-0005-0000-0000-0000250D0000}"/>
    <cellStyle name="_142 Analysis (12-31-02) Final Draft_AAA Inv 2 2" xfId="3379" xr:uid="{00000000-0005-0000-0000-0000260D0000}"/>
    <cellStyle name="_187792_2" xfId="3380" xr:uid="{00000000-0005-0000-0000-0000270D0000}"/>
    <cellStyle name="_187792_2 2" xfId="3381" xr:uid="{00000000-0005-0000-0000-0000280D0000}"/>
    <cellStyle name="_1Q Review- Template revised-1" xfId="3382" xr:uid="{00000000-0005-0000-0000-0000290D0000}"/>
    <cellStyle name="_2000 Plan Form" xfId="3383" xr:uid="{00000000-0005-0000-0000-00002A0D0000}"/>
    <cellStyle name="_2000 Plan Form_1" xfId="3384" xr:uid="{00000000-0005-0000-0000-00002B0D0000}"/>
    <cellStyle name="_2000 Plan Form_1_2000 Plan Form1" xfId="3385" xr:uid="{00000000-0005-0000-0000-00002C0D0000}"/>
    <cellStyle name="_2000 Plan Form_1_Vectant 3-13-02" xfId="3386" xr:uid="{00000000-0005-0000-0000-00002D0D0000}"/>
    <cellStyle name="_2000 Plan Form_1_管理本部" xfId="3387" xr:uid="{00000000-0005-0000-0000-00002E0D0000}"/>
    <cellStyle name="_2000 Plan Form_1_経費合計" xfId="3388" xr:uid="{00000000-0005-0000-0000-00002F0D0000}"/>
    <cellStyle name="_2000 Plan Form_1_経費合計_Vectant 3-13-02" xfId="3389" xr:uid="{00000000-0005-0000-0000-0000300D0000}"/>
    <cellStyle name="_2000 Plan Form_1_線路" xfId="3390" xr:uid="{00000000-0005-0000-0000-0000310D0000}"/>
    <cellStyle name="_2000 Plan Form_2" xfId="3391" xr:uid="{00000000-0005-0000-0000-0000320D0000}"/>
    <cellStyle name="_2000 Plan Form_2 2" xfId="3392" xr:uid="{00000000-0005-0000-0000-0000330D0000}"/>
    <cellStyle name="_2000 Plan Form_2 2 2" xfId="3393" xr:uid="{00000000-0005-0000-0000-0000340D0000}"/>
    <cellStyle name="_2000 Plan Form_2 3" xfId="3394" xr:uid="{00000000-0005-0000-0000-0000350D0000}"/>
    <cellStyle name="_2000 Plan Form_2_2000 Plan Form1" xfId="3395" xr:uid="{00000000-0005-0000-0000-0000360D0000}"/>
    <cellStyle name="_2000 Plan Form_2_AAA Inv" xfId="3396" xr:uid="{00000000-0005-0000-0000-0000370D0000}"/>
    <cellStyle name="_2000 Plan Form_2_AAA Inv 2" xfId="3397" xr:uid="{00000000-0005-0000-0000-0000380D0000}"/>
    <cellStyle name="_2000 Plan Form_2_AAA Inv 2 2" xfId="3398" xr:uid="{00000000-0005-0000-0000-0000390D0000}"/>
    <cellStyle name="_2000 Plan Form_2_管理本部" xfId="3399" xr:uid="{00000000-0005-0000-0000-00003A0D0000}"/>
    <cellStyle name="_2000 Plan Form_2_経費合計" xfId="3400" xr:uid="{00000000-0005-0000-0000-00003B0D0000}"/>
    <cellStyle name="_2000 Plan Form_2_経費合計 2" xfId="3401" xr:uid="{00000000-0005-0000-0000-00003C0D0000}"/>
    <cellStyle name="_2000 Plan Form_2_経費合計 2 2" xfId="3402" xr:uid="{00000000-0005-0000-0000-00003D0D0000}"/>
    <cellStyle name="_2000 Plan Form_2_経費合計 3" xfId="3403" xr:uid="{00000000-0005-0000-0000-00003E0D0000}"/>
    <cellStyle name="_2000 Plan Form_2_経費合計_AAA Inv" xfId="3404" xr:uid="{00000000-0005-0000-0000-00003F0D0000}"/>
    <cellStyle name="_2000 Plan Form_2_経費合計_AAA Inv 2" xfId="3405" xr:uid="{00000000-0005-0000-0000-0000400D0000}"/>
    <cellStyle name="_2000 Plan Form_2_経費合計_AAA Inv 2 2" xfId="3406" xr:uid="{00000000-0005-0000-0000-0000410D0000}"/>
    <cellStyle name="_2000 Plan Form_2_線路" xfId="3407" xr:uid="{00000000-0005-0000-0000-0000420D0000}"/>
    <cellStyle name="_2000 Plan Form_2000 Plan Form1" xfId="3408" xr:uid="{00000000-0005-0000-0000-0000430D0000}"/>
    <cellStyle name="_2000 Plan Form_3" xfId="3409" xr:uid="{00000000-0005-0000-0000-0000440D0000}"/>
    <cellStyle name="_2000 Plan Form_3_2000 Plan Form1" xfId="3410" xr:uid="{00000000-0005-0000-0000-0000450D0000}"/>
    <cellStyle name="_2000 Plan Form_3_2000 Plan Form1_Vectant 3-13-02" xfId="3411" xr:uid="{00000000-0005-0000-0000-0000460D0000}"/>
    <cellStyle name="_2000 Plan Form_3_管理本部" xfId="3412" xr:uid="{00000000-0005-0000-0000-0000470D0000}"/>
    <cellStyle name="_2000 Plan Form_3_管理本部_Vectant 3-13-02" xfId="3413" xr:uid="{00000000-0005-0000-0000-0000480D0000}"/>
    <cellStyle name="_2000 Plan Form_3_経費合計" xfId="3414" xr:uid="{00000000-0005-0000-0000-0000490D0000}"/>
    <cellStyle name="_2000 Plan Form_3_線路" xfId="3415" xr:uid="{00000000-0005-0000-0000-00004A0D0000}"/>
    <cellStyle name="_2000 Plan Form_3_線路_Vectant 3-13-02" xfId="3416" xr:uid="{00000000-0005-0000-0000-00004B0D0000}"/>
    <cellStyle name="_2000 Plan Form_4" xfId="3417" xr:uid="{00000000-0005-0000-0000-00004C0D0000}"/>
    <cellStyle name="_2000 Plan Form_4_2000 Plan Form1" xfId="3418" xr:uid="{00000000-0005-0000-0000-00004D0D0000}"/>
    <cellStyle name="_2000 Plan Form_4_管理本部" xfId="3419" xr:uid="{00000000-0005-0000-0000-00004E0D0000}"/>
    <cellStyle name="_2000 Plan Form_4_経費合計" xfId="3420" xr:uid="{00000000-0005-0000-0000-00004F0D0000}"/>
    <cellStyle name="_2000 Plan Form_4_線路" xfId="3421" xr:uid="{00000000-0005-0000-0000-0000500D0000}"/>
    <cellStyle name="_2000 Plan Form_5" xfId="3422" xr:uid="{00000000-0005-0000-0000-0000510D0000}"/>
    <cellStyle name="_2000 Plan Form_5_2000 Plan Form1" xfId="3423" xr:uid="{00000000-0005-0000-0000-0000520D0000}"/>
    <cellStyle name="_2000 Plan Form_5_2000 Plan Form1 2" xfId="3424" xr:uid="{00000000-0005-0000-0000-0000530D0000}"/>
    <cellStyle name="_2000 Plan Form_5_2000 Plan Form1 2 2" xfId="3425" xr:uid="{00000000-0005-0000-0000-0000540D0000}"/>
    <cellStyle name="_2000 Plan Form_5_2000 Plan Form1 3" xfId="3426" xr:uid="{00000000-0005-0000-0000-0000550D0000}"/>
    <cellStyle name="_2000 Plan Form_5_2000 Plan Form1_AAA Inv" xfId="3427" xr:uid="{00000000-0005-0000-0000-0000560D0000}"/>
    <cellStyle name="_2000 Plan Form_5_2000 Plan Form1_AAA Inv 2" xfId="3428" xr:uid="{00000000-0005-0000-0000-0000570D0000}"/>
    <cellStyle name="_2000 Plan Form_5_2000 Plan Form1_AAA Inv 2 2" xfId="3429" xr:uid="{00000000-0005-0000-0000-0000580D0000}"/>
    <cellStyle name="_2000 Plan Form_5_管理本部" xfId="3430" xr:uid="{00000000-0005-0000-0000-0000590D0000}"/>
    <cellStyle name="_2000 Plan Form_5_管理本部 2" xfId="3431" xr:uid="{00000000-0005-0000-0000-00005A0D0000}"/>
    <cellStyle name="_2000 Plan Form_5_管理本部 2 2" xfId="3432" xr:uid="{00000000-0005-0000-0000-00005B0D0000}"/>
    <cellStyle name="_2000 Plan Form_5_管理本部 3" xfId="3433" xr:uid="{00000000-0005-0000-0000-00005C0D0000}"/>
    <cellStyle name="_2000 Plan Form_5_管理本部_AAA Inv" xfId="3434" xr:uid="{00000000-0005-0000-0000-00005D0D0000}"/>
    <cellStyle name="_2000 Plan Form_5_管理本部_AAA Inv 2" xfId="3435" xr:uid="{00000000-0005-0000-0000-00005E0D0000}"/>
    <cellStyle name="_2000 Plan Form_5_管理本部_AAA Inv 2 2" xfId="3436" xr:uid="{00000000-0005-0000-0000-00005F0D0000}"/>
    <cellStyle name="_2000 Plan Form_5_経費合計" xfId="3437" xr:uid="{00000000-0005-0000-0000-0000600D0000}"/>
    <cellStyle name="_2000 Plan Form_5_線路" xfId="3438" xr:uid="{00000000-0005-0000-0000-0000610D0000}"/>
    <cellStyle name="_2000 Plan Form_5_線路 2" xfId="3439" xr:uid="{00000000-0005-0000-0000-0000620D0000}"/>
    <cellStyle name="_2000 Plan Form_5_線路 2 2" xfId="3440" xr:uid="{00000000-0005-0000-0000-0000630D0000}"/>
    <cellStyle name="_2000 Plan Form_5_線路 3" xfId="3441" xr:uid="{00000000-0005-0000-0000-0000640D0000}"/>
    <cellStyle name="_2000 Plan Form_5_線路_AAA Inv" xfId="3442" xr:uid="{00000000-0005-0000-0000-0000650D0000}"/>
    <cellStyle name="_2000 Plan Form_5_線路_AAA Inv 2" xfId="3443" xr:uid="{00000000-0005-0000-0000-0000660D0000}"/>
    <cellStyle name="_2000 Plan Form_5_線路_AAA Inv 2 2" xfId="3444" xr:uid="{00000000-0005-0000-0000-0000670D0000}"/>
    <cellStyle name="_2000 Plan Form_6" xfId="3445" xr:uid="{00000000-0005-0000-0000-0000680D0000}"/>
    <cellStyle name="_2000 Plan Form_6_2000 Plan Form1" xfId="3446" xr:uid="{00000000-0005-0000-0000-0000690D0000}"/>
    <cellStyle name="_2000 Plan Form_6_管理本部" xfId="3447" xr:uid="{00000000-0005-0000-0000-00006A0D0000}"/>
    <cellStyle name="_2000 Plan Form_6_経費合計" xfId="3448" xr:uid="{00000000-0005-0000-0000-00006B0D0000}"/>
    <cellStyle name="_2000 Plan Form_6_線路" xfId="3449" xr:uid="{00000000-0005-0000-0000-00006C0D0000}"/>
    <cellStyle name="_2000 Plan Form_7" xfId="3450" xr:uid="{00000000-0005-0000-0000-00006D0D0000}"/>
    <cellStyle name="_2000 Plan Form_7_2000 Plan Form1" xfId="3451" xr:uid="{00000000-0005-0000-0000-00006E0D0000}"/>
    <cellStyle name="_2000 Plan Form_7_管理本部" xfId="3452" xr:uid="{00000000-0005-0000-0000-00006F0D0000}"/>
    <cellStyle name="_2000 Plan Form_7_経費合計" xfId="3453" xr:uid="{00000000-0005-0000-0000-0000700D0000}"/>
    <cellStyle name="_2000 Plan Form_7_線路" xfId="3454" xr:uid="{00000000-0005-0000-0000-0000710D0000}"/>
    <cellStyle name="_2000 Plan Form_8" xfId="3455" xr:uid="{00000000-0005-0000-0000-0000720D0000}"/>
    <cellStyle name="_2000 Plan Form_8_2000 Plan Form1" xfId="3456" xr:uid="{00000000-0005-0000-0000-0000730D0000}"/>
    <cellStyle name="_2000 Plan Form_8_管理本部" xfId="3457" xr:uid="{00000000-0005-0000-0000-0000740D0000}"/>
    <cellStyle name="_2000 Plan Form_8_経費合計" xfId="3458" xr:uid="{00000000-0005-0000-0000-0000750D0000}"/>
    <cellStyle name="_2000 Plan Form_8_線路" xfId="3459" xr:uid="{00000000-0005-0000-0000-0000760D0000}"/>
    <cellStyle name="_2000 Plan Form_9" xfId="3460" xr:uid="{00000000-0005-0000-0000-0000770D0000}"/>
    <cellStyle name="_2000 Plan Form_9_2000 Plan Form1" xfId="3461" xr:uid="{00000000-0005-0000-0000-0000780D0000}"/>
    <cellStyle name="_2000 Plan Form_9_管理本部" xfId="3462" xr:uid="{00000000-0005-0000-0000-0000790D0000}"/>
    <cellStyle name="_2000 Plan Form_9_経費合計" xfId="3463" xr:uid="{00000000-0005-0000-0000-00007A0D0000}"/>
    <cellStyle name="_2000 Plan Form_9_線路" xfId="3464" xr:uid="{00000000-0005-0000-0000-00007B0D0000}"/>
    <cellStyle name="_2000 Plan Form_管理本部" xfId="3465" xr:uid="{00000000-0005-0000-0000-00007C0D0000}"/>
    <cellStyle name="_2000 Plan Form_経費合計" xfId="3466" xr:uid="{00000000-0005-0000-0000-00007D0D0000}"/>
    <cellStyle name="_2000 Plan Form_線路" xfId="3467" xr:uid="{00000000-0005-0000-0000-00007E0D0000}"/>
    <cellStyle name="_2000 Plan Form1" xfId="3468" xr:uid="{00000000-0005-0000-0000-00007F0D0000}"/>
    <cellStyle name="_2000 Plan Form1_1" xfId="3469" xr:uid="{00000000-0005-0000-0000-0000800D0000}"/>
    <cellStyle name="_2000 Plan Form1_1_Vectant 3-13-02" xfId="3470" xr:uid="{00000000-0005-0000-0000-0000810D0000}"/>
    <cellStyle name="_2000 Plan Form1_2" xfId="3471" xr:uid="{00000000-0005-0000-0000-0000820D0000}"/>
    <cellStyle name="_2000 Plan Form1_2 2" xfId="3472" xr:uid="{00000000-0005-0000-0000-0000830D0000}"/>
    <cellStyle name="_2000 Plan Form1_2 2 2" xfId="3473" xr:uid="{00000000-0005-0000-0000-0000840D0000}"/>
    <cellStyle name="_2000 Plan Form1_2 3" xfId="3474" xr:uid="{00000000-0005-0000-0000-0000850D0000}"/>
    <cellStyle name="_2000 Plan Form1_2_AAA Inv" xfId="3475" xr:uid="{00000000-0005-0000-0000-0000860D0000}"/>
    <cellStyle name="_2000 Plan Form1_2_AAA Inv 2" xfId="3476" xr:uid="{00000000-0005-0000-0000-0000870D0000}"/>
    <cellStyle name="_2000 Plan Form1_2_AAA Inv 2 2" xfId="3477" xr:uid="{00000000-0005-0000-0000-0000880D0000}"/>
    <cellStyle name="_2000 Plan Form1_3" xfId="3478" xr:uid="{00000000-0005-0000-0000-0000890D0000}"/>
    <cellStyle name="_2000 Plan Form1_4" xfId="3479" xr:uid="{00000000-0005-0000-0000-00008A0D0000}"/>
    <cellStyle name="_2000 Plan Form1_5" xfId="3480" xr:uid="{00000000-0005-0000-0000-00008B0D0000}"/>
    <cellStyle name="_2000 Plan Form1_6" xfId="3481" xr:uid="{00000000-0005-0000-0000-00008C0D0000}"/>
    <cellStyle name="_2000 Plan Form1_7" xfId="3482" xr:uid="{00000000-0005-0000-0000-00008D0D0000}"/>
    <cellStyle name="_2000 Plan Form1_8" xfId="3483" xr:uid="{00000000-0005-0000-0000-00008E0D0000}"/>
    <cellStyle name="_2000 Plan Form1_9" xfId="3484" xr:uid="{00000000-0005-0000-0000-00008F0D0000}"/>
    <cellStyle name="_2000 Plan Form2（総務）" xfId="3485" xr:uid="{00000000-0005-0000-0000-0000900D0000}"/>
    <cellStyle name="_2000 Plan Form2（総務）_1" xfId="3486" xr:uid="{00000000-0005-0000-0000-0000910D0000}"/>
    <cellStyle name="_2000 Plan Form2（総務）_2" xfId="3487" xr:uid="{00000000-0005-0000-0000-0000920D0000}"/>
    <cellStyle name="_2000 Plan Form2（総務）_3" xfId="3488" xr:uid="{00000000-0005-0000-0000-0000930D0000}"/>
    <cellStyle name="_2000 Plan Form2（総務）_3_Vectant 3-13-02" xfId="3489" xr:uid="{00000000-0005-0000-0000-0000940D0000}"/>
    <cellStyle name="_2000 Plan Form2（総務）_4" xfId="3490" xr:uid="{00000000-0005-0000-0000-0000950D0000}"/>
    <cellStyle name="_2000 Plan Form2（総務）_5" xfId="3491" xr:uid="{00000000-0005-0000-0000-0000960D0000}"/>
    <cellStyle name="_2000 Plan Form2（総務）_5 2" xfId="3492" xr:uid="{00000000-0005-0000-0000-0000970D0000}"/>
    <cellStyle name="_2000 Plan Form2（総務）_5 2 2" xfId="3493" xr:uid="{00000000-0005-0000-0000-0000980D0000}"/>
    <cellStyle name="_2000 Plan Form2（総務）_5 3" xfId="3494" xr:uid="{00000000-0005-0000-0000-0000990D0000}"/>
    <cellStyle name="_2000 Plan Form2（総務）_5_AAA Inv" xfId="3495" xr:uid="{00000000-0005-0000-0000-00009A0D0000}"/>
    <cellStyle name="_2000 Plan Form2（総務）_5_AAA Inv 2" xfId="3496" xr:uid="{00000000-0005-0000-0000-00009B0D0000}"/>
    <cellStyle name="_2000 Plan Form2（総務）_5_AAA Inv 2 2" xfId="3497" xr:uid="{00000000-0005-0000-0000-00009C0D0000}"/>
    <cellStyle name="_2000 Plan Form2（総務）_6" xfId="3498" xr:uid="{00000000-0005-0000-0000-00009D0D0000}"/>
    <cellStyle name="_2000 Plan Form2（総務）_7" xfId="3499" xr:uid="{00000000-0005-0000-0000-00009E0D0000}"/>
    <cellStyle name="_2000 Plan Form2（総務）_8" xfId="3500" xr:uid="{00000000-0005-0000-0000-00009F0D0000}"/>
    <cellStyle name="_2000 Plan Form2（総務）_9" xfId="3501" xr:uid="{00000000-0005-0000-0000-0000A00D0000}"/>
    <cellStyle name="_2000 Plan Form2（総務）1" xfId="3502" xr:uid="{00000000-0005-0000-0000-0000A10D0000}"/>
    <cellStyle name="_2000 Plan Form2（総務）1_1" xfId="3503" xr:uid="{00000000-0005-0000-0000-0000A20D0000}"/>
    <cellStyle name="_2000 Plan Form2（総務）1_2" xfId="3504" xr:uid="{00000000-0005-0000-0000-0000A30D0000}"/>
    <cellStyle name="_2000 Plan Form2（総務）1_3" xfId="3505" xr:uid="{00000000-0005-0000-0000-0000A40D0000}"/>
    <cellStyle name="_2000 Plan Form2（総務）1_3 2" xfId="3506" xr:uid="{00000000-0005-0000-0000-0000A50D0000}"/>
    <cellStyle name="_2000 Plan Form2（総務）1_3 2 2" xfId="3507" xr:uid="{00000000-0005-0000-0000-0000A60D0000}"/>
    <cellStyle name="_2000 Plan Form2（総務）1_3 3" xfId="3508" xr:uid="{00000000-0005-0000-0000-0000A70D0000}"/>
    <cellStyle name="_2000 Plan Form2（総務）1_3_AAA Inv" xfId="3509" xr:uid="{00000000-0005-0000-0000-0000A80D0000}"/>
    <cellStyle name="_2000 Plan Form2（総務）1_3_AAA Inv 2" xfId="3510" xr:uid="{00000000-0005-0000-0000-0000A90D0000}"/>
    <cellStyle name="_2000 Plan Form2（総務）1_3_AAA Inv 2 2" xfId="3511" xr:uid="{00000000-0005-0000-0000-0000AA0D0000}"/>
    <cellStyle name="_2000 Plan Form2（総務）1_4" xfId="3512" xr:uid="{00000000-0005-0000-0000-0000AB0D0000}"/>
    <cellStyle name="_2000 Plan Form2（総務）1_5" xfId="3513" xr:uid="{00000000-0005-0000-0000-0000AC0D0000}"/>
    <cellStyle name="_2000 Plan Form2（総務）1_6" xfId="3514" xr:uid="{00000000-0005-0000-0000-0000AD0D0000}"/>
    <cellStyle name="_2000 Plan Form2（総務）1_7" xfId="3515" xr:uid="{00000000-0005-0000-0000-0000AE0D0000}"/>
    <cellStyle name="_2000 Plan Form2（総務）1_8" xfId="3516" xr:uid="{00000000-0005-0000-0000-0000AF0D0000}"/>
    <cellStyle name="_2000 Plan Form2（総務）1_8_Vectant 3-13-02" xfId="3517" xr:uid="{00000000-0005-0000-0000-0000B00D0000}"/>
    <cellStyle name="_2000 Plan Form2（総務）1_9" xfId="3518" xr:uid="{00000000-0005-0000-0000-0000B10D0000}"/>
    <cellStyle name="_20051231 FRIT  FCF FS" xfId="3519" xr:uid="{00000000-0005-0000-0000-0000B20D0000}"/>
    <cellStyle name="_20051231 FRIT  FCF FS 2" xfId="3520" xr:uid="{00000000-0005-0000-0000-0000B30D0000}"/>
    <cellStyle name="_20051231 FRIT  FCF FS_{6} Carry" xfId="3521" xr:uid="{00000000-0005-0000-0000-0000B40D0000}"/>
    <cellStyle name="_20051231 FRIT  FCF FS_{6} Clawback" xfId="3522" xr:uid="{00000000-0005-0000-0000-0000B50D0000}"/>
    <cellStyle name="_20051231 FRIT  FCF FS_2011 6+6 Occupancy Forecast" xfId="3523" xr:uid="{00000000-0005-0000-0000-0000B60D0000}"/>
    <cellStyle name="_20051231 FRIT  FCF FS_2011 6+6 Occupancy Forecast 2" xfId="3524" xr:uid="{00000000-0005-0000-0000-0000B70D0000}"/>
    <cellStyle name="_20051231 FRIT  FCF FS_403000 - Rollforward" xfId="3525" xr:uid="{00000000-0005-0000-0000-0000B80D0000}"/>
    <cellStyle name="_20051231 FRIT  FCF FS_403000 - Rollforward 2" xfId="3526" xr:uid="{00000000-0005-0000-0000-0000B90D0000}"/>
    <cellStyle name="_20051231 FRIT  FCF FS_AIF IV Financial Highlights 12-31-08 v4" xfId="3527" xr:uid="{00000000-0005-0000-0000-0000BA0D0000}"/>
    <cellStyle name="_20051231 FRIT  FCF FS_AIF IV Financial Highlights 12-31-08 v4_Apollo Investment Fund IV  Q3 2009 Capital Analysis CURRENT" xfId="3528" xr:uid="{00000000-0005-0000-0000-0000BB0D0000}"/>
    <cellStyle name="_20051231 FRIT  FCF FS_AIF IV Financial Highlights 12-31-08 v4_Apollo Investment Fund IV  Q3 2009 Capital Analysis iPCS &amp; URI Distribution" xfId="3529" xr:uid="{00000000-0005-0000-0000-0000BC0D0000}"/>
    <cellStyle name="_20051231 FRIT  FCF FS_AIF IV Financial Highlights 12-31-08 v4_iPCs#1-Remaining" xfId="3530" xr:uid="{00000000-0005-0000-0000-0000BD0D0000}"/>
    <cellStyle name="_20051231 FRIT  FCF FS_Andy Affrick - Schedulev2" xfId="3531" xr:uid="{00000000-0005-0000-0000-0000BE0D0000}"/>
    <cellStyle name="_20051231 FRIT  FCF FS_Apollo Investment Fund IV  April Priority Return" xfId="3532" xr:uid="{00000000-0005-0000-0000-0000BF0D0000}"/>
    <cellStyle name="_20051231 FRIT  FCF FS_Apollo Investment Fund IV  Q1 2009 Capital Analysis 5-22-09 with GAAP" xfId="3533" xr:uid="{00000000-0005-0000-0000-0000C00D0000}"/>
    <cellStyle name="_20051231 FRIT  FCF FS_Apollo Investment Fund IV  Q1 2009 Capital Analysis GAAP" xfId="3534" xr:uid="{00000000-0005-0000-0000-0000C10D0000}"/>
    <cellStyle name="_20051231 FRIT  FCF FS_Apollo Investment Fund IV  Q2 2009 Capital Analysis CURRENT" xfId="3535" xr:uid="{00000000-0005-0000-0000-0000C20D0000}"/>
    <cellStyle name="_20051231 FRIT  FCF FS_Apollo Investment Fund IV  Q3 2009 Capital Analysis CURRENT" xfId="3536" xr:uid="{00000000-0005-0000-0000-0000C30D0000}"/>
    <cellStyle name="_20051231 FRIT  FCF FS_Apollo Investment Fund IV  Q3 2009 Capital Analysis iPCS &amp; URI Distribution" xfId="3537" xr:uid="{00000000-0005-0000-0000-0000C40D0000}"/>
    <cellStyle name="_20051231 FRIT  FCF FS_Apollo Investment Fund IV Priority Return 6-30-09" xfId="3538" xr:uid="{00000000-0005-0000-0000-0000C50D0000}"/>
    <cellStyle name="_20051231 FRIT  FCF FS_Apollo Investment Fund IV Q1 2009 Capital Analysis PR CORRECTED 6-30-09" xfId="3539" xr:uid="{00000000-0005-0000-0000-0000C60D0000}"/>
    <cellStyle name="_20051231 FRIT  FCF FS_AUM &amp; FTE" xfId="3540" xr:uid="{00000000-0005-0000-0000-0000C70D0000}"/>
    <cellStyle name="_20051231 FRIT  FCF FS_Broadleaf Watefall 9-30-09" xfId="3541" xr:uid="{00000000-0005-0000-0000-0000C80D0000}"/>
    <cellStyle name="_20051231 FRIT  FCF FS_Carry Calculation" xfId="3542" xr:uid="{00000000-0005-0000-0000-0000C90D0000}"/>
    <cellStyle name="_20051231 FRIT  FCF FS_CM Act" xfId="3543" xr:uid="{00000000-0005-0000-0000-0000CA0D0000}"/>
    <cellStyle name="_20051231 FRIT  FCF FS_CM Act_Sheet1" xfId="3544" xr:uid="{00000000-0005-0000-0000-0000CB0D0000}"/>
    <cellStyle name="_20051231 FRIT  FCF FS_CM Act_Sheet2" xfId="3545" xr:uid="{00000000-0005-0000-0000-0000CC0D0000}"/>
    <cellStyle name="_20051231 FRIT  FCF FS_CM Act_Sheet4" xfId="3546" xr:uid="{00000000-0005-0000-0000-0000CD0D0000}"/>
    <cellStyle name="_20051231 FRIT  FCF FS_CM Act_Sheet5" xfId="3547" xr:uid="{00000000-0005-0000-0000-0000CE0D0000}"/>
    <cellStyle name="_20051231 FRIT  FCF FS_COF I CAS" xfId="3548" xr:uid="{00000000-0005-0000-0000-0000CF0D0000}"/>
    <cellStyle name="_20051231 FRIT  FCF FS_COF II CAS" xfId="3549" xr:uid="{00000000-0005-0000-0000-0000D00D0000}"/>
    <cellStyle name="_20051231 FRIT  FCF FS_Dist Summary_11.XX.09" xfId="3550" xr:uid="{00000000-0005-0000-0000-0000D10D0000}"/>
    <cellStyle name="_20051231 FRIT  FCF FS_Domestic TB" xfId="3551" xr:uid="{00000000-0005-0000-0000-0000D20D0000}"/>
    <cellStyle name="_20051231 FRIT  FCF FS_Fund IV" xfId="3552" xr:uid="{00000000-0005-0000-0000-0000D30D0000}"/>
    <cellStyle name="_20051231 FRIT  FCF FS_Fund IV 9.30.08" xfId="3553" xr:uid="{00000000-0005-0000-0000-0000D40D0000}"/>
    <cellStyle name="_20051231 FRIT  FCF FS_Fund IV_1" xfId="3554" xr:uid="{00000000-0005-0000-0000-0000D50D0000}"/>
    <cellStyle name="_20051231 FRIT  FCF FS_Fund IV_AIF IV - Waterfall 3 31 09 vs  6 30 09" xfId="3555" xr:uid="{00000000-0005-0000-0000-0000D60D0000}"/>
    <cellStyle name="_20051231 FRIT  FCF FS_Fund IV_AIF IV, V, VI, VII, COF - Waterfall 3 31 09 vs  6 30 09" xfId="3556" xr:uid="{00000000-0005-0000-0000-0000D70D0000}"/>
    <cellStyle name="_20051231 FRIT  FCF FS_Fund IV_Fund IV" xfId="3557" xr:uid="{00000000-0005-0000-0000-0000D80D0000}"/>
    <cellStyle name="_20051231 FRIT  FCF FS_Fund IV_Funds IV Clawback Value Adjustment" xfId="3558" xr:uid="{00000000-0005-0000-0000-0000D90D0000}"/>
    <cellStyle name="_20051231 FRIT  FCF FS_Invested Capital Debt Worksheet" xfId="3559" xr:uid="{00000000-0005-0000-0000-0000DA0D0000}"/>
    <cellStyle name="_20051231 FRIT  FCF FS_iPCs#1-Remaining" xfId="3560" xr:uid="{00000000-0005-0000-0000-0000DB0D0000}"/>
    <cellStyle name="_20051231 FRIT  FCF FS_NMFI Partners Summary" xfId="3561" xr:uid="{00000000-0005-0000-0000-0000DC0D0000}"/>
    <cellStyle name="_20051231 FRIT  FCF FS_NMFI Partners Summary 2" xfId="3562" xr:uid="{00000000-0005-0000-0000-0000DD0D0000}"/>
    <cellStyle name="_20051231 FRIT  FCF FS_Partners Capital Q1 2009" xfId="3563" xr:uid="{00000000-0005-0000-0000-0000DE0D0000}"/>
    <cellStyle name="_20051231 FRIT  FCF FS_Partners Capital Q1 2009_Broadleaf Watefall 12-31-09" xfId="3564" xr:uid="{00000000-0005-0000-0000-0000DF0D0000}"/>
    <cellStyle name="_20051231 FRIT  FCF FS_PR Calc" xfId="3565" xr:uid="{00000000-0005-0000-0000-0000E00D0000}"/>
    <cellStyle name="_20051231 FRIT  FCF FS_PR Calc - DOMESTIC" xfId="3566" xr:uid="{00000000-0005-0000-0000-0000E10D0000}"/>
    <cellStyle name="_20051231 FRIT  FCF FS_RCIV Q3 2009 Capital Analysis CURRENT" xfId="3567" xr:uid="{00000000-0005-0000-0000-0000E20D0000}"/>
    <cellStyle name="_20051231 FRIT  FCF FS_rent" xfId="3568" xr:uid="{00000000-0005-0000-0000-0000E30D0000}"/>
    <cellStyle name="_20051231 FRIT  FCF FS_rent 2" xfId="3569" xr:uid="{00000000-0005-0000-0000-0000E40D0000}"/>
    <cellStyle name="_20051231 FRIT  FCF FS_Sheet1" xfId="3570" xr:uid="{00000000-0005-0000-0000-0000E50D0000}"/>
    <cellStyle name="_20051231 FRIT  FCF FS_Sheet13" xfId="3571" xr:uid="{00000000-0005-0000-0000-0000E60D0000}"/>
    <cellStyle name="_20051231 FRIT  FCF FS_Sheet13 2" xfId="3572" xr:uid="{00000000-0005-0000-0000-0000E70D0000}"/>
    <cellStyle name="_20051231 FRIT  FCF FS_Sheet2" xfId="3573" xr:uid="{00000000-0005-0000-0000-0000E80D0000}"/>
    <cellStyle name="_20051231 FRIT  FCF FS_Sheet2 2" xfId="3574" xr:uid="{00000000-0005-0000-0000-0000E90D0000}"/>
    <cellStyle name="_20051231 FRIT  FCF FS_Sheet4" xfId="3575" xr:uid="{00000000-0005-0000-0000-0000EA0D0000}"/>
    <cellStyle name="_20051231 FRIT  FCF FS_Sheet5" xfId="3576" xr:uid="{00000000-0005-0000-0000-0000EB0D0000}"/>
    <cellStyle name="_20051231 FRIT  FCF FS_Sheet7" xfId="3577" xr:uid="{00000000-0005-0000-0000-0000EC0D0000}"/>
    <cellStyle name="_20051231 FRIT  FCF FS_Sheet7 2" xfId="3578" xr:uid="{00000000-0005-0000-0000-0000ED0D0000}"/>
    <cellStyle name="_20051231 FRIT  FCF FS_Sheet7_Sheet2" xfId="3579" xr:uid="{00000000-0005-0000-0000-0000EE0D0000}"/>
    <cellStyle name="_20051231 FRIT  FCF FS_Sheet7_Sheet2 2" xfId="3580" xr:uid="{00000000-0005-0000-0000-0000EF0D0000}"/>
    <cellStyle name="_20051231 FRIT  FCF FS_US Population Summary" xfId="3581" xr:uid="{00000000-0005-0000-0000-0000F00D0000}"/>
    <cellStyle name="_20051231 FRIT  FCF FS_US Population Summary 2" xfId="3582" xr:uid="{00000000-0005-0000-0000-0000F10D0000}"/>
    <cellStyle name="_2006 Apollo Proforma Tax Template V4 6-20" xfId="3583" xr:uid="{00000000-0005-0000-0000-0000F20D0000}"/>
    <cellStyle name="_2006 Apollo Proforma Tax Template V4 6-20 2" xfId="3584" xr:uid="{00000000-0005-0000-0000-0000F30D0000}"/>
    <cellStyle name="_2006 Apollo Proforma Tax Template V4 6-20 rita" xfId="3585" xr:uid="{00000000-0005-0000-0000-0000F40D0000}"/>
    <cellStyle name="_2006 Apollo Proforma Tax Template V4 6-20 rita 2" xfId="3586" xr:uid="{00000000-0005-0000-0000-0000F50D0000}"/>
    <cellStyle name="_2006 Apollo Proforma Tax Template V4 6-20 rita_{6} Carry" xfId="3587" xr:uid="{00000000-0005-0000-0000-0000F60D0000}"/>
    <cellStyle name="_2006 Apollo Proforma Tax Template V4 6-20 rita_{6} Clawback" xfId="3588" xr:uid="{00000000-0005-0000-0000-0000F70D0000}"/>
    <cellStyle name="_2006 Apollo Proforma Tax Template V4 6-20 rita_2011 6+6 Occupancy Forecast" xfId="3589" xr:uid="{00000000-0005-0000-0000-0000F80D0000}"/>
    <cellStyle name="_2006 Apollo Proforma Tax Template V4 6-20 rita_2011 6+6 Occupancy Forecast 2" xfId="3590" xr:uid="{00000000-0005-0000-0000-0000F90D0000}"/>
    <cellStyle name="_2006 Apollo Proforma Tax Template V4 6-20 rita_403000 - Rollforward" xfId="3591" xr:uid="{00000000-0005-0000-0000-0000FA0D0000}"/>
    <cellStyle name="_2006 Apollo Proforma Tax Template V4 6-20 rita_403000 - Rollforward 2" xfId="3592" xr:uid="{00000000-0005-0000-0000-0000FB0D0000}"/>
    <cellStyle name="_2006 Apollo Proforma Tax Template V4 6-20 rita_AIF IV Financial Highlights 12-31-08 v4" xfId="3593" xr:uid="{00000000-0005-0000-0000-0000FC0D0000}"/>
    <cellStyle name="_2006 Apollo Proforma Tax Template V4 6-20 rita_AIF IV Financial Highlights 12-31-08 v4_Apollo Investment Fund IV  Q3 2009 Capital Analysis CURRENT" xfId="3594" xr:uid="{00000000-0005-0000-0000-0000FD0D0000}"/>
    <cellStyle name="_2006 Apollo Proforma Tax Template V4 6-20 rita_AIF IV Financial Highlights 12-31-08 v4_Apollo Investment Fund IV  Q3 2009 Capital Analysis iPCS &amp; URI Distribution" xfId="3595" xr:uid="{00000000-0005-0000-0000-0000FE0D0000}"/>
    <cellStyle name="_2006 Apollo Proforma Tax Template V4 6-20 rita_AIF IV Financial Highlights 12-31-08 v4_iPCs#1-Remaining" xfId="3596" xr:uid="{00000000-0005-0000-0000-0000FF0D0000}"/>
    <cellStyle name="_2006 Apollo Proforma Tax Template V4 6-20 rita_Andy Affrick - Schedulev2" xfId="3597" xr:uid="{00000000-0005-0000-0000-0000000E0000}"/>
    <cellStyle name="_2006 Apollo Proforma Tax Template V4 6-20 rita_Apollo Investment Fund IV  April Priority Return" xfId="3598" xr:uid="{00000000-0005-0000-0000-0000010E0000}"/>
    <cellStyle name="_2006 Apollo Proforma Tax Template V4 6-20 rita_Apollo Investment Fund IV  Q1 2009 Capital Analysis 5-22-09 with GAAP" xfId="3599" xr:uid="{00000000-0005-0000-0000-0000020E0000}"/>
    <cellStyle name="_2006 Apollo Proforma Tax Template V4 6-20 rita_Apollo Investment Fund IV  Q1 2009 Capital Analysis GAAP" xfId="3600" xr:uid="{00000000-0005-0000-0000-0000030E0000}"/>
    <cellStyle name="_2006 Apollo Proforma Tax Template V4 6-20 rita_Apollo Investment Fund IV  Q2 2009 Capital Analysis CURRENT" xfId="3601" xr:uid="{00000000-0005-0000-0000-0000040E0000}"/>
    <cellStyle name="_2006 Apollo Proforma Tax Template V4 6-20 rita_Apollo Investment Fund IV  Q3 2009 Capital Analysis CURRENT" xfId="3602" xr:uid="{00000000-0005-0000-0000-0000050E0000}"/>
    <cellStyle name="_2006 Apollo Proforma Tax Template V4 6-20 rita_Apollo Investment Fund IV  Q3 2009 Capital Analysis iPCS &amp; URI Distribution" xfId="3603" xr:uid="{00000000-0005-0000-0000-0000060E0000}"/>
    <cellStyle name="_2006 Apollo Proforma Tax Template V4 6-20 rita_Apollo Investment Fund IV Priority Return 6-30-09" xfId="3604" xr:uid="{00000000-0005-0000-0000-0000070E0000}"/>
    <cellStyle name="_2006 Apollo Proforma Tax Template V4 6-20 rita_Apollo Investment Fund IV Q1 2009 Capital Analysis PR CORRECTED 6-30-09" xfId="3605" xr:uid="{00000000-0005-0000-0000-0000080E0000}"/>
    <cellStyle name="_2006 Apollo Proforma Tax Template V4 6-20 rita_AUM &amp; FTE" xfId="3606" xr:uid="{00000000-0005-0000-0000-0000090E0000}"/>
    <cellStyle name="_2006 Apollo Proforma Tax Template V4 6-20 rita_Broadleaf Watefall 9-30-09" xfId="3607" xr:uid="{00000000-0005-0000-0000-00000A0E0000}"/>
    <cellStyle name="_2006 Apollo Proforma Tax Template V4 6-20 rita_Carry Calculation" xfId="3608" xr:uid="{00000000-0005-0000-0000-00000B0E0000}"/>
    <cellStyle name="_2006 Apollo Proforma Tax Template V4 6-20 rita_CM Act" xfId="3609" xr:uid="{00000000-0005-0000-0000-00000C0E0000}"/>
    <cellStyle name="_2006 Apollo Proforma Tax Template V4 6-20 rita_CM Act_Sheet1" xfId="3610" xr:uid="{00000000-0005-0000-0000-00000D0E0000}"/>
    <cellStyle name="_2006 Apollo Proforma Tax Template V4 6-20 rita_CM Act_Sheet2" xfId="3611" xr:uid="{00000000-0005-0000-0000-00000E0E0000}"/>
    <cellStyle name="_2006 Apollo Proforma Tax Template V4 6-20 rita_CM Act_Sheet4" xfId="3612" xr:uid="{00000000-0005-0000-0000-00000F0E0000}"/>
    <cellStyle name="_2006 Apollo Proforma Tax Template V4 6-20 rita_CM Act_Sheet5" xfId="3613" xr:uid="{00000000-0005-0000-0000-0000100E0000}"/>
    <cellStyle name="_2006 Apollo Proforma Tax Template V4 6-20 rita_COF I CAS" xfId="3614" xr:uid="{00000000-0005-0000-0000-0000110E0000}"/>
    <cellStyle name="_2006 Apollo Proforma Tax Template V4 6-20 rita_COF II CAS" xfId="3615" xr:uid="{00000000-0005-0000-0000-0000120E0000}"/>
    <cellStyle name="_2006 Apollo Proforma Tax Template V4 6-20 rita_Dist Summary_11.XX.09" xfId="3616" xr:uid="{00000000-0005-0000-0000-0000130E0000}"/>
    <cellStyle name="_2006 Apollo Proforma Tax Template V4 6-20 rita_Domestic TB" xfId="3617" xr:uid="{00000000-0005-0000-0000-0000140E0000}"/>
    <cellStyle name="_2006 Apollo Proforma Tax Template V4 6-20 rita_Fund IV" xfId="3618" xr:uid="{00000000-0005-0000-0000-0000150E0000}"/>
    <cellStyle name="_2006 Apollo Proforma Tax Template V4 6-20 rita_Fund IV 9.30.08" xfId="3619" xr:uid="{00000000-0005-0000-0000-0000160E0000}"/>
    <cellStyle name="_2006 Apollo Proforma Tax Template V4 6-20 rita_Fund IV_1" xfId="3620" xr:uid="{00000000-0005-0000-0000-0000170E0000}"/>
    <cellStyle name="_2006 Apollo Proforma Tax Template V4 6-20 rita_Fund IV_AIF IV - Waterfall 3 31 09 vs  6 30 09" xfId="3621" xr:uid="{00000000-0005-0000-0000-0000180E0000}"/>
    <cellStyle name="_2006 Apollo Proforma Tax Template V4 6-20 rita_Fund IV_AIF IV, V, VI, VII, COF - Waterfall 3 31 09 vs  6 30 09" xfId="3622" xr:uid="{00000000-0005-0000-0000-0000190E0000}"/>
    <cellStyle name="_2006 Apollo Proforma Tax Template V4 6-20 rita_Fund IV_Fund IV" xfId="3623" xr:uid="{00000000-0005-0000-0000-00001A0E0000}"/>
    <cellStyle name="_2006 Apollo Proforma Tax Template V4 6-20 rita_Fund IV_Funds IV Clawback Value Adjustment" xfId="3624" xr:uid="{00000000-0005-0000-0000-00001B0E0000}"/>
    <cellStyle name="_2006 Apollo Proforma Tax Template V4 6-20 rita_Invested Capital Debt Worksheet" xfId="3625" xr:uid="{00000000-0005-0000-0000-00001C0E0000}"/>
    <cellStyle name="_2006 Apollo Proforma Tax Template V4 6-20 rita_iPCs#1-Remaining" xfId="3626" xr:uid="{00000000-0005-0000-0000-00001D0E0000}"/>
    <cellStyle name="_2006 Apollo Proforma Tax Template V4 6-20 rita_NMFI Partners Summary" xfId="3627" xr:uid="{00000000-0005-0000-0000-00001E0E0000}"/>
    <cellStyle name="_2006 Apollo Proforma Tax Template V4 6-20 rita_NMFI Partners Summary 2" xfId="3628" xr:uid="{00000000-0005-0000-0000-00001F0E0000}"/>
    <cellStyle name="_2006 Apollo Proforma Tax Template V4 6-20 rita_Partners Capital Q1 2009" xfId="3629" xr:uid="{00000000-0005-0000-0000-0000200E0000}"/>
    <cellStyle name="_2006 Apollo Proforma Tax Template V4 6-20 rita_Partners Capital Q1 2009_Broadleaf Watefall 12-31-09" xfId="3630" xr:uid="{00000000-0005-0000-0000-0000210E0000}"/>
    <cellStyle name="_2006 Apollo Proforma Tax Template V4 6-20 rita_PR Calc" xfId="3631" xr:uid="{00000000-0005-0000-0000-0000220E0000}"/>
    <cellStyle name="_2006 Apollo Proforma Tax Template V4 6-20 rita_PR Calc - DOMESTIC" xfId="3632" xr:uid="{00000000-0005-0000-0000-0000230E0000}"/>
    <cellStyle name="_2006 Apollo Proforma Tax Template V4 6-20 rita_RCIV Q3 2009 Capital Analysis CURRENT" xfId="3633" xr:uid="{00000000-0005-0000-0000-0000240E0000}"/>
    <cellStyle name="_2006 Apollo Proforma Tax Template V4 6-20 rita_rent" xfId="3634" xr:uid="{00000000-0005-0000-0000-0000250E0000}"/>
    <cellStyle name="_2006 Apollo Proforma Tax Template V4 6-20 rita_rent 2" xfId="3635" xr:uid="{00000000-0005-0000-0000-0000260E0000}"/>
    <cellStyle name="_2006 Apollo Proforma Tax Template V4 6-20 rita_Sheet1" xfId="3636" xr:uid="{00000000-0005-0000-0000-0000270E0000}"/>
    <cellStyle name="_2006 Apollo Proforma Tax Template V4 6-20 rita_Sheet13" xfId="3637" xr:uid="{00000000-0005-0000-0000-0000280E0000}"/>
    <cellStyle name="_2006 Apollo Proforma Tax Template V4 6-20 rita_Sheet13 2" xfId="3638" xr:uid="{00000000-0005-0000-0000-0000290E0000}"/>
    <cellStyle name="_2006 Apollo Proforma Tax Template V4 6-20 rita_Sheet2" xfId="3639" xr:uid="{00000000-0005-0000-0000-00002A0E0000}"/>
    <cellStyle name="_2006 Apollo Proforma Tax Template V4 6-20 rita_Sheet2 2" xfId="3640" xr:uid="{00000000-0005-0000-0000-00002B0E0000}"/>
    <cellStyle name="_2006 Apollo Proforma Tax Template V4 6-20 rita_Sheet4" xfId="3641" xr:uid="{00000000-0005-0000-0000-00002C0E0000}"/>
    <cellStyle name="_2006 Apollo Proforma Tax Template V4 6-20 rita_Sheet5" xfId="3642" xr:uid="{00000000-0005-0000-0000-00002D0E0000}"/>
    <cellStyle name="_2006 Apollo Proforma Tax Template V4 6-20 rita_Sheet7" xfId="3643" xr:uid="{00000000-0005-0000-0000-00002E0E0000}"/>
    <cellStyle name="_2006 Apollo Proforma Tax Template V4 6-20 rita_Sheet7 2" xfId="3644" xr:uid="{00000000-0005-0000-0000-00002F0E0000}"/>
    <cellStyle name="_2006 Apollo Proforma Tax Template V4 6-20 rita_Sheet7_Sheet2" xfId="3645" xr:uid="{00000000-0005-0000-0000-0000300E0000}"/>
    <cellStyle name="_2006 Apollo Proforma Tax Template V4 6-20 rita_Sheet7_Sheet2 2" xfId="3646" xr:uid="{00000000-0005-0000-0000-0000310E0000}"/>
    <cellStyle name="_2006 Apollo Proforma Tax Template V4 6-20 rita_US Population Summary" xfId="3647" xr:uid="{00000000-0005-0000-0000-0000320E0000}"/>
    <cellStyle name="_2006 Apollo Proforma Tax Template V4 6-20 rita_US Population Summary 2" xfId="3648" xr:uid="{00000000-0005-0000-0000-0000330E0000}"/>
    <cellStyle name="_2006 Apollo Proforma Tax Template V4 6-20_{6} Carry" xfId="3649" xr:uid="{00000000-0005-0000-0000-0000340E0000}"/>
    <cellStyle name="_2006 Apollo Proforma Tax Template V4 6-20_{6} Clawback" xfId="3650" xr:uid="{00000000-0005-0000-0000-0000350E0000}"/>
    <cellStyle name="_2006 Apollo Proforma Tax Template V4 6-20_2011 6+6 Occupancy Forecast" xfId="3651" xr:uid="{00000000-0005-0000-0000-0000360E0000}"/>
    <cellStyle name="_2006 Apollo Proforma Tax Template V4 6-20_2011 6+6 Occupancy Forecast 2" xfId="3652" xr:uid="{00000000-0005-0000-0000-0000370E0000}"/>
    <cellStyle name="_2006 Apollo Proforma Tax Template V4 6-20_403000 - Rollforward" xfId="3653" xr:uid="{00000000-0005-0000-0000-0000380E0000}"/>
    <cellStyle name="_2006 Apollo Proforma Tax Template V4 6-20_403000 - Rollforward 2" xfId="3654" xr:uid="{00000000-0005-0000-0000-0000390E0000}"/>
    <cellStyle name="_2006 Apollo Proforma Tax Template V4 6-20_AIF IV Financial Highlights 12-31-08 v4" xfId="3655" xr:uid="{00000000-0005-0000-0000-00003A0E0000}"/>
    <cellStyle name="_2006 Apollo Proforma Tax Template V4 6-20_AIF IV Financial Highlights 12-31-08 v4_Apollo Investment Fund IV  Q3 2009 Capital Analysis CURRENT" xfId="3656" xr:uid="{00000000-0005-0000-0000-00003B0E0000}"/>
    <cellStyle name="_2006 Apollo Proforma Tax Template V4 6-20_AIF IV Financial Highlights 12-31-08 v4_Apollo Investment Fund IV  Q3 2009 Capital Analysis iPCS &amp; URI Distribution" xfId="3657" xr:uid="{00000000-0005-0000-0000-00003C0E0000}"/>
    <cellStyle name="_2006 Apollo Proforma Tax Template V4 6-20_AIF IV Financial Highlights 12-31-08 v4_iPCs#1-Remaining" xfId="3658" xr:uid="{00000000-0005-0000-0000-00003D0E0000}"/>
    <cellStyle name="_2006 Apollo Proforma Tax Template V4 6-20_Andy Affrick - Schedulev2" xfId="3659" xr:uid="{00000000-0005-0000-0000-00003E0E0000}"/>
    <cellStyle name="_2006 Apollo Proforma Tax Template V4 6-20_Apollo Investment Fund IV  April Priority Return" xfId="3660" xr:uid="{00000000-0005-0000-0000-00003F0E0000}"/>
    <cellStyle name="_2006 Apollo Proforma Tax Template V4 6-20_Apollo Investment Fund IV  Q1 2009 Capital Analysis 5-22-09 with GAAP" xfId="3661" xr:uid="{00000000-0005-0000-0000-0000400E0000}"/>
    <cellStyle name="_2006 Apollo Proforma Tax Template V4 6-20_Apollo Investment Fund IV  Q1 2009 Capital Analysis GAAP" xfId="3662" xr:uid="{00000000-0005-0000-0000-0000410E0000}"/>
    <cellStyle name="_2006 Apollo Proforma Tax Template V4 6-20_Apollo Investment Fund IV  Q2 2009 Capital Analysis CURRENT" xfId="3663" xr:uid="{00000000-0005-0000-0000-0000420E0000}"/>
    <cellStyle name="_2006 Apollo Proforma Tax Template V4 6-20_Apollo Investment Fund IV  Q3 2009 Capital Analysis CURRENT" xfId="3664" xr:uid="{00000000-0005-0000-0000-0000430E0000}"/>
    <cellStyle name="_2006 Apollo Proforma Tax Template V4 6-20_Apollo Investment Fund IV  Q3 2009 Capital Analysis iPCS &amp; URI Distribution" xfId="3665" xr:uid="{00000000-0005-0000-0000-0000440E0000}"/>
    <cellStyle name="_2006 Apollo Proforma Tax Template V4 6-20_Apollo Investment Fund IV Priority Return 6-30-09" xfId="3666" xr:uid="{00000000-0005-0000-0000-0000450E0000}"/>
    <cellStyle name="_2006 Apollo Proforma Tax Template V4 6-20_Apollo Investment Fund IV Q1 2009 Capital Analysis PR CORRECTED 6-30-09" xfId="3667" xr:uid="{00000000-0005-0000-0000-0000460E0000}"/>
    <cellStyle name="_2006 Apollo Proforma Tax Template V4 6-20_AUM &amp; FTE" xfId="3668" xr:uid="{00000000-0005-0000-0000-0000470E0000}"/>
    <cellStyle name="_2006 Apollo Proforma Tax Template V4 6-20_Broadleaf Watefall 9-30-09" xfId="3669" xr:uid="{00000000-0005-0000-0000-0000480E0000}"/>
    <cellStyle name="_2006 Apollo Proforma Tax Template V4 6-20_Carry Calculation" xfId="3670" xr:uid="{00000000-0005-0000-0000-0000490E0000}"/>
    <cellStyle name="_2006 Apollo Proforma Tax Template V4 6-20_CM Act" xfId="3671" xr:uid="{00000000-0005-0000-0000-00004A0E0000}"/>
    <cellStyle name="_2006 Apollo Proforma Tax Template V4 6-20_CM Act_Sheet1" xfId="3672" xr:uid="{00000000-0005-0000-0000-00004B0E0000}"/>
    <cellStyle name="_2006 Apollo Proforma Tax Template V4 6-20_CM Act_Sheet2" xfId="3673" xr:uid="{00000000-0005-0000-0000-00004C0E0000}"/>
    <cellStyle name="_2006 Apollo Proforma Tax Template V4 6-20_CM Act_Sheet4" xfId="3674" xr:uid="{00000000-0005-0000-0000-00004D0E0000}"/>
    <cellStyle name="_2006 Apollo Proforma Tax Template V4 6-20_CM Act_Sheet5" xfId="3675" xr:uid="{00000000-0005-0000-0000-00004E0E0000}"/>
    <cellStyle name="_2006 Apollo Proforma Tax Template V4 6-20_COF I CAS" xfId="3676" xr:uid="{00000000-0005-0000-0000-00004F0E0000}"/>
    <cellStyle name="_2006 Apollo Proforma Tax Template V4 6-20_COF II CAS" xfId="3677" xr:uid="{00000000-0005-0000-0000-0000500E0000}"/>
    <cellStyle name="_2006 Apollo Proforma Tax Template V4 6-20_Dist Summary_11.XX.09" xfId="3678" xr:uid="{00000000-0005-0000-0000-0000510E0000}"/>
    <cellStyle name="_2006 Apollo Proforma Tax Template V4 6-20_Domestic TB" xfId="3679" xr:uid="{00000000-0005-0000-0000-0000520E0000}"/>
    <cellStyle name="_2006 Apollo Proforma Tax Template V4 6-20_Fund IV" xfId="3680" xr:uid="{00000000-0005-0000-0000-0000530E0000}"/>
    <cellStyle name="_2006 Apollo Proforma Tax Template V4 6-20_Fund IV 9.30.08" xfId="3681" xr:uid="{00000000-0005-0000-0000-0000540E0000}"/>
    <cellStyle name="_2006 Apollo Proforma Tax Template V4 6-20_Fund IV_1" xfId="3682" xr:uid="{00000000-0005-0000-0000-0000550E0000}"/>
    <cellStyle name="_2006 Apollo Proforma Tax Template V4 6-20_Fund IV_AIF IV - Waterfall 3 31 09 vs  6 30 09" xfId="3683" xr:uid="{00000000-0005-0000-0000-0000560E0000}"/>
    <cellStyle name="_2006 Apollo Proforma Tax Template V4 6-20_Fund IV_AIF IV, V, VI, VII, COF - Waterfall 3 31 09 vs  6 30 09" xfId="3684" xr:uid="{00000000-0005-0000-0000-0000570E0000}"/>
    <cellStyle name="_2006 Apollo Proforma Tax Template V4 6-20_Fund IV_Fund IV" xfId="3685" xr:uid="{00000000-0005-0000-0000-0000580E0000}"/>
    <cellStyle name="_2006 Apollo Proforma Tax Template V4 6-20_Fund IV_Funds IV Clawback Value Adjustment" xfId="3686" xr:uid="{00000000-0005-0000-0000-0000590E0000}"/>
    <cellStyle name="_2006 Apollo Proforma Tax Template V4 6-20_Invested Capital Debt Worksheet" xfId="3687" xr:uid="{00000000-0005-0000-0000-00005A0E0000}"/>
    <cellStyle name="_2006 Apollo Proforma Tax Template V4 6-20_iPCs#1-Remaining" xfId="3688" xr:uid="{00000000-0005-0000-0000-00005B0E0000}"/>
    <cellStyle name="_2006 Apollo Proforma Tax Template V4 6-20_NMFI Partners Summary" xfId="3689" xr:uid="{00000000-0005-0000-0000-00005C0E0000}"/>
    <cellStyle name="_2006 Apollo Proforma Tax Template V4 6-20_NMFI Partners Summary 2" xfId="3690" xr:uid="{00000000-0005-0000-0000-00005D0E0000}"/>
    <cellStyle name="_2006 Apollo Proforma Tax Template V4 6-20_Partners Capital Q1 2009" xfId="3691" xr:uid="{00000000-0005-0000-0000-00005E0E0000}"/>
    <cellStyle name="_2006 Apollo Proforma Tax Template V4 6-20_Partners Capital Q1 2009_Broadleaf Watefall 12-31-09" xfId="3692" xr:uid="{00000000-0005-0000-0000-00005F0E0000}"/>
    <cellStyle name="_2006 Apollo Proforma Tax Template V4 6-20_PR Calc" xfId="3693" xr:uid="{00000000-0005-0000-0000-0000600E0000}"/>
    <cellStyle name="_2006 Apollo Proforma Tax Template V4 6-20_PR Calc - DOMESTIC" xfId="3694" xr:uid="{00000000-0005-0000-0000-0000610E0000}"/>
    <cellStyle name="_2006 Apollo Proforma Tax Template V4 6-20_RCIV Q3 2009 Capital Analysis CURRENT" xfId="3695" xr:uid="{00000000-0005-0000-0000-0000620E0000}"/>
    <cellStyle name="_2006 Apollo Proforma Tax Template V4 6-20_rent" xfId="3696" xr:uid="{00000000-0005-0000-0000-0000630E0000}"/>
    <cellStyle name="_2006 Apollo Proforma Tax Template V4 6-20_rent 2" xfId="3697" xr:uid="{00000000-0005-0000-0000-0000640E0000}"/>
    <cellStyle name="_2006 Apollo Proforma Tax Template V4 6-20_Sheet1" xfId="3698" xr:uid="{00000000-0005-0000-0000-0000650E0000}"/>
    <cellStyle name="_2006 Apollo Proforma Tax Template V4 6-20_Sheet13" xfId="3699" xr:uid="{00000000-0005-0000-0000-0000660E0000}"/>
    <cellStyle name="_2006 Apollo Proforma Tax Template V4 6-20_Sheet13 2" xfId="3700" xr:uid="{00000000-0005-0000-0000-0000670E0000}"/>
    <cellStyle name="_2006 Apollo Proforma Tax Template V4 6-20_Sheet2" xfId="3701" xr:uid="{00000000-0005-0000-0000-0000680E0000}"/>
    <cellStyle name="_2006 Apollo Proforma Tax Template V4 6-20_Sheet2 2" xfId="3702" xr:uid="{00000000-0005-0000-0000-0000690E0000}"/>
    <cellStyle name="_2006 Apollo Proforma Tax Template V4 6-20_Sheet4" xfId="3703" xr:uid="{00000000-0005-0000-0000-00006A0E0000}"/>
    <cellStyle name="_2006 Apollo Proforma Tax Template V4 6-20_Sheet5" xfId="3704" xr:uid="{00000000-0005-0000-0000-00006B0E0000}"/>
    <cellStyle name="_2006 Apollo Proforma Tax Template V4 6-20_Sheet7" xfId="3705" xr:uid="{00000000-0005-0000-0000-00006C0E0000}"/>
    <cellStyle name="_2006 Apollo Proforma Tax Template V4 6-20_Sheet7 2" xfId="3706" xr:uid="{00000000-0005-0000-0000-00006D0E0000}"/>
    <cellStyle name="_2006 Apollo Proforma Tax Template V4 6-20_Sheet7_Sheet2" xfId="3707" xr:uid="{00000000-0005-0000-0000-00006E0E0000}"/>
    <cellStyle name="_2006 Apollo Proforma Tax Template V4 6-20_Sheet7_Sheet2 2" xfId="3708" xr:uid="{00000000-0005-0000-0000-00006F0E0000}"/>
    <cellStyle name="_2006 Apollo Proforma Tax Template V4 6-20_US Population Summary" xfId="3709" xr:uid="{00000000-0005-0000-0000-0000700E0000}"/>
    <cellStyle name="_2006 Apollo Proforma Tax Template V4 6-20_US Population Summary 2" xfId="3710" xr:uid="{00000000-0005-0000-0000-0000710E0000}"/>
    <cellStyle name="_2007 Budget Interest Expense1" xfId="3711" xr:uid="{00000000-0005-0000-0000-0000720E0000}"/>
    <cellStyle name="_2007 Budget Interest Expense1 2" xfId="3712" xr:uid="{00000000-0005-0000-0000-0000730E0000}"/>
    <cellStyle name="_2007 Budget Interest Expense1_Oaktree - Annexes B and C to SPA 11.19.09" xfId="3713" xr:uid="{00000000-0005-0000-0000-0000740E0000}"/>
    <cellStyle name="_2007 Budget Interest Expense1_Oaktree - Annexes B and C to SPA 11.19.09 2" xfId="3714" xr:uid="{00000000-0005-0000-0000-0000750E0000}"/>
    <cellStyle name="_2007 Budget Interest Expense1_Oaktree - Annexes B and C to SPA 11.19.09_Sheet2" xfId="3715" xr:uid="{00000000-0005-0000-0000-0000760E0000}"/>
    <cellStyle name="_2007 Budget Interest Expense1_Oaktree - Annexes B and C to SPA 11.19.09_Sheet2 2" xfId="3716" xr:uid="{00000000-0005-0000-0000-0000770E0000}"/>
    <cellStyle name="_2007 Budget Interest Expense1_Sheet2" xfId="3717" xr:uid="{00000000-0005-0000-0000-0000780E0000}"/>
    <cellStyle name="_2007 Budget Interest Expense1_Sheet2 2" xfId="3718" xr:uid="{00000000-0005-0000-0000-0000790E0000}"/>
    <cellStyle name="_2007-2011 Cons financial statement Rev11" xfId="3719" xr:uid="{00000000-0005-0000-0000-00007A0E0000}"/>
    <cellStyle name="_2007-2011 Cons financial statement Rev11 2" xfId="3720" xr:uid="{00000000-0005-0000-0000-00007B0E0000}"/>
    <cellStyle name="_2007-2011 Cons financial statement Rev11_Oaktree - Annexes B and C to SPA 11.19.09" xfId="3721" xr:uid="{00000000-0005-0000-0000-00007C0E0000}"/>
    <cellStyle name="_2007-2011 Cons financial statement Rev11_Oaktree - Annexes B and C to SPA 11.19.09 2" xfId="3722" xr:uid="{00000000-0005-0000-0000-00007D0E0000}"/>
    <cellStyle name="_2007-2011 Cons financial statement Rev11_Oaktree - Annexes B and C to SPA 11.19.09_Sheet2" xfId="3723" xr:uid="{00000000-0005-0000-0000-00007E0E0000}"/>
    <cellStyle name="_2007-2011 Cons financial statement Rev11_Oaktree - Annexes B and C to SPA 11.19.09_Sheet2 2" xfId="3724" xr:uid="{00000000-0005-0000-0000-00007F0E0000}"/>
    <cellStyle name="_2007-2011 Cons financial statement Rev11_Sheet2" xfId="3725" xr:uid="{00000000-0005-0000-0000-0000800E0000}"/>
    <cellStyle name="_2007-2011 Cons financial statement Rev11_Sheet2 2" xfId="3726" xr:uid="{00000000-0005-0000-0000-0000810E0000}"/>
    <cellStyle name="-_2008_Plan_Model_6_05_08 May Update v20hhh" xfId="3727" xr:uid="{00000000-0005-0000-0000-0000820E0000}"/>
    <cellStyle name="_221274_11" xfId="3728" xr:uid="{00000000-0005-0000-0000-0000830E0000}"/>
    <cellStyle name="_221274_11 2" xfId="3729" xr:uid="{00000000-0005-0000-0000-0000840E0000}"/>
    <cellStyle name="_244968_25" xfId="3730" xr:uid="{00000000-0005-0000-0000-0000850E0000}"/>
    <cellStyle name="_244968_25 2" xfId="3731" xr:uid="{00000000-0005-0000-0000-0000860E0000}"/>
    <cellStyle name="_260511_6" xfId="3732" xr:uid="{00000000-0005-0000-0000-0000870E0000}"/>
    <cellStyle name="_260511_6 2" xfId="3733" xr:uid="{00000000-0005-0000-0000-0000880E0000}"/>
    <cellStyle name="_278260_16" xfId="3734" xr:uid="{00000000-0005-0000-0000-0000890E0000}"/>
    <cellStyle name="_278260_16 2" xfId="3735" xr:uid="{00000000-0005-0000-0000-00008A0E0000}"/>
    <cellStyle name="_278260_16_Oaktree - Annexes B and C to SPA 11.19.09" xfId="3736" xr:uid="{00000000-0005-0000-0000-00008B0E0000}"/>
    <cellStyle name="_278260_16_Oaktree - Annexes B and C to SPA 11.19.09 2" xfId="3737" xr:uid="{00000000-0005-0000-0000-00008C0E0000}"/>
    <cellStyle name="_278260_16_Oaktree - Annexes B and C to SPA 11.19.09_Sheet2" xfId="3738" xr:uid="{00000000-0005-0000-0000-00008D0E0000}"/>
    <cellStyle name="_278260_16_Oaktree - Annexes B and C to SPA 11.19.09_Sheet2 2" xfId="3739" xr:uid="{00000000-0005-0000-0000-00008E0E0000}"/>
    <cellStyle name="_278260_16_Sheet2" xfId="3740" xr:uid="{00000000-0005-0000-0000-00008F0E0000}"/>
    <cellStyle name="_278260_16_Sheet2 2" xfId="3741" xr:uid="{00000000-0005-0000-0000-0000900E0000}"/>
    <cellStyle name="_286544_4" xfId="3742" xr:uid="{00000000-0005-0000-0000-0000910E0000}"/>
    <cellStyle name="_286544_4 2" xfId="3743" xr:uid="{00000000-0005-0000-0000-0000920E0000}"/>
    <cellStyle name="_286544_4_Oaktree - Annexes B and C to SPA 11.19.09" xfId="3744" xr:uid="{00000000-0005-0000-0000-0000930E0000}"/>
    <cellStyle name="_286544_4_Oaktree - Annexes B and C to SPA 11.19.09 2" xfId="3745" xr:uid="{00000000-0005-0000-0000-0000940E0000}"/>
    <cellStyle name="_286544_4_Oaktree - Annexes B and C to SPA 11.19.09_Sheet2" xfId="3746" xr:uid="{00000000-0005-0000-0000-0000950E0000}"/>
    <cellStyle name="_286544_4_Oaktree - Annexes B and C to SPA 11.19.09_Sheet2 2" xfId="3747" xr:uid="{00000000-0005-0000-0000-0000960E0000}"/>
    <cellStyle name="_286544_4_Sheet2" xfId="3748" xr:uid="{00000000-0005-0000-0000-0000970E0000}"/>
    <cellStyle name="_286544_4_Sheet2 2" xfId="3749" xr:uid="{00000000-0005-0000-0000-0000980E0000}"/>
    <cellStyle name="_286877_5" xfId="3750" xr:uid="{00000000-0005-0000-0000-0000990E0000}"/>
    <cellStyle name="_286877_5 2" xfId="3751" xr:uid="{00000000-0005-0000-0000-00009A0E0000}"/>
    <cellStyle name="_286877_5_Oaktree - Annexes B and C to SPA 11.19.09" xfId="3752" xr:uid="{00000000-0005-0000-0000-00009B0E0000}"/>
    <cellStyle name="_286877_5_Oaktree - Annexes B and C to SPA 11.19.09 2" xfId="3753" xr:uid="{00000000-0005-0000-0000-00009C0E0000}"/>
    <cellStyle name="_286877_5_Oaktree - Annexes B and C to SPA 11.19.09_Sheet2" xfId="3754" xr:uid="{00000000-0005-0000-0000-00009D0E0000}"/>
    <cellStyle name="_286877_5_Oaktree - Annexes B and C to SPA 11.19.09_Sheet2 2" xfId="3755" xr:uid="{00000000-0005-0000-0000-00009E0E0000}"/>
    <cellStyle name="_286877_5_Sheet2" xfId="3756" xr:uid="{00000000-0005-0000-0000-00009F0E0000}"/>
    <cellStyle name="_286877_5_Sheet2 2" xfId="3757" xr:uid="{00000000-0005-0000-0000-0000A00E0000}"/>
    <cellStyle name="_2Q Exp Mgmt Review To Dos" xfId="3758" xr:uid="{00000000-0005-0000-0000-0000A10E0000}"/>
    <cellStyle name="_3-04 Mar Op Co Financial Update" xfId="3759" xr:uid="{00000000-0005-0000-0000-0000A20E0000}"/>
    <cellStyle name="_311207 DS Funds (inc Maritim  Esp)" xfId="3760" xr:uid="{00000000-0005-0000-0000-0000A30E0000}"/>
    <cellStyle name="_4Q05 Board Business Review FINAL (2)" xfId="3761" xr:uid="{00000000-0005-0000-0000-0000A40E0000}"/>
    <cellStyle name="_4Q05 Board Business Review FINAL (2)_2008.projected.version.II" xfId="3762" xr:uid="{00000000-0005-0000-0000-0000A50E0000}"/>
    <cellStyle name="_4Q05 Board Business Review FINAL (2)_2008_Plan_Model_2Q'08 Update_ v1" xfId="3763" xr:uid="{00000000-0005-0000-0000-0000A60E0000}"/>
    <cellStyle name="_4Q05 Board Business Review FINAL (2)_5-year PLs" xfId="3764" xr:uid="{00000000-0005-0000-0000-0000A70E0000}"/>
    <cellStyle name="_4Q05 Board Business Review FINAL (2)_5-year PLs 2" xfId="3765" xr:uid="{00000000-0005-0000-0000-0000A80E0000}"/>
    <cellStyle name="_4Q05 Board Business Review FINAL (2)_Adv Fees" xfId="3766" xr:uid="{00000000-0005-0000-0000-0000A90E0000}"/>
    <cellStyle name="_4Q05 Board Business Review FINAL (2)_AGM 2009 Earnings Forecast Model_080916_v4" xfId="3767" xr:uid="{00000000-0005-0000-0000-0000AA0E0000}"/>
    <cellStyle name="_4Q05 Board Business Review FINAL (2)_AGM 2009 Earnings Forecast Model_080916_v4 2" xfId="3768" xr:uid="{00000000-0005-0000-0000-0000AB0E0000}"/>
    <cellStyle name="_4Q05 Board Business Review FINAL (2)_AGM 2009 Earnings Forecast Model_080916_v7" xfId="3769" xr:uid="{00000000-0005-0000-0000-0000AC0E0000}"/>
    <cellStyle name="_4Q05 Board Business Review FINAL (2)_AGM 2009 Earnings Forecast Model_080916_v7 2" xfId="3770" xr:uid="{00000000-0005-0000-0000-0000AD0E0000}"/>
    <cellStyle name="_4Q05 Board Business Review FINAL (2)_AGM Earnings Forecast Model_080724_v35_FINAL" xfId="3771" xr:uid="{00000000-0005-0000-0000-0000AE0E0000}"/>
    <cellStyle name="_4Q05 Board Business Review FINAL (2)_AGM Earnings Forecast Model_080724_v35_FINAL_Sheet1" xfId="3772" xr:uid="{00000000-0005-0000-0000-0000AF0E0000}"/>
    <cellStyle name="_4Q05 Board Business Review FINAL (2)_AGM Earnings Forecast Model_080724_v35_FINAL_Sheet1 2" xfId="3773" xr:uid="{00000000-0005-0000-0000-0000B00E0000}"/>
    <cellStyle name="_4Q05 Board Business Review FINAL (2)_AGM Earnings Forecast Model_080724_v37_FINAL" xfId="3774" xr:uid="{00000000-0005-0000-0000-0000B10E0000}"/>
    <cellStyle name="_4Q05 Board Business Review FINAL (2)_AGM Earnings Forecast Model_080724_v37_FINAL_Sheet1" xfId="3775" xr:uid="{00000000-0005-0000-0000-0000B20E0000}"/>
    <cellStyle name="_4Q05 Board Business Review FINAL (2)_AGM Earnings Forecast Model_080724_v37_FINAL_Sheet1 2" xfId="3776" xr:uid="{00000000-0005-0000-0000-0000B30E0000}"/>
    <cellStyle name="_4Q05 Board Business Review FINAL (2)_AUM &amp; FTE" xfId="3777" xr:uid="{00000000-0005-0000-0000-0000B40E0000}"/>
    <cellStyle name="_4Q05 Board Business Review FINAL (2)_Book2" xfId="3778" xr:uid="{00000000-0005-0000-0000-0000B50E0000}"/>
    <cellStyle name="_4Q05 Board Business Review FINAL (2)_Book3 (2)" xfId="3779" xr:uid="{00000000-0005-0000-0000-0000B60E0000}"/>
    <cellStyle name="_4Q05 Board Business Review FINAL (2)_Book3 (2) 2" xfId="3780" xr:uid="{00000000-0005-0000-0000-0000B70E0000}"/>
    <cellStyle name="_4Q05 Board Business Review FINAL (2)_Book3 (6)" xfId="3781" xr:uid="{00000000-0005-0000-0000-0000B80E0000}"/>
    <cellStyle name="_4Q05 Board Business Review FINAL (2)_Book3 (6) 2" xfId="3782" xr:uid="{00000000-0005-0000-0000-0000B90E0000}"/>
    <cellStyle name="_4Q05 Board Business Review FINAL (2)_Book5" xfId="3783" xr:uid="{00000000-0005-0000-0000-0000BA0E0000}"/>
    <cellStyle name="_4Q05 Board Business Review FINAL (2)_Book5 2" xfId="3784" xr:uid="{00000000-0005-0000-0000-0000BB0E0000}"/>
    <cellStyle name="_4Q05 Board Business Review FINAL (2)_Book8" xfId="3785" xr:uid="{00000000-0005-0000-0000-0000BC0E0000}"/>
    <cellStyle name="_4Q05 Board Business Review FINAL (2)_Book9" xfId="3786" xr:uid="{00000000-0005-0000-0000-0000BD0E0000}"/>
    <cellStyle name="_4Q05 Board Business Review FINAL (2)_Book9_Sheet1" xfId="3787" xr:uid="{00000000-0005-0000-0000-0000BE0E0000}"/>
    <cellStyle name="_4Q05 Board Business Review FINAL (2)_Book9_Sheet1 2" xfId="3788" xr:uid="{00000000-0005-0000-0000-0000BF0E0000}"/>
    <cellStyle name="_4Q05 Board Business Review FINAL (2)_Copy of AGM Earnings Forecast Model_080724_v37_to JJackson" xfId="3789" xr:uid="{00000000-0005-0000-0000-0000C00E0000}"/>
    <cellStyle name="_4Q05 Board Business Review FINAL (2)_Copy of AGM Earnings Forecast Model_080724_v37_to JJackson 2" xfId="3790" xr:uid="{00000000-0005-0000-0000-0000C10E0000}"/>
    <cellStyle name="_4Q05 Board Business Review FINAL (2)_Copy of Placement Fees 5yr Model_da4" xfId="3791" xr:uid="{00000000-0005-0000-0000-0000C20E0000}"/>
    <cellStyle name="_4Q05 Board Business Review FINAL (2)_Expense Summary Master File (2)" xfId="3792" xr:uid="{00000000-0005-0000-0000-0000C30E0000}"/>
    <cellStyle name="_4Q05 Board Business Review FINAL (2)_Expense Summary Master File (2)_Sheet1" xfId="3793" xr:uid="{00000000-0005-0000-0000-0000C40E0000}"/>
    <cellStyle name="_4Q05 Board Business Review FINAL (2)_Expense Summary Master File (2)_Sheet1 2" xfId="3794" xr:uid="{00000000-0005-0000-0000-0000C50E0000}"/>
    <cellStyle name="_4Q05 Board Business Review FINAL (2)_Expense Summary Master File 2009-Update II" xfId="3795" xr:uid="{00000000-0005-0000-0000-0000C60E0000}"/>
    <cellStyle name="_4Q05 Board Business Review FINAL (2)_MD&amp;A support - Q2 '08 and '07 - 09.11.08" xfId="3796" xr:uid="{00000000-0005-0000-0000-0000C70E0000}"/>
    <cellStyle name="_4Q05 Board Business Review FINAL (2)_MDA - AUM Modelv3_6 18" xfId="3797" xr:uid="{00000000-0005-0000-0000-0000C80E0000}"/>
    <cellStyle name="_4Q05 Board Business Review FINAL (2)_MDA - AUM Modelv4_values8 11" xfId="3798" xr:uid="{00000000-0005-0000-0000-0000C90E0000}"/>
    <cellStyle name="_4Q05 Board Business Review FINAL (2)_MDA - AUM Modelv4_values8 11 (2)" xfId="3799" xr:uid="{00000000-0005-0000-0000-0000CA0E0000}"/>
    <cellStyle name="_4Q05 Board Business Review FINAL (2)_Sheet1" xfId="3800" xr:uid="{00000000-0005-0000-0000-0000CB0E0000}"/>
    <cellStyle name="_4Q05 Board Business Review FINAL (2)_Sheet1 2" xfId="3801" xr:uid="{00000000-0005-0000-0000-0000CC0E0000}"/>
    <cellStyle name="_5-04 May Scorecard 2" xfId="3802" xr:uid="{00000000-0005-0000-0000-0000CD0E0000}"/>
    <cellStyle name="_8823386_1" xfId="3803" xr:uid="{00000000-0005-0000-0000-0000CE0E0000}"/>
    <cellStyle name="_8823386_1_LYO Returns 2010-03-06" xfId="3804" xr:uid="{00000000-0005-0000-0000-0000CF0E0000}"/>
    <cellStyle name="_8823386_1_LYO Returns 2010-03-06_Sheet1" xfId="3805" xr:uid="{00000000-0005-0000-0000-0000D00E0000}"/>
    <cellStyle name="_8823386_1_LYO Returns 2010-03-06_Sheet2" xfId="3806" xr:uid="{00000000-0005-0000-0000-0000D10E0000}"/>
    <cellStyle name="_8823386_1_LYO Returns 2010-03-06_Sheet4" xfId="3807" xr:uid="{00000000-0005-0000-0000-0000D20E0000}"/>
    <cellStyle name="_8823386_1_LYO Returns 2010-03-06_Sheet5" xfId="3808" xr:uid="{00000000-0005-0000-0000-0000D30E0000}"/>
    <cellStyle name="_8823386_1_Sheet1" xfId="3809" xr:uid="{00000000-0005-0000-0000-0000D40E0000}"/>
    <cellStyle name="_8823386_1_Sheet2" xfId="3810" xr:uid="{00000000-0005-0000-0000-0000D50E0000}"/>
    <cellStyle name="_8823386_1_Sheet4" xfId="3811" xr:uid="{00000000-0005-0000-0000-0000D60E0000}"/>
    <cellStyle name="_8823386_1_Sheet5" xfId="3812" xr:uid="{00000000-0005-0000-0000-0000D70E0000}"/>
    <cellStyle name="_8823386_1_Swift Model 1.14.08" xfId="3813" xr:uid="{00000000-0005-0000-0000-0000D80E0000}"/>
    <cellStyle name="_8823386_1_Swift Model 1.14.08_Sheet1" xfId="3814" xr:uid="{00000000-0005-0000-0000-0000D90E0000}"/>
    <cellStyle name="_8823386_1_Swift Model 1.14.08_Sheet2" xfId="3815" xr:uid="{00000000-0005-0000-0000-0000DA0E0000}"/>
    <cellStyle name="_8823386_1_Swift Model 1.14.08_Sheet4" xfId="3816" xr:uid="{00000000-0005-0000-0000-0000DB0E0000}"/>
    <cellStyle name="_8823386_1_Swift Model 1.14.08_Sheet5" xfId="3817" xr:uid="{00000000-0005-0000-0000-0000DC0E0000}"/>
    <cellStyle name="-_AAA" xfId="3818" xr:uid="{00000000-0005-0000-0000-0000DD0E0000}"/>
    <cellStyle name="_AAA Cash 2007" xfId="3819" xr:uid="{00000000-0005-0000-0000-0000DE0E0000}"/>
    <cellStyle name="_AAA Cash 2007_403000 - Rollforward" xfId="3820" xr:uid="{00000000-0005-0000-0000-0000DF0E0000}"/>
    <cellStyle name="_AAA Cash 2007_July 2010 ADP" xfId="3821" xr:uid="{00000000-0005-0000-0000-0000E00E0000}"/>
    <cellStyle name="_AAA Cash 2007_June NMFI accrual" xfId="3822" xr:uid="{00000000-0005-0000-0000-0000E10E0000}"/>
    <cellStyle name="_AAA Cash 2007_rent" xfId="3823" xr:uid="{00000000-0005-0000-0000-0000E20E0000}"/>
    <cellStyle name="_AAA Cash 2007_Sheet13" xfId="3824" xr:uid="{00000000-0005-0000-0000-0000E30E0000}"/>
    <cellStyle name="_AAA Cash 2007_Sheet2" xfId="3825" xr:uid="{00000000-0005-0000-0000-0000E40E0000}"/>
    <cellStyle name="_AAA Cash 2007_US Population Summary" xfId="3826" xr:uid="{00000000-0005-0000-0000-0000E50E0000}"/>
    <cellStyle name="-_AAA CM Funds" xfId="3827" xr:uid="{00000000-0005-0000-0000-0000E60E0000}"/>
    <cellStyle name="-_AAA Model" xfId="3828" xr:uid="{00000000-0005-0000-0000-0000E70E0000}"/>
    <cellStyle name="_AAA Profit Sharing 9_30_07" xfId="3829" xr:uid="{00000000-0005-0000-0000-0000E80E0000}"/>
    <cellStyle name="_AAA Profit Sharing 9_30_07 2" xfId="3830" xr:uid="{00000000-0005-0000-0000-0000E90E0000}"/>
    <cellStyle name="_AAA Profit Sharing 9_30_07_2.10.10 LS Distribution" xfId="3831" xr:uid="{00000000-0005-0000-0000-0000EA0E0000}"/>
    <cellStyle name="_AAA Profit Sharing 9_30_07_20080415_TrxAdv Fees_v2" xfId="3832" xr:uid="{00000000-0005-0000-0000-0000EB0E0000}"/>
    <cellStyle name="_AAA Profit Sharing 9_30_07_20080415_TrxAdv Fees_v2_403000 - Rollforward" xfId="3833" xr:uid="{00000000-0005-0000-0000-0000EC0E0000}"/>
    <cellStyle name="_AAA Profit Sharing 9_30_07_20080415_TrxAdv Fees_v2_July 2010 ADP" xfId="3834" xr:uid="{00000000-0005-0000-0000-0000ED0E0000}"/>
    <cellStyle name="_AAA Profit Sharing 9_30_07_20080415_TrxAdv Fees_v2_June NMFI accrual" xfId="3835" xr:uid="{00000000-0005-0000-0000-0000EE0E0000}"/>
    <cellStyle name="_AAA Profit Sharing 9_30_07_20080415_TrxAdv Fees_v2_rent" xfId="3836" xr:uid="{00000000-0005-0000-0000-0000EF0E0000}"/>
    <cellStyle name="_AAA Profit Sharing 9_30_07_20080415_TrxAdv Fees_v2_Sheet13" xfId="3837" xr:uid="{00000000-0005-0000-0000-0000F00E0000}"/>
    <cellStyle name="_AAA Profit Sharing 9_30_07_20080415_TrxAdv Fees_v2_Sheet2" xfId="3838" xr:uid="{00000000-0005-0000-0000-0000F10E0000}"/>
    <cellStyle name="_AAA Profit Sharing 9_30_07_20080415_TrxAdv Fees_v2_US Population Summary" xfId="3839" xr:uid="{00000000-0005-0000-0000-0000F20E0000}"/>
    <cellStyle name="_AAA Profit Sharing 9_30_07_403000 - Rollforward" xfId="3840" xr:uid="{00000000-0005-0000-0000-0000F30E0000}"/>
    <cellStyle name="_AAA Profit Sharing 9_30_07_AAA" xfId="3841" xr:uid="{00000000-0005-0000-0000-0000F40E0000}"/>
    <cellStyle name="_AAA Profit Sharing 9_30_07_AAA 2" xfId="3842" xr:uid="{00000000-0005-0000-0000-0000F50E0000}"/>
    <cellStyle name="_AAA Profit Sharing 9_30_07_Adv Fees" xfId="3843" xr:uid="{00000000-0005-0000-0000-0000F60E0000}"/>
    <cellStyle name="_AAA Profit Sharing 9_30_07_Adv Fees 2" xfId="3844" xr:uid="{00000000-0005-0000-0000-0000F70E0000}"/>
    <cellStyle name="_AAA Profit Sharing 9_30_07_Adv Fees_FYCMPln-Retrieve" xfId="3845" xr:uid="{00000000-0005-0000-0000-0000F80E0000}"/>
    <cellStyle name="_AAA Profit Sharing 9_30_07_AGM 2009 Earnings Forecast Model_080916_May_7" xfId="3846" xr:uid="{00000000-0005-0000-0000-0000F90E0000}"/>
    <cellStyle name="_AAA Profit Sharing 9_30_07_AGM 2009 Earnings Forecast Model_080916_May_7_FYCMPln-Retrieve" xfId="3847" xr:uid="{00000000-0005-0000-0000-0000FA0E0000}"/>
    <cellStyle name="_AAA Profit Sharing 9_30_07_AGM 2009 Earnings Forecast Model_080916_v16 Sent to fix_BRIDGE v03  (2)" xfId="3848" xr:uid="{00000000-0005-0000-0000-0000FB0E0000}"/>
    <cellStyle name="_AAA Profit Sharing 9_30_07_AGM 2009 Earnings Forecast Model_080916_v16 Sent to fix_BRIDGE v03  (2) 2" xfId="3849" xr:uid="{00000000-0005-0000-0000-0000FC0E0000}"/>
    <cellStyle name="_AAA Profit Sharing 9_30_07_AGM 2009 Earnings Forecast Model_080916_v16 Sent to fix_BRIDGE v03  (2)_FYCMPln-Retrieve" xfId="3850" xr:uid="{00000000-0005-0000-0000-0000FD0E0000}"/>
    <cellStyle name="_AAA Profit Sharing 9_30_07_AGM Earnings Forecast Model_080724_v16" xfId="3851" xr:uid="{00000000-0005-0000-0000-0000FE0E0000}"/>
    <cellStyle name="_AAA Profit Sharing 9_30_07_AGM Earnings Forecast Model_080724_v16 2" xfId="3852" xr:uid="{00000000-0005-0000-0000-0000FF0E0000}"/>
    <cellStyle name="_AAA Profit Sharing 9_30_07_AGM Earnings Forecast Model_080724_v16_403000 - Rollforward" xfId="3853" xr:uid="{00000000-0005-0000-0000-0000000F0000}"/>
    <cellStyle name="_AAA Profit Sharing 9_30_07_AGM Earnings Forecast Model_080724_v16_AGM 2009 Earnings Forecast Model_080916_May_7" xfId="3854" xr:uid="{00000000-0005-0000-0000-0000010F0000}"/>
    <cellStyle name="_AAA Profit Sharing 9_30_07_AGM Earnings Forecast Model_080724_v16_AGM 2009 Earnings Forecast Model_080916_May_7_FYCMPln-Retrieve" xfId="3855" xr:uid="{00000000-0005-0000-0000-0000020F0000}"/>
    <cellStyle name="_AAA Profit Sharing 9_30_07_AGM Earnings Forecast Model_080724_v16_AGM 2009 Earnings Forecast Model_080916_v16 Sent to fix_BRIDGE v03  (2)" xfId="3856" xr:uid="{00000000-0005-0000-0000-0000030F0000}"/>
    <cellStyle name="_AAA Profit Sharing 9_30_07_AGM Earnings Forecast Model_080724_v16_AGM 2009 Earnings Forecast Model_080916_v16 Sent to fix_BRIDGE v03  (2) 2" xfId="3857" xr:uid="{00000000-0005-0000-0000-0000040F0000}"/>
    <cellStyle name="_AAA Profit Sharing 9_30_07_AGM Earnings Forecast Model_080724_v16_AGM 2009 Earnings Forecast Model_080916_v16 Sent to fix_BRIDGE v03  (2)_FYCMPln-Retrieve" xfId="3858" xr:uid="{00000000-0005-0000-0000-0000050F0000}"/>
    <cellStyle name="_AAA Profit Sharing 9_30_07_AGM Earnings Forecast Model_080724_v16_FYCMPln-Retrieve" xfId="3859" xr:uid="{00000000-0005-0000-0000-0000060F0000}"/>
    <cellStyle name="_AAA Profit Sharing 9_30_07_AGM Earnings Forecast Model_080724_v16_July 2010 ADP" xfId="3860" xr:uid="{00000000-0005-0000-0000-0000070F0000}"/>
    <cellStyle name="_AAA Profit Sharing 9_30_07_AGM Earnings Forecast Model_080724_v16_June NMFI accrual" xfId="3861" xr:uid="{00000000-0005-0000-0000-0000080F0000}"/>
    <cellStyle name="_AAA Profit Sharing 9_30_07_AGM Earnings Forecast Model_080724_v16_Sheet13" xfId="3862" xr:uid="{00000000-0005-0000-0000-0000090F0000}"/>
    <cellStyle name="_AAA Profit Sharing 9_30_07_AGM Earnings Forecast Model_080724_v16_Sheet7" xfId="3863" xr:uid="{00000000-0005-0000-0000-00000A0F0000}"/>
    <cellStyle name="_AAA Profit Sharing 9_30_07_AGM Earnings Forecast Model_080724_v16_Sheet7_Sheet2" xfId="3864" xr:uid="{00000000-0005-0000-0000-00000B0F0000}"/>
    <cellStyle name="_AAA Profit Sharing 9_30_07_AGM Earnings Forecast Model_080724_v16_US Population Summary" xfId="3865" xr:uid="{00000000-0005-0000-0000-00000C0F0000}"/>
    <cellStyle name="_AAA Profit Sharing 9_30_07_AGM S-1 Pro Forma Model (7-1-08 post rd. 1 SEC comments)" xfId="3866" xr:uid="{00000000-0005-0000-0000-00000D0F0000}"/>
    <cellStyle name="_AAA Profit Sharing 9_30_07_AIF VI - BondcoVI_Entities Invested Capital (CURRENT)" xfId="3867" xr:uid="{00000000-0005-0000-0000-00000E0F0000}"/>
    <cellStyle name="_AAA Profit Sharing 9_30_07_AIF VI Broadleaf Watefall Summary as of 6-30-09 FINAL" xfId="3868" xr:uid="{00000000-0005-0000-0000-00000F0F0000}"/>
    <cellStyle name="_AAA Profit Sharing 9_30_07_AIF VI Broadleaf Watefall Summary as of 9-30-09" xfId="3869" xr:uid="{00000000-0005-0000-0000-0000100F0000}"/>
    <cellStyle name="_AAA Profit Sharing 9_30_07_Book3 (2)" xfId="3870" xr:uid="{00000000-0005-0000-0000-0000110F0000}"/>
    <cellStyle name="_AAA Profit Sharing 9_30_07_Book3 (2) 2" xfId="3871" xr:uid="{00000000-0005-0000-0000-0000120F0000}"/>
    <cellStyle name="_AAA Profit Sharing 9_30_07_Book3 (2)_403000 - Rollforward" xfId="3872" xr:uid="{00000000-0005-0000-0000-0000130F0000}"/>
    <cellStyle name="_AAA Profit Sharing 9_30_07_Book3 (2)_AGM 2009 Earnings Forecast Model_080916_May_7" xfId="3873" xr:uid="{00000000-0005-0000-0000-0000140F0000}"/>
    <cellStyle name="_AAA Profit Sharing 9_30_07_Book3 (2)_AGM 2009 Earnings Forecast Model_080916_May_7_FYCMPln-Retrieve" xfId="3874" xr:uid="{00000000-0005-0000-0000-0000150F0000}"/>
    <cellStyle name="_AAA Profit Sharing 9_30_07_Book3 (2)_AGM 2009 Earnings Forecast Model_080916_v16 Sent to fix_BRIDGE v03  (2)" xfId="3875" xr:uid="{00000000-0005-0000-0000-0000160F0000}"/>
    <cellStyle name="_AAA Profit Sharing 9_30_07_Book3 (2)_AGM 2009 Earnings Forecast Model_080916_v16 Sent to fix_BRIDGE v03  (2) 2" xfId="3876" xr:uid="{00000000-0005-0000-0000-0000170F0000}"/>
    <cellStyle name="_AAA Profit Sharing 9_30_07_Book3 (2)_AGM 2009 Earnings Forecast Model_080916_v16 Sent to fix_BRIDGE v03  (2)_FYCMPln-Retrieve" xfId="3877" xr:uid="{00000000-0005-0000-0000-0000180F0000}"/>
    <cellStyle name="_AAA Profit Sharing 9_30_07_Book3 (2)_FYCMPln-Retrieve" xfId="3878" xr:uid="{00000000-0005-0000-0000-0000190F0000}"/>
    <cellStyle name="_AAA Profit Sharing 9_30_07_Book3 (2)_July 2010 ADP" xfId="3879" xr:uid="{00000000-0005-0000-0000-00001A0F0000}"/>
    <cellStyle name="_AAA Profit Sharing 9_30_07_Book3 (2)_June NMFI accrual" xfId="3880" xr:uid="{00000000-0005-0000-0000-00001B0F0000}"/>
    <cellStyle name="_AAA Profit Sharing 9_30_07_Book3 (2)_Sheet13" xfId="3881" xr:uid="{00000000-0005-0000-0000-00001C0F0000}"/>
    <cellStyle name="_AAA Profit Sharing 9_30_07_Book3 (2)_Sheet7" xfId="3882" xr:uid="{00000000-0005-0000-0000-00001D0F0000}"/>
    <cellStyle name="_AAA Profit Sharing 9_30_07_Book3 (2)_Sheet7_Sheet2" xfId="3883" xr:uid="{00000000-0005-0000-0000-00001E0F0000}"/>
    <cellStyle name="_AAA Profit Sharing 9_30_07_Book3 (2)_US Population Summary" xfId="3884" xr:uid="{00000000-0005-0000-0000-00001F0F0000}"/>
    <cellStyle name="_AAA Profit Sharing 9_30_07_Broadleaf Watefall 12-31-09" xfId="3885" xr:uid="{00000000-0005-0000-0000-0000200F0000}"/>
    <cellStyle name="_AAA Profit Sharing 9_30_07_Broadleaf Watefall 6-30-09" xfId="3886" xr:uid="{00000000-0005-0000-0000-0000210F0000}"/>
    <cellStyle name="_AAA Profit Sharing 9_30_07_Broadleaf Watefall 9-30-09" xfId="3887" xr:uid="{00000000-0005-0000-0000-0000220F0000}"/>
    <cellStyle name="_AAA Profit Sharing 9_30_07_broken deals (janet jackson)" xfId="3888" xr:uid="{00000000-0005-0000-0000-0000230F0000}"/>
    <cellStyle name="_AAA Profit Sharing 9_30_07_broken deals (janet jackson)_403000 - Rollforward" xfId="3889" xr:uid="{00000000-0005-0000-0000-0000240F0000}"/>
    <cellStyle name="_AAA Profit Sharing 9_30_07_broken deals (janet jackson)_July 2010 ADP" xfId="3890" xr:uid="{00000000-0005-0000-0000-0000250F0000}"/>
    <cellStyle name="_AAA Profit Sharing 9_30_07_broken deals (janet jackson)_June NMFI accrual" xfId="3891" xr:uid="{00000000-0005-0000-0000-0000260F0000}"/>
    <cellStyle name="_AAA Profit Sharing 9_30_07_broken deals (janet jackson)_rent" xfId="3892" xr:uid="{00000000-0005-0000-0000-0000270F0000}"/>
    <cellStyle name="_AAA Profit Sharing 9_30_07_broken deals (janet jackson)_Sheet13" xfId="3893" xr:uid="{00000000-0005-0000-0000-0000280F0000}"/>
    <cellStyle name="_AAA Profit Sharing 9_30_07_broken deals (janet jackson)_Sheet2" xfId="3894" xr:uid="{00000000-0005-0000-0000-0000290F0000}"/>
    <cellStyle name="_AAA Profit Sharing 9_30_07_broken deals (janet jackson)_US Population Summary" xfId="3895" xr:uid="{00000000-0005-0000-0000-00002A0F0000}"/>
    <cellStyle name="_AAA Profit Sharing 9_30_07_CM Sensitivity_Q2'08" xfId="3896" xr:uid="{00000000-0005-0000-0000-00002B0F0000}"/>
    <cellStyle name="_AAA Profit Sharing 9_30_07_CM Sensitivity_Q2'08_403000 - Rollforward" xfId="3897" xr:uid="{00000000-0005-0000-0000-00002C0F0000}"/>
    <cellStyle name="_AAA Profit Sharing 9_30_07_CM Sensitivity_Q2'08_July 2010 ADP" xfId="3898" xr:uid="{00000000-0005-0000-0000-00002D0F0000}"/>
    <cellStyle name="_AAA Profit Sharing 9_30_07_CM Sensitivity_Q2'08_June NMFI accrual" xfId="3899" xr:uid="{00000000-0005-0000-0000-00002E0F0000}"/>
    <cellStyle name="_AAA Profit Sharing 9_30_07_CM Sensitivity_Q2'08_rent" xfId="3900" xr:uid="{00000000-0005-0000-0000-00002F0F0000}"/>
    <cellStyle name="_AAA Profit Sharing 9_30_07_CM Sensitivity_Q2'08_Sheet13" xfId="3901" xr:uid="{00000000-0005-0000-0000-0000300F0000}"/>
    <cellStyle name="_AAA Profit Sharing 9_30_07_CM Sensitivity_Q2'08_Sheet2" xfId="3902" xr:uid="{00000000-0005-0000-0000-0000310F0000}"/>
    <cellStyle name="_AAA Profit Sharing 9_30_07_CM Sensitivity_Q2'08_US Population Summary" xfId="3903" xr:uid="{00000000-0005-0000-0000-0000320F0000}"/>
    <cellStyle name="_AAA Profit Sharing 9_30_07_Domestic TB" xfId="3904" xr:uid="{00000000-0005-0000-0000-0000330F0000}"/>
    <cellStyle name="_AAA Profit Sharing 9_30_07_Fund VII Capital Balance Analysis 03-31-08 CURRENT" xfId="3905" xr:uid="{00000000-0005-0000-0000-0000340F0000}"/>
    <cellStyle name="_AAA Profit Sharing 9_30_07_Fund VII Capital Balance Analysis 03-31-08 CURRENT_403000 - Rollforward" xfId="3906" xr:uid="{00000000-0005-0000-0000-0000350F0000}"/>
    <cellStyle name="_AAA Profit Sharing 9_30_07_Fund VII Capital Balance Analysis 03-31-08 CURRENT_July 2010 ADP" xfId="3907" xr:uid="{00000000-0005-0000-0000-0000360F0000}"/>
    <cellStyle name="_AAA Profit Sharing 9_30_07_Fund VII Capital Balance Analysis 03-31-08 CURRENT_June NMFI accrual" xfId="3908" xr:uid="{00000000-0005-0000-0000-0000370F0000}"/>
    <cellStyle name="_AAA Profit Sharing 9_30_07_Fund VII Capital Balance Analysis 03-31-08 CURRENT_rent" xfId="3909" xr:uid="{00000000-0005-0000-0000-0000380F0000}"/>
    <cellStyle name="_AAA Profit Sharing 9_30_07_Fund VII Capital Balance Analysis 03-31-08 CURRENT_Sheet13" xfId="3910" xr:uid="{00000000-0005-0000-0000-0000390F0000}"/>
    <cellStyle name="_AAA Profit Sharing 9_30_07_Fund VII Capital Balance Analysis 03-31-08 CURRENT_Sheet2" xfId="3911" xr:uid="{00000000-0005-0000-0000-00003A0F0000}"/>
    <cellStyle name="_AAA Profit Sharing 9_30_07_Fund VII Capital Balance Analysis 03-31-08 CURRENT_US Population Summary" xfId="3912" xr:uid="{00000000-0005-0000-0000-00003B0F0000}"/>
    <cellStyle name="_AAA Profit Sharing 9_30_07_FYCMPln-Retrieve" xfId="3913" xr:uid="{00000000-0005-0000-0000-00003C0F0000}"/>
    <cellStyle name="_AAA Profit Sharing 9_30_07_GAAP to Cash Adjustment" xfId="3914" xr:uid="{00000000-0005-0000-0000-00003D0F0000}"/>
    <cellStyle name="_AAA Profit Sharing 9_30_07_GAAP to Cash Adjustment_403000 - Rollforward" xfId="3915" xr:uid="{00000000-0005-0000-0000-00003E0F0000}"/>
    <cellStyle name="_AAA Profit Sharing 9_30_07_GAAP to Cash Adjustment_July 2010 ADP" xfId="3916" xr:uid="{00000000-0005-0000-0000-00003F0F0000}"/>
    <cellStyle name="_AAA Profit Sharing 9_30_07_GAAP to Cash Adjustment_June NMFI accrual" xfId="3917" xr:uid="{00000000-0005-0000-0000-0000400F0000}"/>
    <cellStyle name="_AAA Profit Sharing 9_30_07_GAAP to Cash Adjustment_rent" xfId="3918" xr:uid="{00000000-0005-0000-0000-0000410F0000}"/>
    <cellStyle name="_AAA Profit Sharing 9_30_07_GAAP to Cash Adjustment_Sheet13" xfId="3919" xr:uid="{00000000-0005-0000-0000-0000420F0000}"/>
    <cellStyle name="_AAA Profit Sharing 9_30_07_GAAP to Cash Adjustment_Sheet2" xfId="3920" xr:uid="{00000000-0005-0000-0000-0000430F0000}"/>
    <cellStyle name="_AAA Profit Sharing 9_30_07_GAAP to Cash Adjustment_US Population Summary" xfId="3921" xr:uid="{00000000-0005-0000-0000-0000440F0000}"/>
    <cellStyle name="_AAA Profit Sharing 9_30_07_Invested Capital Debt Worksheet" xfId="3922" xr:uid="{00000000-0005-0000-0000-0000450F0000}"/>
    <cellStyle name="_AAA Profit Sharing 9_30_07_July 2010 ADP" xfId="3923" xr:uid="{00000000-0005-0000-0000-0000460F0000}"/>
    <cellStyle name="_AAA Profit Sharing 9_30_07_June NMFI accrual" xfId="3924" xr:uid="{00000000-0005-0000-0000-0000470F0000}"/>
    <cellStyle name="_AAA Profit Sharing 9_30_07_MDA - AUM Modelv3_6 18" xfId="3925" xr:uid="{00000000-0005-0000-0000-0000480F0000}"/>
    <cellStyle name="_AAA Profit Sharing 9_30_07_MDA - AUM Modelv3_6 18_FYCMPln-Retrieve" xfId="3926" xr:uid="{00000000-0005-0000-0000-0000490F0000}"/>
    <cellStyle name="_AAA Profit Sharing 9_30_07_MDA - AUM Modelv4_values8 11" xfId="3927" xr:uid="{00000000-0005-0000-0000-00004A0F0000}"/>
    <cellStyle name="_AAA Profit Sharing 9_30_07_MDA - AUM Modelv4_values8 11 (2)" xfId="3928" xr:uid="{00000000-0005-0000-0000-00004B0F0000}"/>
    <cellStyle name="_AAA Profit Sharing 9_30_07_MDA - AUM Modelv4_values8 11 (2)_FYCMPln-Retrieve" xfId="3929" xr:uid="{00000000-0005-0000-0000-00004C0F0000}"/>
    <cellStyle name="_AAA Profit Sharing 9_30_07_MDA - AUM Modelv4_values8 11_FYCMPln-Retrieve" xfId="3930" xr:uid="{00000000-0005-0000-0000-00004D0F0000}"/>
    <cellStyle name="_AAA Profit Sharing 9_30_07_PE Fees for NMFI (JJackson)" xfId="3931" xr:uid="{00000000-0005-0000-0000-00004E0F0000}"/>
    <cellStyle name="_AAA Profit Sharing 9_30_07_PE Fees for NMFI (JJackson)_403000 - Rollforward" xfId="3932" xr:uid="{00000000-0005-0000-0000-00004F0F0000}"/>
    <cellStyle name="_AAA Profit Sharing 9_30_07_PE Fees for NMFI (JJackson)_July 2010 ADP" xfId="3933" xr:uid="{00000000-0005-0000-0000-0000500F0000}"/>
    <cellStyle name="_AAA Profit Sharing 9_30_07_PE Fees for NMFI (JJackson)_June NMFI accrual" xfId="3934" xr:uid="{00000000-0005-0000-0000-0000510F0000}"/>
    <cellStyle name="_AAA Profit Sharing 9_30_07_PE Fees for NMFI (JJackson)_rent" xfId="3935" xr:uid="{00000000-0005-0000-0000-0000520F0000}"/>
    <cellStyle name="_AAA Profit Sharing 9_30_07_PE Fees for NMFI (JJackson)_Sheet13" xfId="3936" xr:uid="{00000000-0005-0000-0000-0000530F0000}"/>
    <cellStyle name="_AAA Profit Sharing 9_30_07_PE Fees for NMFI (JJackson)_Sheet2" xfId="3937" xr:uid="{00000000-0005-0000-0000-0000540F0000}"/>
    <cellStyle name="_AAA Profit Sharing 9_30_07_PE Fees for NMFI (JJackson)_US Population Summary" xfId="3938" xr:uid="{00000000-0005-0000-0000-0000550F0000}"/>
    <cellStyle name="_AAA Profit Sharing 9_30_07_Placement Fee Summary 05-14-09 - Current (2)" xfId="3939" xr:uid="{00000000-0005-0000-0000-0000560F0000}"/>
    <cellStyle name="_AAA Profit Sharing 9_30_07_Placement Fee Summary 05-14-09 - Current (2) 2" xfId="3940" xr:uid="{00000000-0005-0000-0000-0000570F0000}"/>
    <cellStyle name="_AAA Profit Sharing 9_30_07_Placement Fee Summary 05-14-09 - Current (2)_FYCMPln-Retrieve" xfId="3941" xr:uid="{00000000-0005-0000-0000-0000580F0000}"/>
    <cellStyle name="_AAA Profit Sharing 9_30_07_Q1 2011 Pmts" xfId="3942" xr:uid="{00000000-0005-0000-0000-0000590F0000}"/>
    <cellStyle name="_AAA Profit Sharing 9_30_07_Revenue breakout" xfId="3943" xr:uid="{00000000-0005-0000-0000-00005A0F0000}"/>
    <cellStyle name="_AAA Profit Sharing 9_30_07_Revenue breakout 2" xfId="3944" xr:uid="{00000000-0005-0000-0000-00005B0F0000}"/>
    <cellStyle name="_AAA Profit Sharing 9_30_07_Revenue breakout_2.10.10 LS Distribution" xfId="3945" xr:uid="{00000000-0005-0000-0000-00005C0F0000}"/>
    <cellStyle name="_AAA Profit Sharing 9_30_07_Revenue breakout_2007 Revenue - RE fees" xfId="3946" xr:uid="{00000000-0005-0000-0000-00005D0F0000}"/>
    <cellStyle name="_AAA Profit Sharing 9_30_07_Revenue breakout_2007 Revenue - RE fees 2" xfId="3947" xr:uid="{00000000-0005-0000-0000-00005E0F0000}"/>
    <cellStyle name="_AAA Profit Sharing 9_30_07_Revenue breakout_2007 Revenue - RE fees_403000 - Rollforward" xfId="3948" xr:uid="{00000000-0005-0000-0000-00005F0F0000}"/>
    <cellStyle name="_AAA Profit Sharing 9_30_07_Revenue breakout_2007 Revenue - RE fees_AGM 2009 Earnings Forecast Model_080916_May_7" xfId="3949" xr:uid="{00000000-0005-0000-0000-0000600F0000}"/>
    <cellStyle name="_AAA Profit Sharing 9_30_07_Revenue breakout_2007 Revenue - RE fees_AGM 2009 Earnings Forecast Model_080916_May_7_FYCMPln-Retrieve" xfId="3950" xr:uid="{00000000-0005-0000-0000-0000610F0000}"/>
    <cellStyle name="_AAA Profit Sharing 9_30_07_Revenue breakout_2007 Revenue - RE fees_AGM 2009 Earnings Forecast Model_080916_v16 Sent to fix_BRIDGE v03  (2)" xfId="3951" xr:uid="{00000000-0005-0000-0000-0000620F0000}"/>
    <cellStyle name="_AAA Profit Sharing 9_30_07_Revenue breakout_2007 Revenue - RE fees_AGM 2009 Earnings Forecast Model_080916_v16 Sent to fix_BRIDGE v03  (2) 2" xfId="3952" xr:uid="{00000000-0005-0000-0000-0000630F0000}"/>
    <cellStyle name="_AAA Profit Sharing 9_30_07_Revenue breakout_2007 Revenue - RE fees_AGM 2009 Earnings Forecast Model_080916_v16 Sent to fix_BRIDGE v03  (2)_FYCMPln-Retrieve" xfId="3953" xr:uid="{00000000-0005-0000-0000-0000640F0000}"/>
    <cellStyle name="_AAA Profit Sharing 9_30_07_Revenue breakout_2007 Revenue - RE fees_AIF VI - BondcoVI_Entities Invested Capital (CURRENT)" xfId="3954" xr:uid="{00000000-0005-0000-0000-0000650F0000}"/>
    <cellStyle name="_AAA Profit Sharing 9_30_07_Revenue breakout_2007 Revenue - RE fees_AIF VI Broadleaf Watefall Summary as of 6-30-09 FINAL" xfId="3955" xr:uid="{00000000-0005-0000-0000-0000660F0000}"/>
    <cellStyle name="_AAA Profit Sharing 9_30_07_Revenue breakout_2007 Revenue - RE fees_AIF VI Broadleaf Watefall Summary as of 9-30-09" xfId="3956" xr:uid="{00000000-0005-0000-0000-0000670F0000}"/>
    <cellStyle name="_AAA Profit Sharing 9_30_07_Revenue breakout_2007 Revenue - RE fees_Broadleaf Watefall 12-31-09" xfId="3957" xr:uid="{00000000-0005-0000-0000-0000680F0000}"/>
    <cellStyle name="_AAA Profit Sharing 9_30_07_Revenue breakout_2007 Revenue - RE fees_Broadleaf Watefall 6-30-09" xfId="3958" xr:uid="{00000000-0005-0000-0000-0000690F0000}"/>
    <cellStyle name="_AAA Profit Sharing 9_30_07_Revenue breakout_2007 Revenue - RE fees_Broadleaf Watefall 9-30-09" xfId="3959" xr:uid="{00000000-0005-0000-0000-00006A0F0000}"/>
    <cellStyle name="_AAA Profit Sharing 9_30_07_Revenue breakout_2007 Revenue - RE fees_Domestic TB" xfId="3960" xr:uid="{00000000-0005-0000-0000-00006B0F0000}"/>
    <cellStyle name="_AAA Profit Sharing 9_30_07_Revenue breakout_2007 Revenue - RE fees_FYCMPln-Retrieve" xfId="3961" xr:uid="{00000000-0005-0000-0000-00006C0F0000}"/>
    <cellStyle name="_AAA Profit Sharing 9_30_07_Revenue breakout_2007 Revenue - RE fees_Invested Capital Debt Worksheet" xfId="3962" xr:uid="{00000000-0005-0000-0000-00006D0F0000}"/>
    <cellStyle name="_AAA Profit Sharing 9_30_07_Revenue breakout_2007 Revenue - RE fees_July 2010 ADP" xfId="3963" xr:uid="{00000000-0005-0000-0000-00006E0F0000}"/>
    <cellStyle name="_AAA Profit Sharing 9_30_07_Revenue breakout_2007 Revenue - RE fees_June NMFI accrual" xfId="3964" xr:uid="{00000000-0005-0000-0000-00006F0F0000}"/>
    <cellStyle name="_AAA Profit Sharing 9_30_07_Revenue breakout_2007 Revenue - RE fees_Placement Fee Summary 05-14-09 - Current (2)" xfId="3965" xr:uid="{00000000-0005-0000-0000-0000700F0000}"/>
    <cellStyle name="_AAA Profit Sharing 9_30_07_Revenue breakout_2007 Revenue - RE fees_Placement Fee Summary 05-14-09 - Current (2) 2" xfId="3966" xr:uid="{00000000-0005-0000-0000-0000710F0000}"/>
    <cellStyle name="_AAA Profit Sharing 9_30_07_Revenue breakout_2007 Revenue - RE fees_Placement Fee Summary 05-14-09 - Current (2)_FYCMPln-Retrieve" xfId="3967" xr:uid="{00000000-0005-0000-0000-0000720F0000}"/>
    <cellStyle name="_AAA Profit Sharing 9_30_07_Revenue breakout_2007 Revenue - RE fees_Sheet13" xfId="3968" xr:uid="{00000000-0005-0000-0000-0000730F0000}"/>
    <cellStyle name="_AAA Profit Sharing 9_30_07_Revenue breakout_2007 Revenue - RE fees_Sheet7" xfId="3969" xr:uid="{00000000-0005-0000-0000-0000740F0000}"/>
    <cellStyle name="_AAA Profit Sharing 9_30_07_Revenue breakout_2007 Revenue - RE fees_Sheet7_Sheet2" xfId="3970" xr:uid="{00000000-0005-0000-0000-0000750F0000}"/>
    <cellStyle name="_AAA Profit Sharing 9_30_07_Revenue breakout_2007 Revenue - RE fees_US Population Summary" xfId="3971" xr:uid="{00000000-0005-0000-0000-0000760F0000}"/>
    <cellStyle name="_AAA Profit Sharing 9_30_07_Revenue breakout_403000 - Rollforward" xfId="3972" xr:uid="{00000000-0005-0000-0000-0000770F0000}"/>
    <cellStyle name="_AAA Profit Sharing 9_30_07_Revenue breakout_AAA" xfId="3973" xr:uid="{00000000-0005-0000-0000-0000780F0000}"/>
    <cellStyle name="_AAA Profit Sharing 9_30_07_Revenue breakout_AAA 2" xfId="3974" xr:uid="{00000000-0005-0000-0000-0000790F0000}"/>
    <cellStyle name="_AAA Profit Sharing 9_30_07_Revenue breakout_AGM 2009 Earnings Forecast Model_080916_May_7" xfId="3975" xr:uid="{00000000-0005-0000-0000-00007A0F0000}"/>
    <cellStyle name="_AAA Profit Sharing 9_30_07_Revenue breakout_AGM 2009 Earnings Forecast Model_080916_May_7_FYCMPln-Retrieve" xfId="3976" xr:uid="{00000000-0005-0000-0000-00007B0F0000}"/>
    <cellStyle name="_AAA Profit Sharing 9_30_07_Revenue breakout_AIF VI - BondcoVI_Entities Invested Capital (CURRENT)" xfId="3977" xr:uid="{00000000-0005-0000-0000-00007C0F0000}"/>
    <cellStyle name="_AAA Profit Sharing 9_30_07_Revenue breakout_AIF VI Broadleaf Watefall Summary as of 6-30-09 FINAL" xfId="3978" xr:uid="{00000000-0005-0000-0000-00007D0F0000}"/>
    <cellStyle name="_AAA Profit Sharing 9_30_07_Revenue breakout_AIF VI Broadleaf Watefall Summary as of 9-30-09" xfId="3979" xr:uid="{00000000-0005-0000-0000-00007E0F0000}"/>
    <cellStyle name="_AAA Profit Sharing 9_30_07_Revenue breakout_Broadleaf Watefall 12-31-09" xfId="3980" xr:uid="{00000000-0005-0000-0000-00007F0F0000}"/>
    <cellStyle name="_AAA Profit Sharing 9_30_07_Revenue breakout_Broadleaf Watefall 6-30-09" xfId="3981" xr:uid="{00000000-0005-0000-0000-0000800F0000}"/>
    <cellStyle name="_AAA Profit Sharing 9_30_07_Revenue breakout_Broadleaf Watefall 9-30-09" xfId="3982" xr:uid="{00000000-0005-0000-0000-0000810F0000}"/>
    <cellStyle name="_AAA Profit Sharing 9_30_07_Revenue breakout_Domestic TB" xfId="3983" xr:uid="{00000000-0005-0000-0000-0000820F0000}"/>
    <cellStyle name="_AAA Profit Sharing 9_30_07_Revenue breakout_FYCMPln-Retrieve" xfId="3984" xr:uid="{00000000-0005-0000-0000-0000830F0000}"/>
    <cellStyle name="_AAA Profit Sharing 9_30_07_Revenue breakout_Invested Capital Debt Worksheet" xfId="3985" xr:uid="{00000000-0005-0000-0000-0000840F0000}"/>
    <cellStyle name="_AAA Profit Sharing 9_30_07_Revenue breakout_July 2010 ADP" xfId="3986" xr:uid="{00000000-0005-0000-0000-0000850F0000}"/>
    <cellStyle name="_AAA Profit Sharing 9_30_07_Revenue breakout_June NMFI accrual" xfId="3987" xr:uid="{00000000-0005-0000-0000-0000860F0000}"/>
    <cellStyle name="_AAA Profit Sharing 9_30_07_Revenue breakout_Placement Fee Summary 05-14-09 - Current (2)" xfId="3988" xr:uid="{00000000-0005-0000-0000-0000870F0000}"/>
    <cellStyle name="_AAA Profit Sharing 9_30_07_Revenue breakout_Placement Fee Summary 05-14-09 - Current (2) 2" xfId="3989" xr:uid="{00000000-0005-0000-0000-0000880F0000}"/>
    <cellStyle name="_AAA Profit Sharing 9_30_07_Revenue breakout_Placement Fee Summary 05-14-09 - Current (2)_FYCMPln-Retrieve" xfId="3990" xr:uid="{00000000-0005-0000-0000-0000890F0000}"/>
    <cellStyle name="_AAA Profit Sharing 9_30_07_Revenue breakout_Q1 2011 Pmts" xfId="3991" xr:uid="{00000000-0005-0000-0000-00008A0F0000}"/>
    <cellStyle name="_AAA Profit Sharing 9_30_07_Revenue breakout_Sheet13" xfId="3992" xr:uid="{00000000-0005-0000-0000-00008B0F0000}"/>
    <cellStyle name="_AAA Profit Sharing 9_30_07_Revenue breakout_Sheet7" xfId="3993" xr:uid="{00000000-0005-0000-0000-00008C0F0000}"/>
    <cellStyle name="_AAA Profit Sharing 9_30_07_Revenue breakout_Sheet7_Sheet2" xfId="3994" xr:uid="{00000000-0005-0000-0000-00008D0F0000}"/>
    <cellStyle name="_AAA Profit Sharing 9_30_07_Revenue breakout_TX Details" xfId="3995" xr:uid="{00000000-0005-0000-0000-00008E0F0000}"/>
    <cellStyle name="_AAA Profit Sharing 9_30_07_Revenue breakout_US Population Summary" xfId="3996" xr:uid="{00000000-0005-0000-0000-00008F0F0000}"/>
    <cellStyle name="_AAA Profit Sharing 9_30_07_Sheet13" xfId="3997" xr:uid="{00000000-0005-0000-0000-0000900F0000}"/>
    <cellStyle name="_AAA Profit Sharing 9_30_07_Sheet7" xfId="3998" xr:uid="{00000000-0005-0000-0000-0000910F0000}"/>
    <cellStyle name="_AAA Profit Sharing 9_30_07_Sheet7_Sheet2" xfId="3999" xr:uid="{00000000-0005-0000-0000-0000920F0000}"/>
    <cellStyle name="_AAA Profit Sharing 9_30_07_TX Details" xfId="4000" xr:uid="{00000000-0005-0000-0000-0000930F0000}"/>
    <cellStyle name="_AAA Profit Sharing 9_30_07_Txn and Adv and LevSourcev8" xfId="4001" xr:uid="{00000000-0005-0000-0000-0000940F0000}"/>
    <cellStyle name="_AAA Profit Sharing 9_30_07_Txn and Adv and LevSourcev8 2" xfId="4002" xr:uid="{00000000-0005-0000-0000-0000950F0000}"/>
    <cellStyle name="_AAA Profit Sharing 9_30_07_Txn and Adv and LevSourcev8_403000 - Rollforward" xfId="4003" xr:uid="{00000000-0005-0000-0000-0000960F0000}"/>
    <cellStyle name="_AAA Profit Sharing 9_30_07_Txn and Adv and LevSourcev8_AGM 2009 Earnings Forecast Model_080916_May_7" xfId="4004" xr:uid="{00000000-0005-0000-0000-0000970F0000}"/>
    <cellStyle name="_AAA Profit Sharing 9_30_07_Txn and Adv and LevSourcev8_AGM 2009 Earnings Forecast Model_080916_May_7_FYCMPln-Retrieve" xfId="4005" xr:uid="{00000000-0005-0000-0000-0000980F0000}"/>
    <cellStyle name="_AAA Profit Sharing 9_30_07_Txn and Adv and LevSourcev8_FYCMPln-Retrieve" xfId="4006" xr:uid="{00000000-0005-0000-0000-0000990F0000}"/>
    <cellStyle name="_AAA Profit Sharing 9_30_07_Txn and Adv and LevSourcev8_July 2010 ADP" xfId="4007" xr:uid="{00000000-0005-0000-0000-00009A0F0000}"/>
    <cellStyle name="_AAA Profit Sharing 9_30_07_Txn and Adv and LevSourcev8_June NMFI accrual" xfId="4008" xr:uid="{00000000-0005-0000-0000-00009B0F0000}"/>
    <cellStyle name="_AAA Profit Sharing 9_30_07_Txn and Adv and LevSourcev8_Sheet13" xfId="4009" xr:uid="{00000000-0005-0000-0000-00009C0F0000}"/>
    <cellStyle name="_AAA Profit Sharing 9_30_07_Txn and Adv and LevSourcev8_Sheet7" xfId="4010" xr:uid="{00000000-0005-0000-0000-00009D0F0000}"/>
    <cellStyle name="_AAA Profit Sharing 9_30_07_Txn and Adv and LevSourcev8_Sheet7_Sheet2" xfId="4011" xr:uid="{00000000-0005-0000-0000-00009E0F0000}"/>
    <cellStyle name="_AAA Profit Sharing 9_30_07_Txn and Adv and LevSourcev8_US Population Summary" xfId="4012" xr:uid="{00000000-0005-0000-0000-00009F0F0000}"/>
    <cellStyle name="_AAA Profit Sharing 9_30_07_US Population Summary" xfId="4013" xr:uid="{00000000-0005-0000-0000-0000A00F0000}"/>
    <cellStyle name="_AAA TBs 2 6 08" xfId="4014" xr:uid="{00000000-0005-0000-0000-0000A10F0000}"/>
    <cellStyle name="_AAA TBs 2 6 08_403000 - Rollforward" xfId="4015" xr:uid="{00000000-0005-0000-0000-0000A20F0000}"/>
    <cellStyle name="_AAA TBs 2 6 08_July 2010 ADP" xfId="4016" xr:uid="{00000000-0005-0000-0000-0000A30F0000}"/>
    <cellStyle name="_AAA TBs 2 6 08_June NMFI accrual" xfId="4017" xr:uid="{00000000-0005-0000-0000-0000A40F0000}"/>
    <cellStyle name="_AAA TBs 2 6 08_rent" xfId="4018" xr:uid="{00000000-0005-0000-0000-0000A50F0000}"/>
    <cellStyle name="_AAA TBs 2 6 08_Sheet13" xfId="4019" xr:uid="{00000000-0005-0000-0000-0000A60F0000}"/>
    <cellStyle name="_AAA TBs 2 6 08_Sheet2" xfId="4020" xr:uid="{00000000-0005-0000-0000-0000A70F0000}"/>
    <cellStyle name="_AAA TBs 2 6 08_US Population Summary" xfId="4021" xr:uid="{00000000-0005-0000-0000-0000A80F0000}"/>
    <cellStyle name="_Aces Valuation V8" xfId="4022" xr:uid="{00000000-0005-0000-0000-0000A90F0000}"/>
    <cellStyle name="_Aces Valuation V8 2" xfId="4023" xr:uid="{00000000-0005-0000-0000-0000AA0F0000}"/>
    <cellStyle name="_Aces Valuation V8 2 2" xfId="4024" xr:uid="{00000000-0005-0000-0000-0000AB0F0000}"/>
    <cellStyle name="_Aces Valuation V8 3" xfId="4025" xr:uid="{00000000-0005-0000-0000-0000AC0F0000}"/>
    <cellStyle name="_Aces Valuation V8_AAA Inv" xfId="4026" xr:uid="{00000000-0005-0000-0000-0000AD0F0000}"/>
    <cellStyle name="_Aces Valuation V8_AAA Inv 2" xfId="4027" xr:uid="{00000000-0005-0000-0000-0000AE0F0000}"/>
    <cellStyle name="_Aces Valuation V8_AAA Inv 2 2" xfId="4028" xr:uid="{00000000-0005-0000-0000-0000AF0F0000}"/>
    <cellStyle name="-_Activity" xfId="4029" xr:uid="{00000000-0005-0000-0000-0000B00F0000}"/>
    <cellStyle name="_Advisor Profit Sharing Detail Q307-11_26_07" xfId="4030" xr:uid="{00000000-0005-0000-0000-0000B10F0000}"/>
    <cellStyle name="_Advisor Profit Sharing Detail Q307-11_26_07 2" xfId="4031" xr:uid="{00000000-0005-0000-0000-0000B20F0000}"/>
    <cellStyle name="_Advisor Profit Sharing Detail Q307-11_26_07_2.10.10 LS Distribution" xfId="4032" xr:uid="{00000000-0005-0000-0000-0000B30F0000}"/>
    <cellStyle name="_Advisor Profit Sharing Detail Q307-11_26_07_403000 - Rollforward" xfId="4033" xr:uid="{00000000-0005-0000-0000-0000B40F0000}"/>
    <cellStyle name="_Advisor Profit Sharing Detail Q307-11_26_07_403000 - Rollforward 2" xfId="4034" xr:uid="{00000000-0005-0000-0000-0000B50F0000}"/>
    <cellStyle name="_Advisor Profit Sharing Detail Q307-11_26_07_AAA" xfId="4035" xr:uid="{00000000-0005-0000-0000-0000B60F0000}"/>
    <cellStyle name="_Advisor Profit Sharing Detail Q307-11_26_07_AAA 2" xfId="4036" xr:uid="{00000000-0005-0000-0000-0000B70F0000}"/>
    <cellStyle name="_Advisor Profit Sharing Detail Q307-11_26_07_AAA 2 2" xfId="4037" xr:uid="{00000000-0005-0000-0000-0000B80F0000}"/>
    <cellStyle name="_Advisor Profit Sharing Detail Q307-11_26_07_AAA 3" xfId="4038" xr:uid="{00000000-0005-0000-0000-0000B90F0000}"/>
    <cellStyle name="_Advisor Profit Sharing Detail Q307-11_26_07_AGM 2009 Earnings Forecast Model_080916_May_7" xfId="4039" xr:uid="{00000000-0005-0000-0000-0000BA0F0000}"/>
    <cellStyle name="_Advisor Profit Sharing Detail Q307-11_26_07_AGM 2009 Earnings Forecast Model_080916_May_7_FYCMPln-Retrieve" xfId="4040" xr:uid="{00000000-0005-0000-0000-0000BB0F0000}"/>
    <cellStyle name="_Advisor Profit Sharing Detail Q307-11_26_07_AIF VI - BondcoVI_Entities Invested Capital (CURRENT)" xfId="4041" xr:uid="{00000000-0005-0000-0000-0000BC0F0000}"/>
    <cellStyle name="_Advisor Profit Sharing Detail Q307-11_26_07_AIF VI Broadleaf Watefall Summary as of 6-30-09 FINAL" xfId="4042" xr:uid="{00000000-0005-0000-0000-0000BD0F0000}"/>
    <cellStyle name="_Advisor Profit Sharing Detail Q307-11_26_07_AIF VI Broadleaf Watefall Summary as of 9-30-09" xfId="4043" xr:uid="{00000000-0005-0000-0000-0000BE0F0000}"/>
    <cellStyle name="_Advisor Profit Sharing Detail Q307-11_26_07_Broadleaf Watefall 12-31-09" xfId="4044" xr:uid="{00000000-0005-0000-0000-0000BF0F0000}"/>
    <cellStyle name="_Advisor Profit Sharing Detail Q307-11_26_07_Broadleaf Watefall 6-30-09" xfId="4045" xr:uid="{00000000-0005-0000-0000-0000C00F0000}"/>
    <cellStyle name="_Advisor Profit Sharing Detail Q307-11_26_07_Broadleaf Watefall 9-30-09" xfId="4046" xr:uid="{00000000-0005-0000-0000-0000C10F0000}"/>
    <cellStyle name="_Advisor Profit Sharing Detail Q307-11_26_07_Domestic TB" xfId="4047" xr:uid="{00000000-0005-0000-0000-0000C20F0000}"/>
    <cellStyle name="_Advisor Profit Sharing Detail Q307-11_26_07_FYCMPln-Retrieve" xfId="4048" xr:uid="{00000000-0005-0000-0000-0000C30F0000}"/>
    <cellStyle name="_Advisor Profit Sharing Detail Q307-11_26_07_Invested Capital Debt Worksheet" xfId="4049" xr:uid="{00000000-0005-0000-0000-0000C40F0000}"/>
    <cellStyle name="_Advisor Profit Sharing Detail Q307-11_26_07_July 2010 ADP" xfId="4050" xr:uid="{00000000-0005-0000-0000-0000C50F0000}"/>
    <cellStyle name="_Advisor Profit Sharing Detail Q307-11_26_07_July 2010 ADP 2" xfId="4051" xr:uid="{00000000-0005-0000-0000-0000C60F0000}"/>
    <cellStyle name="_Advisor Profit Sharing Detail Q307-11_26_07_June NMFI accrual" xfId="4052" xr:uid="{00000000-0005-0000-0000-0000C70F0000}"/>
    <cellStyle name="_Advisor Profit Sharing Detail Q307-11_26_07_June NMFI accrual 2" xfId="4053" xr:uid="{00000000-0005-0000-0000-0000C80F0000}"/>
    <cellStyle name="_Advisor Profit Sharing Detail Q307-11_26_07_Placement Fee Summary 05-14-09 - Current (2)" xfId="4054" xr:uid="{00000000-0005-0000-0000-0000C90F0000}"/>
    <cellStyle name="_Advisor Profit Sharing Detail Q307-11_26_07_Placement Fee Summary 05-14-09 - Current (2) 2" xfId="4055" xr:uid="{00000000-0005-0000-0000-0000CA0F0000}"/>
    <cellStyle name="_Advisor Profit Sharing Detail Q307-11_26_07_Placement Fee Summary 05-14-09 - Current (2)_FYCMPln-Retrieve" xfId="4056" xr:uid="{00000000-0005-0000-0000-0000CB0F0000}"/>
    <cellStyle name="_Advisor Profit Sharing Detail Q307-11_26_07_Q1 2011 Pmts" xfId="4057" xr:uid="{00000000-0005-0000-0000-0000CC0F0000}"/>
    <cellStyle name="_Advisor Profit Sharing Detail Q307-11_26_07_Sheet13" xfId="4058" xr:uid="{00000000-0005-0000-0000-0000CD0F0000}"/>
    <cellStyle name="_Advisor Profit Sharing Detail Q307-11_26_07_Sheet13 2" xfId="4059" xr:uid="{00000000-0005-0000-0000-0000CE0F0000}"/>
    <cellStyle name="_Advisor Profit Sharing Detail Q307-11_26_07_Sheet7" xfId="4060" xr:uid="{00000000-0005-0000-0000-0000CF0F0000}"/>
    <cellStyle name="_Advisor Profit Sharing Detail Q307-11_26_07_Sheet7 2" xfId="4061" xr:uid="{00000000-0005-0000-0000-0000D00F0000}"/>
    <cellStyle name="_Advisor Profit Sharing Detail Q307-11_26_07_Sheet7_Sheet2" xfId="4062" xr:uid="{00000000-0005-0000-0000-0000D10F0000}"/>
    <cellStyle name="_Advisor Profit Sharing Detail Q307-11_26_07_Sheet7_Sheet2 2" xfId="4063" xr:uid="{00000000-0005-0000-0000-0000D20F0000}"/>
    <cellStyle name="_Advisor Profit Sharing Detail Q307-11_26_07_TX Details" xfId="4064" xr:uid="{00000000-0005-0000-0000-0000D30F0000}"/>
    <cellStyle name="_Advisor Profit Sharing Detail Q307-11_26_07_US Population Summary" xfId="4065" xr:uid="{00000000-0005-0000-0000-0000D40F0000}"/>
    <cellStyle name="_Advisor Profit Sharing Detail Q307-11_26_07_US Population Summary 2" xfId="4066" xr:uid="{00000000-0005-0000-0000-0000D50F0000}"/>
    <cellStyle name="_Advisors Capital Rollforward 2008 Q2" xfId="4067" xr:uid="{00000000-0005-0000-0000-0000D60F0000}"/>
    <cellStyle name="_Advisors Capital Rollforward 2008 Q2 2" xfId="4068" xr:uid="{00000000-0005-0000-0000-0000D70F0000}"/>
    <cellStyle name="_Advisors Capital Rollforward 2008 Q2_AIF VI - BondcoVI_Entities Invested Capital (CURRENT)" xfId="4069" xr:uid="{00000000-0005-0000-0000-0000D80F0000}"/>
    <cellStyle name="_Advisors Capital Rollforward 2008 Q2_AIF VI Broadleaf Watefall Summary as of 6-30-09 FINAL" xfId="4070" xr:uid="{00000000-0005-0000-0000-0000D90F0000}"/>
    <cellStyle name="_Advisors Capital Rollforward 2008 Q2_AIF VI Broadleaf Watefall Summary as of 9-30-09" xfId="4071" xr:uid="{00000000-0005-0000-0000-0000DA0F0000}"/>
    <cellStyle name="_Advisors Capital Rollforward 2008 Q2_Broadleaf Watefall 12-31-09" xfId="4072" xr:uid="{00000000-0005-0000-0000-0000DB0F0000}"/>
    <cellStyle name="_Advisors Capital Rollforward 2008 Q2_Broadleaf Watefall 6-30-09" xfId="4073" xr:uid="{00000000-0005-0000-0000-0000DC0F0000}"/>
    <cellStyle name="_Advisors Capital Rollforward 2008 Q2_Broadleaf Watefall 9-30-09" xfId="4074" xr:uid="{00000000-0005-0000-0000-0000DD0F0000}"/>
    <cellStyle name="_Advisors Capital Rollforward 2008 Q2_Domestic TB" xfId="4075" xr:uid="{00000000-0005-0000-0000-0000DE0F0000}"/>
    <cellStyle name="_Advisors Capital Rollforward 2008 Q2_Invested Capital Debt Worksheet" xfId="4076" xr:uid="{00000000-0005-0000-0000-0000DF0F0000}"/>
    <cellStyle name="_Advisors VII DECEMBER on 3-31-09 8pm" xfId="4077" xr:uid="{00000000-0005-0000-0000-0000E00F0000}"/>
    <cellStyle name="_Advisors VII DECEMBER on 3-31-09 8pm 2" xfId="4078" xr:uid="{00000000-0005-0000-0000-0000E10F0000}"/>
    <cellStyle name="-_AIF IV - Account Reconciliation Q2 2009 (June) CURRENT" xfId="4079" xr:uid="{00000000-0005-0000-0000-0000E20F0000}"/>
    <cellStyle name="_AIF IV Cash  - CURRENT Q1" xfId="4080" xr:uid="{00000000-0005-0000-0000-0000E30F0000}"/>
    <cellStyle name="-_AIF IV Cash  - CURRENT Q1" xfId="4081" xr:uid="{00000000-0005-0000-0000-0000E40F0000}"/>
    <cellStyle name="_AIF IV Cash  - CURRENT Q1_AIF IV - Waterfall 3 31 09 vs  6 30 09" xfId="4082" xr:uid="{00000000-0005-0000-0000-0000E50F0000}"/>
    <cellStyle name="_AIF IV Cash  - CURRENT Q1_AIF IV, V, VI, VII, COF - Waterfall 3 31 09 vs  6 30 09" xfId="4083" xr:uid="{00000000-0005-0000-0000-0000E60F0000}"/>
    <cellStyle name="_AIF IV Cash  - CURRENT Q1_Apollo Advisors IV 12-31-08 TB (Revised for Aggr PR)" xfId="4084" xr:uid="{00000000-0005-0000-0000-0000E70F0000}"/>
    <cellStyle name="_AIF IV Cash  - CURRENT Q1_Apollo Advisors IV 6-30-09 GAAP TB" xfId="4085" xr:uid="{00000000-0005-0000-0000-0000E80F0000}"/>
    <cellStyle name="_AIF IV Cash  - CURRENT Q1_Fund IV" xfId="4086" xr:uid="{00000000-0005-0000-0000-0000E90F0000}"/>
    <cellStyle name="_AIF IV Cash  - CURRENT Q1_Fund IV_1" xfId="4087" xr:uid="{00000000-0005-0000-0000-0000EA0F0000}"/>
    <cellStyle name="_AIF IV Cash  - CURRENT Q1_Funds IV Clawback Adjustment Summary" xfId="4088" xr:uid="{00000000-0005-0000-0000-0000EB0F0000}"/>
    <cellStyle name="_AIF IV Cash  - CURRENT Q1_Funds IV Clawback Value Adjustment" xfId="4089" xr:uid="{00000000-0005-0000-0000-0000EC0F0000}"/>
    <cellStyle name="_AIF VI  VII Summary Dec 2008 v3" xfId="4090" xr:uid="{00000000-0005-0000-0000-0000ED0F0000}"/>
    <cellStyle name="_AIF VI  VII Summary Dec 2008 v3 2" xfId="4091" xr:uid="{00000000-0005-0000-0000-0000EE0F0000}"/>
    <cellStyle name="_AIF VI  VII Summary Dec 2008 v3_AIF VI - BondcoVI_Entities Invested Capital (CURRENT)" xfId="4092" xr:uid="{00000000-0005-0000-0000-0000EF0F0000}"/>
    <cellStyle name="_AIF VI  VII Summary Dec 2008 v3_Domestic TB" xfId="4093" xr:uid="{00000000-0005-0000-0000-0000F00F0000}"/>
    <cellStyle name="_AIF VI  VII Summary Dec 2008 v3_Invested Capital Debt Worksheet" xfId="4094" xr:uid="{00000000-0005-0000-0000-0000F10F0000}"/>
    <cellStyle name="-_AIF VI CBA GAAP (version 1 - 4.19.09)" xfId="4095" xr:uid="{00000000-0005-0000-0000-0000F20F0000}"/>
    <cellStyle name="_AIF VII Capital Balance Analysis INCEPTION to 09-30-08 on 10-13-08 8am" xfId="4096" xr:uid="{00000000-0005-0000-0000-0000F30F0000}"/>
    <cellStyle name="_AIF VII Capital Balance Analysis INCEPTION to 09-30-08 on 10-13-08 8am 2" xfId="4097" xr:uid="{00000000-0005-0000-0000-0000F40F0000}"/>
    <cellStyle name="_AIF VII Capital Balance Analysis INCEPTION to 09-30-08 on 10-13-08 8am_AIF VI - BondcoVI_Entities Invested Capital (CURRENT)" xfId="4098" xr:uid="{00000000-0005-0000-0000-0000F50F0000}"/>
    <cellStyle name="_AIF VII Capital Balance Analysis INCEPTION to 09-30-08 on 10-13-08 8am_Domestic TB" xfId="4099" xr:uid="{00000000-0005-0000-0000-0000F60F0000}"/>
    <cellStyle name="_AIF VII Capital Balance Analysis INCEPTION to 09-30-08 on 10-13-08 8am_Invested Capital Debt Worksheet" xfId="4100" xr:uid="{00000000-0005-0000-0000-0000F70F0000}"/>
    <cellStyle name="_AJE 30 C Group CalendarizationTribeca PAK Sheet-C Group 2006" xfId="4101" xr:uid="{00000000-0005-0000-0000-0000F80F0000}"/>
    <cellStyle name="_Alliance v5" xfId="4102" xr:uid="{00000000-0005-0000-0000-0000F90F0000}"/>
    <cellStyle name="_Allocations" xfId="4103" xr:uid="{00000000-0005-0000-0000-0000FA0F0000}"/>
    <cellStyle name="-_Andy Affrick - Schedulev2" xfId="4104" xr:uid="{00000000-0005-0000-0000-0000FB0F0000}"/>
    <cellStyle name="_Apollo - Annex B (2)" xfId="4105" xr:uid="{00000000-0005-0000-0000-0000FC0F0000}"/>
    <cellStyle name="_Apollo - Annex B (2) 2" xfId="4106" xr:uid="{00000000-0005-0000-0000-0000FD0F0000}"/>
    <cellStyle name="_Apollo - Annex B (2)_Sheet2" xfId="4107" xr:uid="{00000000-0005-0000-0000-0000FE0F0000}"/>
    <cellStyle name="_Apollo - Annex B (2)_Sheet2 2" xfId="4108" xr:uid="{00000000-0005-0000-0000-0000FF0F0000}"/>
    <cellStyle name="_APOLLO (^AOMF) 20071231 Reports" xfId="4109" xr:uid="{00000000-0005-0000-0000-000000100000}"/>
    <cellStyle name="_APOLLO (^AOMF) 20071231 Reports 2" xfId="4110" xr:uid="{00000000-0005-0000-0000-000001100000}"/>
    <cellStyle name="_APOLLO (^AOMF) 20071231 Reports_403000 - Rollforward" xfId="4111" xr:uid="{00000000-0005-0000-0000-000002100000}"/>
    <cellStyle name="_APOLLO (^AOMF) 20071231 Reports_403000 - Rollforward 2" xfId="4112" xr:uid="{00000000-0005-0000-0000-000003100000}"/>
    <cellStyle name="_APOLLO (^AOMF) 20071231 Reports_NMFI Partners Summary" xfId="4113" xr:uid="{00000000-0005-0000-0000-000004100000}"/>
    <cellStyle name="_APOLLO (^AOMF) 20071231 Reports_NMFI Partners Summary 2" xfId="4114" xr:uid="{00000000-0005-0000-0000-000005100000}"/>
    <cellStyle name="_APOLLO (^AOMF) 20071231 Reports_rent" xfId="4115" xr:uid="{00000000-0005-0000-0000-000006100000}"/>
    <cellStyle name="_APOLLO (^AOMF) 20071231 Reports_rent 2" xfId="4116" xr:uid="{00000000-0005-0000-0000-000007100000}"/>
    <cellStyle name="_APOLLO (^AOMF) 20071231 Reports_Sheet13" xfId="4117" xr:uid="{00000000-0005-0000-0000-000008100000}"/>
    <cellStyle name="_APOLLO (^AOMF) 20071231 Reports_Sheet13 2" xfId="4118" xr:uid="{00000000-0005-0000-0000-000009100000}"/>
    <cellStyle name="_APOLLO (^AOMF) 20071231 Reports_Sheet2" xfId="4119" xr:uid="{00000000-0005-0000-0000-00000A100000}"/>
    <cellStyle name="_APOLLO (^AOMF) 20071231 Reports_Sheet2 2" xfId="4120" xr:uid="{00000000-0005-0000-0000-00000B100000}"/>
    <cellStyle name="_APOLLO (^AOMF) 20071231 Reports_US Population Summary" xfId="4121" xr:uid="{00000000-0005-0000-0000-00000C100000}"/>
    <cellStyle name="_APOLLO (^AOMF) 20071231 Reports_US Population Summary 2" xfId="4122" xr:uid="{00000000-0005-0000-0000-00000D100000}"/>
    <cellStyle name="_APOLLO (^AVMF) 20071231 TaxWorkbook v1" xfId="4123" xr:uid="{00000000-0005-0000-0000-00000E100000}"/>
    <cellStyle name="_APOLLO (^AVMF) 20071231 TaxWorkbook v1 2" xfId="4124" xr:uid="{00000000-0005-0000-0000-00000F100000}"/>
    <cellStyle name="_APOLLO (^AVMF) 20071231 TaxWorkbook v1_403000 - Rollforward" xfId="4125" xr:uid="{00000000-0005-0000-0000-000010100000}"/>
    <cellStyle name="_APOLLO (^AVMF) 20071231 TaxWorkbook v1_403000 - Rollforward 2" xfId="4126" xr:uid="{00000000-0005-0000-0000-000011100000}"/>
    <cellStyle name="_APOLLO (^AVMF) 20071231 TaxWorkbook v1_NMFI Partners Summary" xfId="4127" xr:uid="{00000000-0005-0000-0000-000012100000}"/>
    <cellStyle name="_APOLLO (^AVMF) 20071231 TaxWorkbook v1_NMFI Partners Summary 2" xfId="4128" xr:uid="{00000000-0005-0000-0000-000013100000}"/>
    <cellStyle name="_APOLLO (^AVMF) 20071231 TaxWorkbook v1_rent" xfId="4129" xr:uid="{00000000-0005-0000-0000-000014100000}"/>
    <cellStyle name="_APOLLO (^AVMF) 20071231 TaxWorkbook v1_rent 2" xfId="4130" xr:uid="{00000000-0005-0000-0000-000015100000}"/>
    <cellStyle name="_APOLLO (^AVMF) 20071231 TaxWorkbook v1_Sheet13" xfId="4131" xr:uid="{00000000-0005-0000-0000-000016100000}"/>
    <cellStyle name="_APOLLO (^AVMF) 20071231 TaxWorkbook v1_Sheet13 2" xfId="4132" xr:uid="{00000000-0005-0000-0000-000017100000}"/>
    <cellStyle name="_APOLLO (^AVMF) 20071231 TaxWorkbook v1_Sheet2" xfId="4133" xr:uid="{00000000-0005-0000-0000-000018100000}"/>
    <cellStyle name="_APOLLO (^AVMF) 20071231 TaxWorkbook v1_Sheet2 2" xfId="4134" xr:uid="{00000000-0005-0000-0000-000019100000}"/>
    <cellStyle name="_APOLLO (^AVMF) 20071231 TaxWorkbook v1_US Population Summary" xfId="4135" xr:uid="{00000000-0005-0000-0000-00001A100000}"/>
    <cellStyle name="_APOLLO (^AVMF) 20071231 TaxWorkbook v1_US Population Summary 2" xfId="4136" xr:uid="{00000000-0005-0000-0000-00001B100000}"/>
    <cellStyle name="_Apollo Advisors IV 12-31-08 GAAP TB" xfId="4137" xr:uid="{00000000-0005-0000-0000-00001C100000}"/>
    <cellStyle name="-_Apollo Advisors IV 12-31-08 GAAP TB" xfId="4138" xr:uid="{00000000-0005-0000-0000-00001D100000}"/>
    <cellStyle name="_Apollo Advisors IV 12-31-08 GAAP TB_AIF IV Financial Highlights 12-31-08 v4" xfId="4139" xr:uid="{00000000-0005-0000-0000-00001E100000}"/>
    <cellStyle name="_Apollo Advisors IV 12-31-08 GAAP TB_AIF IV Financial Highlights 12-31-08 v4_Apollo Investment Fund IV  Q3 2009 Capital Analysis CURRENT" xfId="4140" xr:uid="{00000000-0005-0000-0000-00001F100000}"/>
    <cellStyle name="_Apollo Advisors IV 12-31-08 GAAP TB_AIF IV Financial Highlights 12-31-08 v4_Apollo Investment Fund IV  Q3 2009 Capital Analysis iPCS &amp; URI Distribution" xfId="4141" xr:uid="{00000000-0005-0000-0000-000020100000}"/>
    <cellStyle name="_Apollo Advisors IV 12-31-08 GAAP TB_AIF IV Financial Highlights 12-31-08 v4_iPCs#1-Remaining" xfId="4142" xr:uid="{00000000-0005-0000-0000-000021100000}"/>
    <cellStyle name="_Apollo Advisors IV 12-31-08 GAAP TB_PR Calc - DOMESTIC" xfId="4143" xr:uid="{00000000-0005-0000-0000-000022100000}"/>
    <cellStyle name="_Apollo Advisors V 3rd Qtr 2007 TB" xfId="4144" xr:uid="{00000000-0005-0000-0000-000023100000}"/>
    <cellStyle name="_Apollo Advisors V 3rd Qtr 2007 TB 2" xfId="4145" xr:uid="{00000000-0005-0000-0000-000024100000}"/>
    <cellStyle name="_Apollo Advisors V 3rd Qtr 2007 TB_2.10.10 LS Distribution" xfId="4146" xr:uid="{00000000-0005-0000-0000-000025100000}"/>
    <cellStyle name="_Apollo Advisors V 3rd Qtr 2007 TB_2011 6+6 Occupancy Forecast" xfId="4147" xr:uid="{00000000-0005-0000-0000-000026100000}"/>
    <cellStyle name="_Apollo Advisors V 3rd Qtr 2007 TB_2011 6+6 Occupancy Forecast 2" xfId="4148" xr:uid="{00000000-0005-0000-0000-000027100000}"/>
    <cellStyle name="_Apollo Advisors V 3rd Qtr 2007 TB_403000 - Rollforward" xfId="4149" xr:uid="{00000000-0005-0000-0000-000028100000}"/>
    <cellStyle name="_Apollo Advisors V 3rd Qtr 2007 TB_403000 - Rollforward 2" xfId="4150" xr:uid="{00000000-0005-0000-0000-000029100000}"/>
    <cellStyle name="_Apollo Advisors V 3rd Qtr 2007 TB_AAA" xfId="4151" xr:uid="{00000000-0005-0000-0000-00002A100000}"/>
    <cellStyle name="_Apollo Advisors V 3rd Qtr 2007 TB_AAA 2" xfId="4152" xr:uid="{00000000-0005-0000-0000-00002B100000}"/>
    <cellStyle name="_Apollo Advisors V 3rd Qtr 2007 TB_AAA 2 2" xfId="4153" xr:uid="{00000000-0005-0000-0000-00002C100000}"/>
    <cellStyle name="_Apollo Advisors V 3rd Qtr 2007 TB_AAA 3" xfId="4154" xr:uid="{00000000-0005-0000-0000-00002D100000}"/>
    <cellStyle name="_Apollo Advisors V 3rd Qtr 2007 TB_AGM 2009 Earnings Forecast Model_080916_May_7" xfId="4155" xr:uid="{00000000-0005-0000-0000-00002E100000}"/>
    <cellStyle name="_Apollo Advisors V 3rd Qtr 2007 TB_AGM 2009 Earnings Forecast Model_080916_May_7_FYCMPln-Retrieve" xfId="4156" xr:uid="{00000000-0005-0000-0000-00002F100000}"/>
    <cellStyle name="_Apollo Advisors V 3rd Qtr 2007 TB_AIF IV Financial Highlights 12-31-08 v4" xfId="4157" xr:uid="{00000000-0005-0000-0000-000030100000}"/>
    <cellStyle name="_Apollo Advisors V 3rd Qtr 2007 TB_AIF IV Financial Highlights 12-31-08 v4_Apollo Investment Fund IV  Q3 2009 Capital Analysis CURRENT" xfId="4158" xr:uid="{00000000-0005-0000-0000-000031100000}"/>
    <cellStyle name="_Apollo Advisors V 3rd Qtr 2007 TB_AIF IV Financial Highlights 12-31-08 v4_Apollo Investment Fund IV  Q3 2009 Capital Analysis iPCS &amp; URI Distribution" xfId="4159" xr:uid="{00000000-0005-0000-0000-000032100000}"/>
    <cellStyle name="_Apollo Advisors V 3rd Qtr 2007 TB_AIF IV Financial Highlights 12-31-08 v4_iPCs#1-Remaining" xfId="4160" xr:uid="{00000000-0005-0000-0000-000033100000}"/>
    <cellStyle name="_Apollo Advisors V 3rd Qtr 2007 TB_AIF VI - BondcoVI_Entities Invested Capital (CURRENT)" xfId="4161" xr:uid="{00000000-0005-0000-0000-000034100000}"/>
    <cellStyle name="_Apollo Advisors V 3rd Qtr 2007 TB_AIF VI Broadleaf Watefall Summary as of 6-30-09 FINAL" xfId="4162" xr:uid="{00000000-0005-0000-0000-000035100000}"/>
    <cellStyle name="_Apollo Advisors V 3rd Qtr 2007 TB_AIF VI Broadleaf Watefall Summary as of 9-30-09" xfId="4163" xr:uid="{00000000-0005-0000-0000-000036100000}"/>
    <cellStyle name="_Apollo Advisors V 3rd Qtr 2007 TB_Broadleaf Watefall 12-31-09" xfId="4164" xr:uid="{00000000-0005-0000-0000-000037100000}"/>
    <cellStyle name="_Apollo Advisors V 3rd Qtr 2007 TB_Broadleaf Watefall 6-30-09" xfId="4165" xr:uid="{00000000-0005-0000-0000-000038100000}"/>
    <cellStyle name="_Apollo Advisors V 3rd Qtr 2007 TB_Broadleaf Watefall 9-30-09" xfId="4166" xr:uid="{00000000-0005-0000-0000-000039100000}"/>
    <cellStyle name="_Apollo Advisors V 3rd Qtr 2007 TB_Domestic TB" xfId="4167" xr:uid="{00000000-0005-0000-0000-00003A100000}"/>
    <cellStyle name="_Apollo Advisors V 3rd Qtr 2007 TB_FYCMPln-Retrieve" xfId="4168" xr:uid="{00000000-0005-0000-0000-00003B100000}"/>
    <cellStyle name="_Apollo Advisors V 3rd Qtr 2007 TB_Invested Capital Debt Worksheet" xfId="4169" xr:uid="{00000000-0005-0000-0000-00003C100000}"/>
    <cellStyle name="_Apollo Advisors V 3rd Qtr 2007 TB_July 2010 ADP" xfId="4170" xr:uid="{00000000-0005-0000-0000-00003D100000}"/>
    <cellStyle name="_Apollo Advisors V 3rd Qtr 2007 TB_July 2010 ADP 2" xfId="4171" xr:uid="{00000000-0005-0000-0000-00003E100000}"/>
    <cellStyle name="_Apollo Advisors V 3rd Qtr 2007 TB_June NMFI accrual" xfId="4172" xr:uid="{00000000-0005-0000-0000-00003F100000}"/>
    <cellStyle name="_Apollo Advisors V 3rd Qtr 2007 TB_June NMFI accrual 2" xfId="4173" xr:uid="{00000000-0005-0000-0000-000040100000}"/>
    <cellStyle name="_Apollo Advisors V 3rd Qtr 2007 TB_Partners Capital Q1 2009" xfId="4174" xr:uid="{00000000-0005-0000-0000-000041100000}"/>
    <cellStyle name="_Apollo Advisors V 3rd Qtr 2007 TB_Placement Fee Summary 05-14-09 - Current (2)" xfId="4175" xr:uid="{00000000-0005-0000-0000-000042100000}"/>
    <cellStyle name="_Apollo Advisors V 3rd Qtr 2007 TB_Placement Fee Summary 05-14-09 - Current (2) 2" xfId="4176" xr:uid="{00000000-0005-0000-0000-000043100000}"/>
    <cellStyle name="_Apollo Advisors V 3rd Qtr 2007 TB_Placement Fee Summary 05-14-09 - Current (2)_FYCMPln-Retrieve" xfId="4177" xr:uid="{00000000-0005-0000-0000-000044100000}"/>
    <cellStyle name="_Apollo Advisors V 3rd Qtr 2007 TB_PR Calc - DOMESTIC" xfId="4178" xr:uid="{00000000-0005-0000-0000-000045100000}"/>
    <cellStyle name="_Apollo Advisors V 3rd Qtr 2007 TB_Q1 2011 Pmts" xfId="4179" xr:uid="{00000000-0005-0000-0000-000046100000}"/>
    <cellStyle name="_Apollo Advisors V 3rd Qtr 2007 TB_Sheet13" xfId="4180" xr:uid="{00000000-0005-0000-0000-000047100000}"/>
    <cellStyle name="_Apollo Advisors V 3rd Qtr 2007 TB_Sheet13 2" xfId="4181" xr:uid="{00000000-0005-0000-0000-000048100000}"/>
    <cellStyle name="_Apollo Advisors V 3rd Qtr 2007 TB_Sheet7" xfId="4182" xr:uid="{00000000-0005-0000-0000-000049100000}"/>
    <cellStyle name="_Apollo Advisors V 3rd Qtr 2007 TB_Sheet7 2" xfId="4183" xr:uid="{00000000-0005-0000-0000-00004A100000}"/>
    <cellStyle name="_Apollo Advisors V 3rd Qtr 2007 TB_Sheet7_Sheet2" xfId="4184" xr:uid="{00000000-0005-0000-0000-00004B100000}"/>
    <cellStyle name="_Apollo Advisors V 3rd Qtr 2007 TB_Sheet7_Sheet2 2" xfId="4185" xr:uid="{00000000-0005-0000-0000-00004C100000}"/>
    <cellStyle name="_Apollo Advisors V 3rd Qtr 2007 TB_TX Details" xfId="4186" xr:uid="{00000000-0005-0000-0000-00004D100000}"/>
    <cellStyle name="_Apollo Advisors V 3rd Qtr 2007 TB_US Population Summary" xfId="4187" xr:uid="{00000000-0005-0000-0000-00004E100000}"/>
    <cellStyle name="_Apollo Advisors V 3rd Qtr 2007 TB_US Population Summary 2" xfId="4188" xr:uid="{00000000-0005-0000-0000-00004F100000}"/>
    <cellStyle name="_Apollo Advisors VI 3rd Qtr 2007 TB" xfId="4189" xr:uid="{00000000-0005-0000-0000-000050100000}"/>
    <cellStyle name="_Apollo Advisors VI 3rd Qtr 2007 TB 2" xfId="4190" xr:uid="{00000000-0005-0000-0000-000051100000}"/>
    <cellStyle name="_Apollo Advisors VI 3rd Qtr 2007 TB_2.10.10 LS Distribution" xfId="4191" xr:uid="{00000000-0005-0000-0000-000052100000}"/>
    <cellStyle name="_Apollo Advisors VI 3rd Qtr 2007 TB_20080415_TrxAdv Fees_v2" xfId="4192" xr:uid="{00000000-0005-0000-0000-000053100000}"/>
    <cellStyle name="_Apollo Advisors VI 3rd Qtr 2007 TB_20080415_TrxAdv Fees_v2_403000 - Rollforward" xfId="4193" xr:uid="{00000000-0005-0000-0000-000054100000}"/>
    <cellStyle name="_Apollo Advisors VI 3rd Qtr 2007 TB_20080415_TrxAdv Fees_v2_July 2010 ADP" xfId="4194" xr:uid="{00000000-0005-0000-0000-000055100000}"/>
    <cellStyle name="_Apollo Advisors VI 3rd Qtr 2007 TB_20080415_TrxAdv Fees_v2_June NMFI accrual" xfId="4195" xr:uid="{00000000-0005-0000-0000-000056100000}"/>
    <cellStyle name="_Apollo Advisors VI 3rd Qtr 2007 TB_20080415_TrxAdv Fees_v2_rent" xfId="4196" xr:uid="{00000000-0005-0000-0000-000057100000}"/>
    <cellStyle name="_Apollo Advisors VI 3rd Qtr 2007 TB_20080415_TrxAdv Fees_v2_Sheet13" xfId="4197" xr:uid="{00000000-0005-0000-0000-000058100000}"/>
    <cellStyle name="_Apollo Advisors VI 3rd Qtr 2007 TB_20080415_TrxAdv Fees_v2_Sheet2" xfId="4198" xr:uid="{00000000-0005-0000-0000-000059100000}"/>
    <cellStyle name="_Apollo Advisors VI 3rd Qtr 2007 TB_20080415_TrxAdv Fees_v2_US Population Summary" xfId="4199" xr:uid="{00000000-0005-0000-0000-00005A100000}"/>
    <cellStyle name="_Apollo Advisors VI 3rd Qtr 2007 TB_403000 - Rollforward" xfId="4200" xr:uid="{00000000-0005-0000-0000-00005B100000}"/>
    <cellStyle name="_Apollo Advisors VI 3rd Qtr 2007 TB_AAA" xfId="4201" xr:uid="{00000000-0005-0000-0000-00005C100000}"/>
    <cellStyle name="_Apollo Advisors VI 3rd Qtr 2007 TB_AAA 2" xfId="4202" xr:uid="{00000000-0005-0000-0000-00005D100000}"/>
    <cellStyle name="_Apollo Advisors VI 3rd Qtr 2007 TB_Adv Fees" xfId="4203" xr:uid="{00000000-0005-0000-0000-00005E100000}"/>
    <cellStyle name="_Apollo Advisors VI 3rd Qtr 2007 TB_Adv Fees 2" xfId="4204" xr:uid="{00000000-0005-0000-0000-00005F100000}"/>
    <cellStyle name="_Apollo Advisors VI 3rd Qtr 2007 TB_Adv Fees_FYCMPln-Retrieve" xfId="4205" xr:uid="{00000000-0005-0000-0000-000060100000}"/>
    <cellStyle name="_Apollo Advisors VI 3rd Qtr 2007 TB_AGM 2009 Earnings Forecast Model_080916_May_7" xfId="4206" xr:uid="{00000000-0005-0000-0000-000061100000}"/>
    <cellStyle name="_Apollo Advisors VI 3rd Qtr 2007 TB_AGM 2009 Earnings Forecast Model_080916_May_7_FYCMPln-Retrieve" xfId="4207" xr:uid="{00000000-0005-0000-0000-000062100000}"/>
    <cellStyle name="_Apollo Advisors VI 3rd Qtr 2007 TB_AGM 2009 Earnings Forecast Model_080916_v16 Sent to fix_BRIDGE v03  (2)" xfId="4208" xr:uid="{00000000-0005-0000-0000-000063100000}"/>
    <cellStyle name="_Apollo Advisors VI 3rd Qtr 2007 TB_AGM 2009 Earnings Forecast Model_080916_v16 Sent to fix_BRIDGE v03  (2) 2" xfId="4209" xr:uid="{00000000-0005-0000-0000-000064100000}"/>
    <cellStyle name="_Apollo Advisors VI 3rd Qtr 2007 TB_AGM 2009 Earnings Forecast Model_080916_v16 Sent to fix_BRIDGE v03  (2)_FYCMPln-Retrieve" xfId="4210" xr:uid="{00000000-0005-0000-0000-000065100000}"/>
    <cellStyle name="_Apollo Advisors VI 3rd Qtr 2007 TB_AGM Earnings Forecast Model_080724_v16" xfId="4211" xr:uid="{00000000-0005-0000-0000-000066100000}"/>
    <cellStyle name="_Apollo Advisors VI 3rd Qtr 2007 TB_AGM Earnings Forecast Model_080724_v16 2" xfId="4212" xr:uid="{00000000-0005-0000-0000-000067100000}"/>
    <cellStyle name="_Apollo Advisors VI 3rd Qtr 2007 TB_AGM Earnings Forecast Model_080724_v16_403000 - Rollforward" xfId="4213" xr:uid="{00000000-0005-0000-0000-000068100000}"/>
    <cellStyle name="_Apollo Advisors VI 3rd Qtr 2007 TB_AGM Earnings Forecast Model_080724_v16_AGM 2009 Earnings Forecast Model_080916_May_7" xfId="4214" xr:uid="{00000000-0005-0000-0000-000069100000}"/>
    <cellStyle name="_Apollo Advisors VI 3rd Qtr 2007 TB_AGM Earnings Forecast Model_080724_v16_AGM 2009 Earnings Forecast Model_080916_May_7_FYCMPln-Retrieve" xfId="4215" xr:uid="{00000000-0005-0000-0000-00006A100000}"/>
    <cellStyle name="_Apollo Advisors VI 3rd Qtr 2007 TB_AGM Earnings Forecast Model_080724_v16_AGM 2009 Earnings Forecast Model_080916_v16 Sent to fix_BRIDGE v03  (2)" xfId="4216" xr:uid="{00000000-0005-0000-0000-00006B100000}"/>
    <cellStyle name="_Apollo Advisors VI 3rd Qtr 2007 TB_AGM Earnings Forecast Model_080724_v16_AGM 2009 Earnings Forecast Model_080916_v16 Sent to fix_BRIDGE v03  (2) 2" xfId="4217" xr:uid="{00000000-0005-0000-0000-00006C100000}"/>
    <cellStyle name="_Apollo Advisors VI 3rd Qtr 2007 TB_AGM Earnings Forecast Model_080724_v16_AGM 2009 Earnings Forecast Model_080916_v16 Sent to fix_BRIDGE v03  (2)_FYCMPln-Retrieve" xfId="4218" xr:uid="{00000000-0005-0000-0000-00006D100000}"/>
    <cellStyle name="_Apollo Advisors VI 3rd Qtr 2007 TB_AGM Earnings Forecast Model_080724_v16_FYCMPln-Retrieve" xfId="4219" xr:uid="{00000000-0005-0000-0000-00006E100000}"/>
    <cellStyle name="_Apollo Advisors VI 3rd Qtr 2007 TB_AGM Earnings Forecast Model_080724_v16_July 2010 ADP" xfId="4220" xr:uid="{00000000-0005-0000-0000-00006F100000}"/>
    <cellStyle name="_Apollo Advisors VI 3rd Qtr 2007 TB_AGM Earnings Forecast Model_080724_v16_June NMFI accrual" xfId="4221" xr:uid="{00000000-0005-0000-0000-000070100000}"/>
    <cellStyle name="_Apollo Advisors VI 3rd Qtr 2007 TB_AGM Earnings Forecast Model_080724_v16_Sheet13" xfId="4222" xr:uid="{00000000-0005-0000-0000-000071100000}"/>
    <cellStyle name="_Apollo Advisors VI 3rd Qtr 2007 TB_AGM Earnings Forecast Model_080724_v16_Sheet7" xfId="4223" xr:uid="{00000000-0005-0000-0000-000072100000}"/>
    <cellStyle name="_Apollo Advisors VI 3rd Qtr 2007 TB_AGM Earnings Forecast Model_080724_v16_Sheet7_Sheet2" xfId="4224" xr:uid="{00000000-0005-0000-0000-000073100000}"/>
    <cellStyle name="_Apollo Advisors VI 3rd Qtr 2007 TB_AGM Earnings Forecast Model_080724_v16_US Population Summary" xfId="4225" xr:uid="{00000000-0005-0000-0000-000074100000}"/>
    <cellStyle name="_Apollo Advisors VI 3rd Qtr 2007 TB_AGM S-1 Pro Forma Model (7-1-08 post rd. 1 SEC comments)" xfId="4226" xr:uid="{00000000-0005-0000-0000-000075100000}"/>
    <cellStyle name="_Apollo Advisors VI 3rd Qtr 2007 TB_AIF VI - BondcoVI_Entities Invested Capital (CURRENT)" xfId="4227" xr:uid="{00000000-0005-0000-0000-000076100000}"/>
    <cellStyle name="_Apollo Advisors VI 3rd Qtr 2007 TB_AIF VI Broadleaf Watefall Summary as of 6-30-09 FINAL" xfId="4228" xr:uid="{00000000-0005-0000-0000-000077100000}"/>
    <cellStyle name="_Apollo Advisors VI 3rd Qtr 2007 TB_AIF VI Broadleaf Watefall Summary as of 9-30-09" xfId="4229" xr:uid="{00000000-0005-0000-0000-000078100000}"/>
    <cellStyle name="_Apollo Advisors VI 3rd Qtr 2007 TB_Book3 (2)" xfId="4230" xr:uid="{00000000-0005-0000-0000-000079100000}"/>
    <cellStyle name="_Apollo Advisors VI 3rd Qtr 2007 TB_Book3 (2) 2" xfId="4231" xr:uid="{00000000-0005-0000-0000-00007A100000}"/>
    <cellStyle name="_Apollo Advisors VI 3rd Qtr 2007 TB_Book3 (2)_403000 - Rollforward" xfId="4232" xr:uid="{00000000-0005-0000-0000-00007B100000}"/>
    <cellStyle name="_Apollo Advisors VI 3rd Qtr 2007 TB_Book3 (2)_AGM 2009 Earnings Forecast Model_080916_May_7" xfId="4233" xr:uid="{00000000-0005-0000-0000-00007C100000}"/>
    <cellStyle name="_Apollo Advisors VI 3rd Qtr 2007 TB_Book3 (2)_AGM 2009 Earnings Forecast Model_080916_May_7_FYCMPln-Retrieve" xfId="4234" xr:uid="{00000000-0005-0000-0000-00007D100000}"/>
    <cellStyle name="_Apollo Advisors VI 3rd Qtr 2007 TB_Book3 (2)_AGM 2009 Earnings Forecast Model_080916_v16 Sent to fix_BRIDGE v03  (2)" xfId="4235" xr:uid="{00000000-0005-0000-0000-00007E100000}"/>
    <cellStyle name="_Apollo Advisors VI 3rd Qtr 2007 TB_Book3 (2)_AGM 2009 Earnings Forecast Model_080916_v16 Sent to fix_BRIDGE v03  (2) 2" xfId="4236" xr:uid="{00000000-0005-0000-0000-00007F100000}"/>
    <cellStyle name="_Apollo Advisors VI 3rd Qtr 2007 TB_Book3 (2)_AGM 2009 Earnings Forecast Model_080916_v16 Sent to fix_BRIDGE v03  (2)_FYCMPln-Retrieve" xfId="4237" xr:uid="{00000000-0005-0000-0000-000080100000}"/>
    <cellStyle name="_Apollo Advisors VI 3rd Qtr 2007 TB_Book3 (2)_FYCMPln-Retrieve" xfId="4238" xr:uid="{00000000-0005-0000-0000-000081100000}"/>
    <cellStyle name="_Apollo Advisors VI 3rd Qtr 2007 TB_Book3 (2)_July 2010 ADP" xfId="4239" xr:uid="{00000000-0005-0000-0000-000082100000}"/>
    <cellStyle name="_Apollo Advisors VI 3rd Qtr 2007 TB_Book3 (2)_June NMFI accrual" xfId="4240" xr:uid="{00000000-0005-0000-0000-000083100000}"/>
    <cellStyle name="_Apollo Advisors VI 3rd Qtr 2007 TB_Book3 (2)_Sheet13" xfId="4241" xr:uid="{00000000-0005-0000-0000-000084100000}"/>
    <cellStyle name="_Apollo Advisors VI 3rd Qtr 2007 TB_Book3 (2)_Sheet7" xfId="4242" xr:uid="{00000000-0005-0000-0000-000085100000}"/>
    <cellStyle name="_Apollo Advisors VI 3rd Qtr 2007 TB_Book3 (2)_Sheet7_Sheet2" xfId="4243" xr:uid="{00000000-0005-0000-0000-000086100000}"/>
    <cellStyle name="_Apollo Advisors VI 3rd Qtr 2007 TB_Book3 (2)_US Population Summary" xfId="4244" xr:uid="{00000000-0005-0000-0000-000087100000}"/>
    <cellStyle name="_Apollo Advisors VI 3rd Qtr 2007 TB_Broadleaf Watefall 12-31-09" xfId="4245" xr:uid="{00000000-0005-0000-0000-000088100000}"/>
    <cellStyle name="_Apollo Advisors VI 3rd Qtr 2007 TB_Broadleaf Watefall 6-30-09" xfId="4246" xr:uid="{00000000-0005-0000-0000-000089100000}"/>
    <cellStyle name="_Apollo Advisors VI 3rd Qtr 2007 TB_Broadleaf Watefall 9-30-09" xfId="4247" xr:uid="{00000000-0005-0000-0000-00008A100000}"/>
    <cellStyle name="_Apollo Advisors VI 3rd Qtr 2007 TB_broken deals (janet jackson)" xfId="4248" xr:uid="{00000000-0005-0000-0000-00008B100000}"/>
    <cellStyle name="_Apollo Advisors VI 3rd Qtr 2007 TB_broken deals (janet jackson)_403000 - Rollforward" xfId="4249" xr:uid="{00000000-0005-0000-0000-00008C100000}"/>
    <cellStyle name="_Apollo Advisors VI 3rd Qtr 2007 TB_broken deals (janet jackson)_July 2010 ADP" xfId="4250" xr:uid="{00000000-0005-0000-0000-00008D100000}"/>
    <cellStyle name="_Apollo Advisors VI 3rd Qtr 2007 TB_broken deals (janet jackson)_June NMFI accrual" xfId="4251" xr:uid="{00000000-0005-0000-0000-00008E100000}"/>
    <cellStyle name="_Apollo Advisors VI 3rd Qtr 2007 TB_broken deals (janet jackson)_rent" xfId="4252" xr:uid="{00000000-0005-0000-0000-00008F100000}"/>
    <cellStyle name="_Apollo Advisors VI 3rd Qtr 2007 TB_broken deals (janet jackson)_Sheet13" xfId="4253" xr:uid="{00000000-0005-0000-0000-000090100000}"/>
    <cellStyle name="_Apollo Advisors VI 3rd Qtr 2007 TB_broken deals (janet jackson)_Sheet2" xfId="4254" xr:uid="{00000000-0005-0000-0000-000091100000}"/>
    <cellStyle name="_Apollo Advisors VI 3rd Qtr 2007 TB_broken deals (janet jackson)_US Population Summary" xfId="4255" xr:uid="{00000000-0005-0000-0000-000092100000}"/>
    <cellStyle name="_Apollo Advisors VI 3rd Qtr 2007 TB_CM Sensitivity_Q2'08" xfId="4256" xr:uid="{00000000-0005-0000-0000-000093100000}"/>
    <cellStyle name="_Apollo Advisors VI 3rd Qtr 2007 TB_CM Sensitivity_Q2'08_403000 - Rollforward" xfId="4257" xr:uid="{00000000-0005-0000-0000-000094100000}"/>
    <cellStyle name="_Apollo Advisors VI 3rd Qtr 2007 TB_CM Sensitivity_Q2'08_July 2010 ADP" xfId="4258" xr:uid="{00000000-0005-0000-0000-000095100000}"/>
    <cellStyle name="_Apollo Advisors VI 3rd Qtr 2007 TB_CM Sensitivity_Q2'08_June NMFI accrual" xfId="4259" xr:uid="{00000000-0005-0000-0000-000096100000}"/>
    <cellStyle name="_Apollo Advisors VI 3rd Qtr 2007 TB_CM Sensitivity_Q2'08_rent" xfId="4260" xr:uid="{00000000-0005-0000-0000-000097100000}"/>
    <cellStyle name="_Apollo Advisors VI 3rd Qtr 2007 TB_CM Sensitivity_Q2'08_Sheet13" xfId="4261" xr:uid="{00000000-0005-0000-0000-000098100000}"/>
    <cellStyle name="_Apollo Advisors VI 3rd Qtr 2007 TB_CM Sensitivity_Q2'08_Sheet2" xfId="4262" xr:uid="{00000000-0005-0000-0000-000099100000}"/>
    <cellStyle name="_Apollo Advisors VI 3rd Qtr 2007 TB_CM Sensitivity_Q2'08_US Population Summary" xfId="4263" xr:uid="{00000000-0005-0000-0000-00009A100000}"/>
    <cellStyle name="_Apollo Advisors VI 3rd Qtr 2007 TB_Domestic TB" xfId="4264" xr:uid="{00000000-0005-0000-0000-00009B100000}"/>
    <cellStyle name="_Apollo Advisors VI 3rd Qtr 2007 TB_Fund VII Capital Balance Analysis 03-31-08 CURRENT" xfId="4265" xr:uid="{00000000-0005-0000-0000-00009C100000}"/>
    <cellStyle name="_Apollo Advisors VI 3rd Qtr 2007 TB_Fund VII Capital Balance Analysis 03-31-08 CURRENT_403000 - Rollforward" xfId="4266" xr:uid="{00000000-0005-0000-0000-00009D100000}"/>
    <cellStyle name="_Apollo Advisors VI 3rd Qtr 2007 TB_Fund VII Capital Balance Analysis 03-31-08 CURRENT_July 2010 ADP" xfId="4267" xr:uid="{00000000-0005-0000-0000-00009E100000}"/>
    <cellStyle name="_Apollo Advisors VI 3rd Qtr 2007 TB_Fund VII Capital Balance Analysis 03-31-08 CURRENT_June NMFI accrual" xfId="4268" xr:uid="{00000000-0005-0000-0000-00009F100000}"/>
    <cellStyle name="_Apollo Advisors VI 3rd Qtr 2007 TB_Fund VII Capital Balance Analysis 03-31-08 CURRENT_rent" xfId="4269" xr:uid="{00000000-0005-0000-0000-0000A0100000}"/>
    <cellStyle name="_Apollo Advisors VI 3rd Qtr 2007 TB_Fund VII Capital Balance Analysis 03-31-08 CURRENT_Sheet13" xfId="4270" xr:uid="{00000000-0005-0000-0000-0000A1100000}"/>
    <cellStyle name="_Apollo Advisors VI 3rd Qtr 2007 TB_Fund VII Capital Balance Analysis 03-31-08 CURRENT_Sheet2" xfId="4271" xr:uid="{00000000-0005-0000-0000-0000A2100000}"/>
    <cellStyle name="_Apollo Advisors VI 3rd Qtr 2007 TB_Fund VII Capital Balance Analysis 03-31-08 CURRENT_US Population Summary" xfId="4272" xr:uid="{00000000-0005-0000-0000-0000A3100000}"/>
    <cellStyle name="_Apollo Advisors VI 3rd Qtr 2007 TB_FYCMPln-Retrieve" xfId="4273" xr:uid="{00000000-0005-0000-0000-0000A4100000}"/>
    <cellStyle name="_Apollo Advisors VI 3rd Qtr 2007 TB_GAAP to Cash Adjustment" xfId="4274" xr:uid="{00000000-0005-0000-0000-0000A5100000}"/>
    <cellStyle name="_Apollo Advisors VI 3rd Qtr 2007 TB_GAAP to Cash Adjustment_403000 - Rollforward" xfId="4275" xr:uid="{00000000-0005-0000-0000-0000A6100000}"/>
    <cellStyle name="_Apollo Advisors VI 3rd Qtr 2007 TB_GAAP to Cash Adjustment_July 2010 ADP" xfId="4276" xr:uid="{00000000-0005-0000-0000-0000A7100000}"/>
    <cellStyle name="_Apollo Advisors VI 3rd Qtr 2007 TB_GAAP to Cash Adjustment_June NMFI accrual" xfId="4277" xr:uid="{00000000-0005-0000-0000-0000A8100000}"/>
    <cellStyle name="_Apollo Advisors VI 3rd Qtr 2007 TB_GAAP to Cash Adjustment_rent" xfId="4278" xr:uid="{00000000-0005-0000-0000-0000A9100000}"/>
    <cellStyle name="_Apollo Advisors VI 3rd Qtr 2007 TB_GAAP to Cash Adjustment_Sheet13" xfId="4279" xr:uid="{00000000-0005-0000-0000-0000AA100000}"/>
    <cellStyle name="_Apollo Advisors VI 3rd Qtr 2007 TB_GAAP to Cash Adjustment_Sheet2" xfId="4280" xr:uid="{00000000-0005-0000-0000-0000AB100000}"/>
    <cellStyle name="_Apollo Advisors VI 3rd Qtr 2007 TB_GAAP to Cash Adjustment_US Population Summary" xfId="4281" xr:uid="{00000000-0005-0000-0000-0000AC100000}"/>
    <cellStyle name="_Apollo Advisors VI 3rd Qtr 2007 TB_Invested Capital Debt Worksheet" xfId="4282" xr:uid="{00000000-0005-0000-0000-0000AD100000}"/>
    <cellStyle name="_Apollo Advisors VI 3rd Qtr 2007 TB_July 2010 ADP" xfId="4283" xr:uid="{00000000-0005-0000-0000-0000AE100000}"/>
    <cellStyle name="_Apollo Advisors VI 3rd Qtr 2007 TB_June NMFI accrual" xfId="4284" xr:uid="{00000000-0005-0000-0000-0000AF100000}"/>
    <cellStyle name="_Apollo Advisors VI 3rd Qtr 2007 TB_MDA - AUM Modelv3_6 18" xfId="4285" xr:uid="{00000000-0005-0000-0000-0000B0100000}"/>
    <cellStyle name="_Apollo Advisors VI 3rd Qtr 2007 TB_MDA - AUM Modelv3_6 18_FYCMPln-Retrieve" xfId="4286" xr:uid="{00000000-0005-0000-0000-0000B1100000}"/>
    <cellStyle name="_Apollo Advisors VI 3rd Qtr 2007 TB_MDA - AUM Modelv4_values8 11" xfId="4287" xr:uid="{00000000-0005-0000-0000-0000B2100000}"/>
    <cellStyle name="_Apollo Advisors VI 3rd Qtr 2007 TB_MDA - AUM Modelv4_values8 11 (2)" xfId="4288" xr:uid="{00000000-0005-0000-0000-0000B3100000}"/>
    <cellStyle name="_Apollo Advisors VI 3rd Qtr 2007 TB_MDA - AUM Modelv4_values8 11 (2)_FYCMPln-Retrieve" xfId="4289" xr:uid="{00000000-0005-0000-0000-0000B4100000}"/>
    <cellStyle name="_Apollo Advisors VI 3rd Qtr 2007 TB_MDA - AUM Modelv4_values8 11_FYCMPln-Retrieve" xfId="4290" xr:uid="{00000000-0005-0000-0000-0000B5100000}"/>
    <cellStyle name="_Apollo Advisors VI 3rd Qtr 2007 TB_PE Fees for NMFI (JJackson)" xfId="4291" xr:uid="{00000000-0005-0000-0000-0000B6100000}"/>
    <cellStyle name="_Apollo Advisors VI 3rd Qtr 2007 TB_PE Fees for NMFI (JJackson)_403000 - Rollforward" xfId="4292" xr:uid="{00000000-0005-0000-0000-0000B7100000}"/>
    <cellStyle name="_Apollo Advisors VI 3rd Qtr 2007 TB_PE Fees for NMFI (JJackson)_July 2010 ADP" xfId="4293" xr:uid="{00000000-0005-0000-0000-0000B8100000}"/>
    <cellStyle name="_Apollo Advisors VI 3rd Qtr 2007 TB_PE Fees for NMFI (JJackson)_June NMFI accrual" xfId="4294" xr:uid="{00000000-0005-0000-0000-0000B9100000}"/>
    <cellStyle name="_Apollo Advisors VI 3rd Qtr 2007 TB_PE Fees for NMFI (JJackson)_rent" xfId="4295" xr:uid="{00000000-0005-0000-0000-0000BA100000}"/>
    <cellStyle name="_Apollo Advisors VI 3rd Qtr 2007 TB_PE Fees for NMFI (JJackson)_Sheet13" xfId="4296" xr:uid="{00000000-0005-0000-0000-0000BB100000}"/>
    <cellStyle name="_Apollo Advisors VI 3rd Qtr 2007 TB_PE Fees for NMFI (JJackson)_Sheet2" xfId="4297" xr:uid="{00000000-0005-0000-0000-0000BC100000}"/>
    <cellStyle name="_Apollo Advisors VI 3rd Qtr 2007 TB_PE Fees for NMFI (JJackson)_US Population Summary" xfId="4298" xr:uid="{00000000-0005-0000-0000-0000BD100000}"/>
    <cellStyle name="_Apollo Advisors VI 3rd Qtr 2007 TB_Placement Fee Summary 05-14-09 - Current (2)" xfId="4299" xr:uid="{00000000-0005-0000-0000-0000BE100000}"/>
    <cellStyle name="_Apollo Advisors VI 3rd Qtr 2007 TB_Placement Fee Summary 05-14-09 - Current (2) 2" xfId="4300" xr:uid="{00000000-0005-0000-0000-0000BF100000}"/>
    <cellStyle name="_Apollo Advisors VI 3rd Qtr 2007 TB_Placement Fee Summary 05-14-09 - Current (2)_FYCMPln-Retrieve" xfId="4301" xr:uid="{00000000-0005-0000-0000-0000C0100000}"/>
    <cellStyle name="_Apollo Advisors VI 3rd Qtr 2007 TB_Q1 2011 Pmts" xfId="4302" xr:uid="{00000000-0005-0000-0000-0000C1100000}"/>
    <cellStyle name="_Apollo Advisors VI 3rd Qtr 2007 TB_Revenue breakout" xfId="4303" xr:uid="{00000000-0005-0000-0000-0000C2100000}"/>
    <cellStyle name="_Apollo Advisors VI 3rd Qtr 2007 TB_Revenue breakout 2" xfId="4304" xr:uid="{00000000-0005-0000-0000-0000C3100000}"/>
    <cellStyle name="_Apollo Advisors VI 3rd Qtr 2007 TB_Revenue breakout_2.10.10 LS Distribution" xfId="4305" xr:uid="{00000000-0005-0000-0000-0000C4100000}"/>
    <cellStyle name="_Apollo Advisors VI 3rd Qtr 2007 TB_Revenue breakout_2007 Revenue - RE fees" xfId="4306" xr:uid="{00000000-0005-0000-0000-0000C5100000}"/>
    <cellStyle name="_Apollo Advisors VI 3rd Qtr 2007 TB_Revenue breakout_2007 Revenue - RE fees 2" xfId="4307" xr:uid="{00000000-0005-0000-0000-0000C6100000}"/>
    <cellStyle name="_Apollo Advisors VI 3rd Qtr 2007 TB_Revenue breakout_2007 Revenue - RE fees_403000 - Rollforward" xfId="4308" xr:uid="{00000000-0005-0000-0000-0000C7100000}"/>
    <cellStyle name="_Apollo Advisors VI 3rd Qtr 2007 TB_Revenue breakout_2007 Revenue - RE fees_AGM 2009 Earnings Forecast Model_080916_May_7" xfId="4309" xr:uid="{00000000-0005-0000-0000-0000C8100000}"/>
    <cellStyle name="_Apollo Advisors VI 3rd Qtr 2007 TB_Revenue breakout_2007 Revenue - RE fees_AGM 2009 Earnings Forecast Model_080916_May_7_FYCMPln-Retrieve" xfId="4310" xr:uid="{00000000-0005-0000-0000-0000C9100000}"/>
    <cellStyle name="_Apollo Advisors VI 3rd Qtr 2007 TB_Revenue breakout_2007 Revenue - RE fees_AGM 2009 Earnings Forecast Model_080916_v16 Sent to fix_BRIDGE v03  (2)" xfId="4311" xr:uid="{00000000-0005-0000-0000-0000CA100000}"/>
    <cellStyle name="_Apollo Advisors VI 3rd Qtr 2007 TB_Revenue breakout_2007 Revenue - RE fees_AGM 2009 Earnings Forecast Model_080916_v16 Sent to fix_BRIDGE v03  (2) 2" xfId="4312" xr:uid="{00000000-0005-0000-0000-0000CB100000}"/>
    <cellStyle name="_Apollo Advisors VI 3rd Qtr 2007 TB_Revenue breakout_2007 Revenue - RE fees_AGM 2009 Earnings Forecast Model_080916_v16 Sent to fix_BRIDGE v03  (2)_FYCMPln-Retrieve" xfId="4313" xr:uid="{00000000-0005-0000-0000-0000CC100000}"/>
    <cellStyle name="_Apollo Advisors VI 3rd Qtr 2007 TB_Revenue breakout_2007 Revenue - RE fees_AIF VI - BondcoVI_Entities Invested Capital (CURRENT)" xfId="4314" xr:uid="{00000000-0005-0000-0000-0000CD100000}"/>
    <cellStyle name="_Apollo Advisors VI 3rd Qtr 2007 TB_Revenue breakout_2007 Revenue - RE fees_AIF VI Broadleaf Watefall Summary as of 6-30-09 FINAL" xfId="4315" xr:uid="{00000000-0005-0000-0000-0000CE100000}"/>
    <cellStyle name="_Apollo Advisors VI 3rd Qtr 2007 TB_Revenue breakout_2007 Revenue - RE fees_AIF VI Broadleaf Watefall Summary as of 9-30-09" xfId="4316" xr:uid="{00000000-0005-0000-0000-0000CF100000}"/>
    <cellStyle name="_Apollo Advisors VI 3rd Qtr 2007 TB_Revenue breakout_2007 Revenue - RE fees_Broadleaf Watefall 12-31-09" xfId="4317" xr:uid="{00000000-0005-0000-0000-0000D0100000}"/>
    <cellStyle name="_Apollo Advisors VI 3rd Qtr 2007 TB_Revenue breakout_2007 Revenue - RE fees_Broadleaf Watefall 6-30-09" xfId="4318" xr:uid="{00000000-0005-0000-0000-0000D1100000}"/>
    <cellStyle name="_Apollo Advisors VI 3rd Qtr 2007 TB_Revenue breakout_2007 Revenue - RE fees_Broadleaf Watefall 9-30-09" xfId="4319" xr:uid="{00000000-0005-0000-0000-0000D2100000}"/>
    <cellStyle name="_Apollo Advisors VI 3rd Qtr 2007 TB_Revenue breakout_2007 Revenue - RE fees_Domestic TB" xfId="4320" xr:uid="{00000000-0005-0000-0000-0000D3100000}"/>
    <cellStyle name="_Apollo Advisors VI 3rd Qtr 2007 TB_Revenue breakout_2007 Revenue - RE fees_FYCMPln-Retrieve" xfId="4321" xr:uid="{00000000-0005-0000-0000-0000D4100000}"/>
    <cellStyle name="_Apollo Advisors VI 3rd Qtr 2007 TB_Revenue breakout_2007 Revenue - RE fees_Invested Capital Debt Worksheet" xfId="4322" xr:uid="{00000000-0005-0000-0000-0000D5100000}"/>
    <cellStyle name="_Apollo Advisors VI 3rd Qtr 2007 TB_Revenue breakout_2007 Revenue - RE fees_July 2010 ADP" xfId="4323" xr:uid="{00000000-0005-0000-0000-0000D6100000}"/>
    <cellStyle name="_Apollo Advisors VI 3rd Qtr 2007 TB_Revenue breakout_2007 Revenue - RE fees_June NMFI accrual" xfId="4324" xr:uid="{00000000-0005-0000-0000-0000D7100000}"/>
    <cellStyle name="_Apollo Advisors VI 3rd Qtr 2007 TB_Revenue breakout_2007 Revenue - RE fees_Placement Fee Summary 05-14-09 - Current (2)" xfId="4325" xr:uid="{00000000-0005-0000-0000-0000D8100000}"/>
    <cellStyle name="_Apollo Advisors VI 3rd Qtr 2007 TB_Revenue breakout_2007 Revenue - RE fees_Placement Fee Summary 05-14-09 - Current (2) 2" xfId="4326" xr:uid="{00000000-0005-0000-0000-0000D9100000}"/>
    <cellStyle name="_Apollo Advisors VI 3rd Qtr 2007 TB_Revenue breakout_2007 Revenue - RE fees_Placement Fee Summary 05-14-09 - Current (2)_FYCMPln-Retrieve" xfId="4327" xr:uid="{00000000-0005-0000-0000-0000DA100000}"/>
    <cellStyle name="_Apollo Advisors VI 3rd Qtr 2007 TB_Revenue breakout_2007 Revenue - RE fees_Sheet13" xfId="4328" xr:uid="{00000000-0005-0000-0000-0000DB100000}"/>
    <cellStyle name="_Apollo Advisors VI 3rd Qtr 2007 TB_Revenue breakout_2007 Revenue - RE fees_Sheet7" xfId="4329" xr:uid="{00000000-0005-0000-0000-0000DC100000}"/>
    <cellStyle name="_Apollo Advisors VI 3rd Qtr 2007 TB_Revenue breakout_2007 Revenue - RE fees_Sheet7_Sheet2" xfId="4330" xr:uid="{00000000-0005-0000-0000-0000DD100000}"/>
    <cellStyle name="_Apollo Advisors VI 3rd Qtr 2007 TB_Revenue breakout_2007 Revenue - RE fees_US Population Summary" xfId="4331" xr:uid="{00000000-0005-0000-0000-0000DE100000}"/>
    <cellStyle name="_Apollo Advisors VI 3rd Qtr 2007 TB_Revenue breakout_403000 - Rollforward" xfId="4332" xr:uid="{00000000-0005-0000-0000-0000DF100000}"/>
    <cellStyle name="_Apollo Advisors VI 3rd Qtr 2007 TB_Revenue breakout_AAA" xfId="4333" xr:uid="{00000000-0005-0000-0000-0000E0100000}"/>
    <cellStyle name="_Apollo Advisors VI 3rd Qtr 2007 TB_Revenue breakout_AAA 2" xfId="4334" xr:uid="{00000000-0005-0000-0000-0000E1100000}"/>
    <cellStyle name="_Apollo Advisors VI 3rd Qtr 2007 TB_Revenue breakout_AGM 2009 Earnings Forecast Model_080916_May_7" xfId="4335" xr:uid="{00000000-0005-0000-0000-0000E2100000}"/>
    <cellStyle name="_Apollo Advisors VI 3rd Qtr 2007 TB_Revenue breakout_AGM 2009 Earnings Forecast Model_080916_May_7_FYCMPln-Retrieve" xfId="4336" xr:uid="{00000000-0005-0000-0000-0000E3100000}"/>
    <cellStyle name="_Apollo Advisors VI 3rd Qtr 2007 TB_Revenue breakout_AIF VI - BondcoVI_Entities Invested Capital (CURRENT)" xfId="4337" xr:uid="{00000000-0005-0000-0000-0000E4100000}"/>
    <cellStyle name="_Apollo Advisors VI 3rd Qtr 2007 TB_Revenue breakout_AIF VI Broadleaf Watefall Summary as of 6-30-09 FINAL" xfId="4338" xr:uid="{00000000-0005-0000-0000-0000E5100000}"/>
    <cellStyle name="_Apollo Advisors VI 3rd Qtr 2007 TB_Revenue breakout_AIF VI Broadleaf Watefall Summary as of 9-30-09" xfId="4339" xr:uid="{00000000-0005-0000-0000-0000E6100000}"/>
    <cellStyle name="_Apollo Advisors VI 3rd Qtr 2007 TB_Revenue breakout_Broadleaf Watefall 12-31-09" xfId="4340" xr:uid="{00000000-0005-0000-0000-0000E7100000}"/>
    <cellStyle name="_Apollo Advisors VI 3rd Qtr 2007 TB_Revenue breakout_Broadleaf Watefall 6-30-09" xfId="4341" xr:uid="{00000000-0005-0000-0000-0000E8100000}"/>
    <cellStyle name="_Apollo Advisors VI 3rd Qtr 2007 TB_Revenue breakout_Broadleaf Watefall 9-30-09" xfId="4342" xr:uid="{00000000-0005-0000-0000-0000E9100000}"/>
    <cellStyle name="_Apollo Advisors VI 3rd Qtr 2007 TB_Revenue breakout_Domestic TB" xfId="4343" xr:uid="{00000000-0005-0000-0000-0000EA100000}"/>
    <cellStyle name="_Apollo Advisors VI 3rd Qtr 2007 TB_Revenue breakout_FYCMPln-Retrieve" xfId="4344" xr:uid="{00000000-0005-0000-0000-0000EB100000}"/>
    <cellStyle name="_Apollo Advisors VI 3rd Qtr 2007 TB_Revenue breakout_Invested Capital Debt Worksheet" xfId="4345" xr:uid="{00000000-0005-0000-0000-0000EC100000}"/>
    <cellStyle name="_Apollo Advisors VI 3rd Qtr 2007 TB_Revenue breakout_July 2010 ADP" xfId="4346" xr:uid="{00000000-0005-0000-0000-0000ED100000}"/>
    <cellStyle name="_Apollo Advisors VI 3rd Qtr 2007 TB_Revenue breakout_June NMFI accrual" xfId="4347" xr:uid="{00000000-0005-0000-0000-0000EE100000}"/>
    <cellStyle name="_Apollo Advisors VI 3rd Qtr 2007 TB_Revenue breakout_Placement Fee Summary 05-14-09 - Current (2)" xfId="4348" xr:uid="{00000000-0005-0000-0000-0000EF100000}"/>
    <cellStyle name="_Apollo Advisors VI 3rd Qtr 2007 TB_Revenue breakout_Placement Fee Summary 05-14-09 - Current (2) 2" xfId="4349" xr:uid="{00000000-0005-0000-0000-0000F0100000}"/>
    <cellStyle name="_Apollo Advisors VI 3rd Qtr 2007 TB_Revenue breakout_Placement Fee Summary 05-14-09 - Current (2)_FYCMPln-Retrieve" xfId="4350" xr:uid="{00000000-0005-0000-0000-0000F1100000}"/>
    <cellStyle name="_Apollo Advisors VI 3rd Qtr 2007 TB_Revenue breakout_Q1 2011 Pmts" xfId="4351" xr:uid="{00000000-0005-0000-0000-0000F2100000}"/>
    <cellStyle name="_Apollo Advisors VI 3rd Qtr 2007 TB_Revenue breakout_Sheet13" xfId="4352" xr:uid="{00000000-0005-0000-0000-0000F3100000}"/>
    <cellStyle name="_Apollo Advisors VI 3rd Qtr 2007 TB_Revenue breakout_Sheet7" xfId="4353" xr:uid="{00000000-0005-0000-0000-0000F4100000}"/>
    <cellStyle name="_Apollo Advisors VI 3rd Qtr 2007 TB_Revenue breakout_Sheet7_Sheet2" xfId="4354" xr:uid="{00000000-0005-0000-0000-0000F5100000}"/>
    <cellStyle name="_Apollo Advisors VI 3rd Qtr 2007 TB_Revenue breakout_TX Details" xfId="4355" xr:uid="{00000000-0005-0000-0000-0000F6100000}"/>
    <cellStyle name="_Apollo Advisors VI 3rd Qtr 2007 TB_Revenue breakout_US Population Summary" xfId="4356" xr:uid="{00000000-0005-0000-0000-0000F7100000}"/>
    <cellStyle name="_Apollo Advisors VI 3rd Qtr 2007 TB_Sheet13" xfId="4357" xr:uid="{00000000-0005-0000-0000-0000F8100000}"/>
    <cellStyle name="_Apollo Advisors VI 3rd Qtr 2007 TB_Sheet7" xfId="4358" xr:uid="{00000000-0005-0000-0000-0000F9100000}"/>
    <cellStyle name="_Apollo Advisors VI 3rd Qtr 2007 TB_Sheet7_Sheet2" xfId="4359" xr:uid="{00000000-0005-0000-0000-0000FA100000}"/>
    <cellStyle name="_Apollo Advisors VI 3rd Qtr 2007 TB_TX Details" xfId="4360" xr:uid="{00000000-0005-0000-0000-0000FB100000}"/>
    <cellStyle name="_Apollo Advisors VI 3rd Qtr 2007 TB_Txn and Adv and LevSourcev8" xfId="4361" xr:uid="{00000000-0005-0000-0000-0000FC100000}"/>
    <cellStyle name="_Apollo Advisors VI 3rd Qtr 2007 TB_Txn and Adv and LevSourcev8 2" xfId="4362" xr:uid="{00000000-0005-0000-0000-0000FD100000}"/>
    <cellStyle name="_Apollo Advisors VI 3rd Qtr 2007 TB_Txn and Adv and LevSourcev8_403000 - Rollforward" xfId="4363" xr:uid="{00000000-0005-0000-0000-0000FE100000}"/>
    <cellStyle name="_Apollo Advisors VI 3rd Qtr 2007 TB_Txn and Adv and LevSourcev8_AGM 2009 Earnings Forecast Model_080916_May_7" xfId="4364" xr:uid="{00000000-0005-0000-0000-0000FF100000}"/>
    <cellStyle name="_Apollo Advisors VI 3rd Qtr 2007 TB_Txn and Adv and LevSourcev8_AGM 2009 Earnings Forecast Model_080916_May_7_FYCMPln-Retrieve" xfId="4365" xr:uid="{00000000-0005-0000-0000-000000110000}"/>
    <cellStyle name="_Apollo Advisors VI 3rd Qtr 2007 TB_Txn and Adv and LevSourcev8_FYCMPln-Retrieve" xfId="4366" xr:uid="{00000000-0005-0000-0000-000001110000}"/>
    <cellStyle name="_Apollo Advisors VI 3rd Qtr 2007 TB_Txn and Adv and LevSourcev8_July 2010 ADP" xfId="4367" xr:uid="{00000000-0005-0000-0000-000002110000}"/>
    <cellStyle name="_Apollo Advisors VI 3rd Qtr 2007 TB_Txn and Adv and LevSourcev8_June NMFI accrual" xfId="4368" xr:uid="{00000000-0005-0000-0000-000003110000}"/>
    <cellStyle name="_Apollo Advisors VI 3rd Qtr 2007 TB_Txn and Adv and LevSourcev8_Sheet13" xfId="4369" xr:uid="{00000000-0005-0000-0000-000004110000}"/>
    <cellStyle name="_Apollo Advisors VI 3rd Qtr 2007 TB_Txn and Adv and LevSourcev8_Sheet7" xfId="4370" xr:uid="{00000000-0005-0000-0000-000005110000}"/>
    <cellStyle name="_Apollo Advisors VI 3rd Qtr 2007 TB_Txn and Adv and LevSourcev8_Sheet7_Sheet2" xfId="4371" xr:uid="{00000000-0005-0000-0000-000006110000}"/>
    <cellStyle name="_Apollo Advisors VI 3rd Qtr 2007 TB_Txn and Adv and LevSourcev8_US Population Summary" xfId="4372" xr:uid="{00000000-0005-0000-0000-000007110000}"/>
    <cellStyle name="_Apollo Advisors VI 3rd Qtr 2007 TB_US Population Summary" xfId="4373" xr:uid="{00000000-0005-0000-0000-000008110000}"/>
    <cellStyle name="_Apollo Advisors VI 7.13.2007 TB" xfId="4374" xr:uid="{00000000-0005-0000-0000-000009110000}"/>
    <cellStyle name="_Apollo Advisors VI 7.13.2007 TB 2" xfId="4375" xr:uid="{00000000-0005-0000-0000-00000A110000}"/>
    <cellStyle name="_Apollo Advisors VI 7.13.2007 TB_2.10.10 LS Distribution" xfId="4376" xr:uid="{00000000-0005-0000-0000-00000B110000}"/>
    <cellStyle name="_Apollo Advisors VI 7.13.2007 TB_20080415_TrxAdv Fees_v2" xfId="4377" xr:uid="{00000000-0005-0000-0000-00000C110000}"/>
    <cellStyle name="_Apollo Advisors VI 7.13.2007 TB_20080415_TrxAdv Fees_v2_403000 - Rollforward" xfId="4378" xr:uid="{00000000-0005-0000-0000-00000D110000}"/>
    <cellStyle name="_Apollo Advisors VI 7.13.2007 TB_20080415_TrxAdv Fees_v2_July 2010 ADP" xfId="4379" xr:uid="{00000000-0005-0000-0000-00000E110000}"/>
    <cellStyle name="_Apollo Advisors VI 7.13.2007 TB_20080415_TrxAdv Fees_v2_June NMFI accrual" xfId="4380" xr:uid="{00000000-0005-0000-0000-00000F110000}"/>
    <cellStyle name="_Apollo Advisors VI 7.13.2007 TB_20080415_TrxAdv Fees_v2_rent" xfId="4381" xr:uid="{00000000-0005-0000-0000-000010110000}"/>
    <cellStyle name="_Apollo Advisors VI 7.13.2007 TB_20080415_TrxAdv Fees_v2_Sheet13" xfId="4382" xr:uid="{00000000-0005-0000-0000-000011110000}"/>
    <cellStyle name="_Apollo Advisors VI 7.13.2007 TB_20080415_TrxAdv Fees_v2_Sheet2" xfId="4383" xr:uid="{00000000-0005-0000-0000-000012110000}"/>
    <cellStyle name="_Apollo Advisors VI 7.13.2007 TB_20080415_TrxAdv Fees_v2_US Population Summary" xfId="4384" xr:uid="{00000000-0005-0000-0000-000013110000}"/>
    <cellStyle name="_Apollo Advisors VI 7.13.2007 TB_2011 6+6 Occupancy Forecast" xfId="4385" xr:uid="{00000000-0005-0000-0000-000014110000}"/>
    <cellStyle name="_Apollo Advisors VI 7.13.2007 TB_403000 - Rollforward" xfId="4386" xr:uid="{00000000-0005-0000-0000-000015110000}"/>
    <cellStyle name="_Apollo Advisors VI 7.13.2007 TB_AAA" xfId="4387" xr:uid="{00000000-0005-0000-0000-000016110000}"/>
    <cellStyle name="_Apollo Advisors VI 7.13.2007 TB_AAA 2" xfId="4388" xr:uid="{00000000-0005-0000-0000-000017110000}"/>
    <cellStyle name="_Apollo Advisors VI 7.13.2007 TB_Adv Fees" xfId="4389" xr:uid="{00000000-0005-0000-0000-000018110000}"/>
    <cellStyle name="_Apollo Advisors VI 7.13.2007 TB_Adv Fees 2" xfId="4390" xr:uid="{00000000-0005-0000-0000-000019110000}"/>
    <cellStyle name="_Apollo Advisors VI 7.13.2007 TB_Adv Fees_FYCMPln-Retrieve" xfId="4391" xr:uid="{00000000-0005-0000-0000-00001A110000}"/>
    <cellStyle name="_Apollo Advisors VI 7.13.2007 TB_AGM 2009 Earnings Forecast Model_080916_May_7" xfId="4392" xr:uid="{00000000-0005-0000-0000-00001B110000}"/>
    <cellStyle name="_Apollo Advisors VI 7.13.2007 TB_AGM 2009 Earnings Forecast Model_080916_May_7_FYCMPln-Retrieve" xfId="4393" xr:uid="{00000000-0005-0000-0000-00001C110000}"/>
    <cellStyle name="_Apollo Advisors VI 7.13.2007 TB_AGM 2009 Earnings Forecast Model_080916_v16 Sent to fix_BRIDGE v03  (2)" xfId="4394" xr:uid="{00000000-0005-0000-0000-00001D110000}"/>
    <cellStyle name="_Apollo Advisors VI 7.13.2007 TB_AGM 2009 Earnings Forecast Model_080916_v16 Sent to fix_BRIDGE v03  (2) 2" xfId="4395" xr:uid="{00000000-0005-0000-0000-00001E110000}"/>
    <cellStyle name="_Apollo Advisors VI 7.13.2007 TB_AGM 2009 Earnings Forecast Model_080916_v16 Sent to fix_BRIDGE v03  (2)_FYCMPln-Retrieve" xfId="4396" xr:uid="{00000000-0005-0000-0000-00001F110000}"/>
    <cellStyle name="_Apollo Advisors VI 7.13.2007 TB_AGM Earnings Forecast Model_080724_v16" xfId="4397" xr:uid="{00000000-0005-0000-0000-000020110000}"/>
    <cellStyle name="_Apollo Advisors VI 7.13.2007 TB_AGM Earnings Forecast Model_080724_v16 2" xfId="4398" xr:uid="{00000000-0005-0000-0000-000021110000}"/>
    <cellStyle name="_Apollo Advisors VI 7.13.2007 TB_AGM Earnings Forecast Model_080724_v16_403000 - Rollforward" xfId="4399" xr:uid="{00000000-0005-0000-0000-000022110000}"/>
    <cellStyle name="_Apollo Advisors VI 7.13.2007 TB_AGM Earnings Forecast Model_080724_v16_AGM 2009 Earnings Forecast Model_080916_May_7" xfId="4400" xr:uid="{00000000-0005-0000-0000-000023110000}"/>
    <cellStyle name="_Apollo Advisors VI 7.13.2007 TB_AGM Earnings Forecast Model_080724_v16_AGM 2009 Earnings Forecast Model_080916_May_7_FYCMPln-Retrieve" xfId="4401" xr:uid="{00000000-0005-0000-0000-000024110000}"/>
    <cellStyle name="_Apollo Advisors VI 7.13.2007 TB_AGM Earnings Forecast Model_080724_v16_AGM 2009 Earnings Forecast Model_080916_v16 Sent to fix_BRIDGE v03  (2)" xfId="4402" xr:uid="{00000000-0005-0000-0000-000025110000}"/>
    <cellStyle name="_Apollo Advisors VI 7.13.2007 TB_AGM Earnings Forecast Model_080724_v16_AGM 2009 Earnings Forecast Model_080916_v16 Sent to fix_BRIDGE v03  (2) 2" xfId="4403" xr:uid="{00000000-0005-0000-0000-000026110000}"/>
    <cellStyle name="_Apollo Advisors VI 7.13.2007 TB_AGM Earnings Forecast Model_080724_v16_AGM 2009 Earnings Forecast Model_080916_v16 Sent to fix_BRIDGE v03  (2)_FYCMPln-Retrieve" xfId="4404" xr:uid="{00000000-0005-0000-0000-000027110000}"/>
    <cellStyle name="_Apollo Advisors VI 7.13.2007 TB_AGM Earnings Forecast Model_080724_v16_FYCMPln-Retrieve" xfId="4405" xr:uid="{00000000-0005-0000-0000-000028110000}"/>
    <cellStyle name="_Apollo Advisors VI 7.13.2007 TB_AGM Earnings Forecast Model_080724_v16_July 2010 ADP" xfId="4406" xr:uid="{00000000-0005-0000-0000-000029110000}"/>
    <cellStyle name="_Apollo Advisors VI 7.13.2007 TB_AGM Earnings Forecast Model_080724_v16_June NMFI accrual" xfId="4407" xr:uid="{00000000-0005-0000-0000-00002A110000}"/>
    <cellStyle name="_Apollo Advisors VI 7.13.2007 TB_AGM Earnings Forecast Model_080724_v16_Sheet13" xfId="4408" xr:uid="{00000000-0005-0000-0000-00002B110000}"/>
    <cellStyle name="_Apollo Advisors VI 7.13.2007 TB_AGM Earnings Forecast Model_080724_v16_Sheet7" xfId="4409" xr:uid="{00000000-0005-0000-0000-00002C110000}"/>
    <cellStyle name="_Apollo Advisors VI 7.13.2007 TB_AGM Earnings Forecast Model_080724_v16_Sheet7_Sheet2" xfId="4410" xr:uid="{00000000-0005-0000-0000-00002D110000}"/>
    <cellStyle name="_Apollo Advisors VI 7.13.2007 TB_AGM Earnings Forecast Model_080724_v16_US Population Summary" xfId="4411" xr:uid="{00000000-0005-0000-0000-00002E110000}"/>
    <cellStyle name="_Apollo Advisors VI 7.13.2007 TB_AGM S-1 Pro Forma Model (7-1-08 post rd. 1 SEC comments)" xfId="4412" xr:uid="{00000000-0005-0000-0000-00002F110000}"/>
    <cellStyle name="_Apollo Advisors VI 7.13.2007 TB_AIF IV Financial Highlights 12-31-08 v4" xfId="4413" xr:uid="{00000000-0005-0000-0000-000030110000}"/>
    <cellStyle name="_Apollo Advisors VI 7.13.2007 TB_AIF IV Financial Highlights 12-31-08 v4_Apollo Investment Fund IV  Q3 2009 Capital Analysis CURRENT" xfId="4414" xr:uid="{00000000-0005-0000-0000-000031110000}"/>
    <cellStyle name="_Apollo Advisors VI 7.13.2007 TB_AIF IV Financial Highlights 12-31-08 v4_Apollo Investment Fund IV  Q3 2009 Capital Analysis iPCS &amp; URI Distribution" xfId="4415" xr:uid="{00000000-0005-0000-0000-000032110000}"/>
    <cellStyle name="_Apollo Advisors VI 7.13.2007 TB_AIF IV Financial Highlights 12-31-08 v4_iPCs#1-Remaining" xfId="4416" xr:uid="{00000000-0005-0000-0000-000033110000}"/>
    <cellStyle name="_Apollo Advisors VI 7.13.2007 TB_AIF VI - BondcoVI_Entities Invested Capital (CURRENT)" xfId="4417" xr:uid="{00000000-0005-0000-0000-000034110000}"/>
    <cellStyle name="_Apollo Advisors VI 7.13.2007 TB_AIF VI Broadleaf Watefall Summary as of 6-30-09 FINAL" xfId="4418" xr:uid="{00000000-0005-0000-0000-000035110000}"/>
    <cellStyle name="_Apollo Advisors VI 7.13.2007 TB_AIF VI Broadleaf Watefall Summary as of 9-30-09" xfId="4419" xr:uid="{00000000-0005-0000-0000-000036110000}"/>
    <cellStyle name="_Apollo Advisors VI 7.13.2007 TB_AIF VI CBA 3.20.08" xfId="4420" xr:uid="{00000000-0005-0000-0000-000037110000}"/>
    <cellStyle name="_Apollo Advisors VI 7.13.2007 TB_AIF VI CBA 3.20.08_AIF VI - BondcoVI_Entities Invested Capital (CURRENT)" xfId="4421" xr:uid="{00000000-0005-0000-0000-000038110000}"/>
    <cellStyle name="_Apollo Advisors VI 7.13.2007 TB_AIF VI CBA 3.20.08_Domestic TB" xfId="4422" xr:uid="{00000000-0005-0000-0000-000039110000}"/>
    <cellStyle name="_Apollo Advisors VI 7.13.2007 TB_AIF VI CBA 3.20.08_Invested Capital Debt Worksheet" xfId="4423" xr:uid="{00000000-0005-0000-0000-00003A110000}"/>
    <cellStyle name="_Apollo Advisors VI 7.13.2007 TB_Apollo Principal Holdings I L P  ESTIMATE FMV Q2 08 v2" xfId="4424" xr:uid="{00000000-0005-0000-0000-00003B110000}"/>
    <cellStyle name="_Apollo Advisors VI 7.13.2007 TB_Apollo Principal Holdings I L P  ESTIMATE FMV Q2 08 v2 2" xfId="4425" xr:uid="{00000000-0005-0000-0000-00003C110000}"/>
    <cellStyle name="_Apollo Advisors VI 7.13.2007 TB_Apollo Principal Holdings I L P  ESTIMATE FMV Q2 08 v2_AAA" xfId="4426" xr:uid="{00000000-0005-0000-0000-00003D110000}"/>
    <cellStyle name="_Apollo Advisors VI 7.13.2007 TB_Apollo Principal Holdings I L P  ESTIMATE FMV Q2 08 v2_AAA 2" xfId="4427" xr:uid="{00000000-0005-0000-0000-00003E110000}"/>
    <cellStyle name="_Apollo Advisors VI 7.13.2007 TB_Book3 (2)" xfId="4428" xr:uid="{00000000-0005-0000-0000-00003F110000}"/>
    <cellStyle name="_Apollo Advisors VI 7.13.2007 TB_Book3 (2) 2" xfId="4429" xr:uid="{00000000-0005-0000-0000-000040110000}"/>
    <cellStyle name="_Apollo Advisors VI 7.13.2007 TB_Book3 (2)_403000 - Rollforward" xfId="4430" xr:uid="{00000000-0005-0000-0000-000041110000}"/>
    <cellStyle name="_Apollo Advisors VI 7.13.2007 TB_Book3 (2)_AGM 2009 Earnings Forecast Model_080916_May_7" xfId="4431" xr:uid="{00000000-0005-0000-0000-000042110000}"/>
    <cellStyle name="_Apollo Advisors VI 7.13.2007 TB_Book3 (2)_AGM 2009 Earnings Forecast Model_080916_May_7_FYCMPln-Retrieve" xfId="4432" xr:uid="{00000000-0005-0000-0000-000043110000}"/>
    <cellStyle name="_Apollo Advisors VI 7.13.2007 TB_Book3 (2)_AGM 2009 Earnings Forecast Model_080916_v16 Sent to fix_BRIDGE v03  (2)" xfId="4433" xr:uid="{00000000-0005-0000-0000-000044110000}"/>
    <cellStyle name="_Apollo Advisors VI 7.13.2007 TB_Book3 (2)_AGM 2009 Earnings Forecast Model_080916_v16 Sent to fix_BRIDGE v03  (2) 2" xfId="4434" xr:uid="{00000000-0005-0000-0000-000045110000}"/>
    <cellStyle name="_Apollo Advisors VI 7.13.2007 TB_Book3 (2)_AGM 2009 Earnings Forecast Model_080916_v16 Sent to fix_BRIDGE v03  (2)_FYCMPln-Retrieve" xfId="4435" xr:uid="{00000000-0005-0000-0000-000046110000}"/>
    <cellStyle name="_Apollo Advisors VI 7.13.2007 TB_Book3 (2)_FYCMPln-Retrieve" xfId="4436" xr:uid="{00000000-0005-0000-0000-000047110000}"/>
    <cellStyle name="_Apollo Advisors VI 7.13.2007 TB_Book3 (2)_July 2010 ADP" xfId="4437" xr:uid="{00000000-0005-0000-0000-000048110000}"/>
    <cellStyle name="_Apollo Advisors VI 7.13.2007 TB_Book3 (2)_June NMFI accrual" xfId="4438" xr:uid="{00000000-0005-0000-0000-000049110000}"/>
    <cellStyle name="_Apollo Advisors VI 7.13.2007 TB_Book3 (2)_Sheet13" xfId="4439" xr:uid="{00000000-0005-0000-0000-00004A110000}"/>
    <cellStyle name="_Apollo Advisors VI 7.13.2007 TB_Book3 (2)_Sheet7" xfId="4440" xr:uid="{00000000-0005-0000-0000-00004B110000}"/>
    <cellStyle name="_Apollo Advisors VI 7.13.2007 TB_Book3 (2)_Sheet7_Sheet2" xfId="4441" xr:uid="{00000000-0005-0000-0000-00004C110000}"/>
    <cellStyle name="_Apollo Advisors VI 7.13.2007 TB_Book3 (2)_US Population Summary" xfId="4442" xr:uid="{00000000-0005-0000-0000-00004D110000}"/>
    <cellStyle name="_Apollo Advisors VI 7.13.2007 TB_Broadleaf Watefall 12-31-09" xfId="4443" xr:uid="{00000000-0005-0000-0000-00004E110000}"/>
    <cellStyle name="_Apollo Advisors VI 7.13.2007 TB_Broadleaf Watefall 6-30-09" xfId="4444" xr:uid="{00000000-0005-0000-0000-00004F110000}"/>
    <cellStyle name="_Apollo Advisors VI 7.13.2007 TB_Broadleaf Watefall 9-30-09" xfId="4445" xr:uid="{00000000-0005-0000-0000-000050110000}"/>
    <cellStyle name="_Apollo Advisors VI 7.13.2007 TB_broken deals (janet jackson)" xfId="4446" xr:uid="{00000000-0005-0000-0000-000051110000}"/>
    <cellStyle name="_Apollo Advisors VI 7.13.2007 TB_broken deals (janet jackson)_403000 - Rollforward" xfId="4447" xr:uid="{00000000-0005-0000-0000-000052110000}"/>
    <cellStyle name="_Apollo Advisors VI 7.13.2007 TB_broken deals (janet jackson)_July 2010 ADP" xfId="4448" xr:uid="{00000000-0005-0000-0000-000053110000}"/>
    <cellStyle name="_Apollo Advisors VI 7.13.2007 TB_broken deals (janet jackson)_June NMFI accrual" xfId="4449" xr:uid="{00000000-0005-0000-0000-000054110000}"/>
    <cellStyle name="_Apollo Advisors VI 7.13.2007 TB_broken deals (janet jackson)_rent" xfId="4450" xr:uid="{00000000-0005-0000-0000-000055110000}"/>
    <cellStyle name="_Apollo Advisors VI 7.13.2007 TB_broken deals (janet jackson)_Sheet13" xfId="4451" xr:uid="{00000000-0005-0000-0000-000056110000}"/>
    <cellStyle name="_Apollo Advisors VI 7.13.2007 TB_broken deals (janet jackson)_Sheet2" xfId="4452" xr:uid="{00000000-0005-0000-0000-000057110000}"/>
    <cellStyle name="_Apollo Advisors VI 7.13.2007 TB_broken deals (janet jackson)_US Population Summary" xfId="4453" xr:uid="{00000000-0005-0000-0000-000058110000}"/>
    <cellStyle name="_Apollo Advisors VI 7.13.2007 TB_CM Sensitivity_Q2'08" xfId="4454" xr:uid="{00000000-0005-0000-0000-000059110000}"/>
    <cellStyle name="_Apollo Advisors VI 7.13.2007 TB_CM Sensitivity_Q2'08_403000 - Rollforward" xfId="4455" xr:uid="{00000000-0005-0000-0000-00005A110000}"/>
    <cellStyle name="_Apollo Advisors VI 7.13.2007 TB_CM Sensitivity_Q2'08_July 2010 ADP" xfId="4456" xr:uid="{00000000-0005-0000-0000-00005B110000}"/>
    <cellStyle name="_Apollo Advisors VI 7.13.2007 TB_CM Sensitivity_Q2'08_June NMFI accrual" xfId="4457" xr:uid="{00000000-0005-0000-0000-00005C110000}"/>
    <cellStyle name="_Apollo Advisors VI 7.13.2007 TB_CM Sensitivity_Q2'08_rent" xfId="4458" xr:uid="{00000000-0005-0000-0000-00005D110000}"/>
    <cellStyle name="_Apollo Advisors VI 7.13.2007 TB_CM Sensitivity_Q2'08_Sheet13" xfId="4459" xr:uid="{00000000-0005-0000-0000-00005E110000}"/>
    <cellStyle name="_Apollo Advisors VI 7.13.2007 TB_CM Sensitivity_Q2'08_Sheet2" xfId="4460" xr:uid="{00000000-0005-0000-0000-00005F110000}"/>
    <cellStyle name="_Apollo Advisors VI 7.13.2007 TB_CM Sensitivity_Q2'08_US Population Summary" xfId="4461" xr:uid="{00000000-0005-0000-0000-000060110000}"/>
    <cellStyle name="_Apollo Advisors VI 7.13.2007 TB_Domestic FS 12-31-08 v3-20-09" xfId="4462" xr:uid="{00000000-0005-0000-0000-000061110000}"/>
    <cellStyle name="_Apollo Advisors VI 7.13.2007 TB_Domestic FS 12-31-08 v3-20-09_AIF VI - BondcoVI_Entities Invested Capital (CURRENT)" xfId="4463" xr:uid="{00000000-0005-0000-0000-000062110000}"/>
    <cellStyle name="_Apollo Advisors VI 7.13.2007 TB_Domestic FS 12-31-08 v3-20-09_Domestic TB" xfId="4464" xr:uid="{00000000-0005-0000-0000-000063110000}"/>
    <cellStyle name="_Apollo Advisors VI 7.13.2007 TB_Domestic FS 12-31-08 v3-20-09_Invested Capital Debt Worksheet" xfId="4465" xr:uid="{00000000-0005-0000-0000-000064110000}"/>
    <cellStyle name="_Apollo Advisors VI 7.13.2007 TB_Domestic TB" xfId="4466" xr:uid="{00000000-0005-0000-0000-000065110000}"/>
    <cellStyle name="_Apollo Advisors VI 7.13.2007 TB_Fund VII Capital Balance Analysis 03-31-08 CURRENT" xfId="4467" xr:uid="{00000000-0005-0000-0000-000066110000}"/>
    <cellStyle name="_Apollo Advisors VI 7.13.2007 TB_Fund VII Capital Balance Analysis 03-31-08 CURRENT_403000 - Rollforward" xfId="4468" xr:uid="{00000000-0005-0000-0000-000067110000}"/>
    <cellStyle name="_Apollo Advisors VI 7.13.2007 TB_Fund VII Capital Balance Analysis 03-31-08 CURRENT_July 2010 ADP" xfId="4469" xr:uid="{00000000-0005-0000-0000-000068110000}"/>
    <cellStyle name="_Apollo Advisors VI 7.13.2007 TB_Fund VII Capital Balance Analysis 03-31-08 CURRENT_June NMFI accrual" xfId="4470" xr:uid="{00000000-0005-0000-0000-000069110000}"/>
    <cellStyle name="_Apollo Advisors VI 7.13.2007 TB_Fund VII Capital Balance Analysis 03-31-08 CURRENT_rent" xfId="4471" xr:uid="{00000000-0005-0000-0000-00006A110000}"/>
    <cellStyle name="_Apollo Advisors VI 7.13.2007 TB_Fund VII Capital Balance Analysis 03-31-08 CURRENT_Sheet13" xfId="4472" xr:uid="{00000000-0005-0000-0000-00006B110000}"/>
    <cellStyle name="_Apollo Advisors VI 7.13.2007 TB_Fund VII Capital Balance Analysis 03-31-08 CURRENT_Sheet2" xfId="4473" xr:uid="{00000000-0005-0000-0000-00006C110000}"/>
    <cellStyle name="_Apollo Advisors VI 7.13.2007 TB_Fund VII Capital Balance Analysis 03-31-08 CURRENT_US Population Summary" xfId="4474" xr:uid="{00000000-0005-0000-0000-00006D110000}"/>
    <cellStyle name="_Apollo Advisors VI 7.13.2007 TB_FYCMPln-Retrieve" xfId="4475" xr:uid="{00000000-0005-0000-0000-00006E110000}"/>
    <cellStyle name="_Apollo Advisors VI 7.13.2007 TB_GAAP to Cash Adjustment" xfId="4476" xr:uid="{00000000-0005-0000-0000-00006F110000}"/>
    <cellStyle name="_Apollo Advisors VI 7.13.2007 TB_GAAP to Cash Adjustment_403000 - Rollforward" xfId="4477" xr:uid="{00000000-0005-0000-0000-000070110000}"/>
    <cellStyle name="_Apollo Advisors VI 7.13.2007 TB_GAAP to Cash Adjustment_July 2010 ADP" xfId="4478" xr:uid="{00000000-0005-0000-0000-000071110000}"/>
    <cellStyle name="_Apollo Advisors VI 7.13.2007 TB_GAAP to Cash Adjustment_June NMFI accrual" xfId="4479" xr:uid="{00000000-0005-0000-0000-000072110000}"/>
    <cellStyle name="_Apollo Advisors VI 7.13.2007 TB_GAAP to Cash Adjustment_rent" xfId="4480" xr:uid="{00000000-0005-0000-0000-000073110000}"/>
    <cellStyle name="_Apollo Advisors VI 7.13.2007 TB_GAAP to Cash Adjustment_Sheet13" xfId="4481" xr:uid="{00000000-0005-0000-0000-000074110000}"/>
    <cellStyle name="_Apollo Advisors VI 7.13.2007 TB_GAAP to Cash Adjustment_Sheet2" xfId="4482" xr:uid="{00000000-0005-0000-0000-000075110000}"/>
    <cellStyle name="_Apollo Advisors VI 7.13.2007 TB_GAAP to Cash Adjustment_US Population Summary" xfId="4483" xr:uid="{00000000-0005-0000-0000-000076110000}"/>
    <cellStyle name="_Apollo Advisors VI 7.13.2007 TB_Invested Capital Debt Worksheet" xfId="4484" xr:uid="{00000000-0005-0000-0000-000077110000}"/>
    <cellStyle name="_Apollo Advisors VI 7.13.2007 TB_July 2010 ADP" xfId="4485" xr:uid="{00000000-0005-0000-0000-000078110000}"/>
    <cellStyle name="_Apollo Advisors VI 7.13.2007 TB_June NMFI accrual" xfId="4486" xr:uid="{00000000-0005-0000-0000-000079110000}"/>
    <cellStyle name="_Apollo Advisors VI 7.13.2007 TB_MDA - AUM Modelv3_6 18" xfId="4487" xr:uid="{00000000-0005-0000-0000-00007A110000}"/>
    <cellStyle name="_Apollo Advisors VI 7.13.2007 TB_MDA - AUM Modelv3_6 18_FYCMPln-Retrieve" xfId="4488" xr:uid="{00000000-0005-0000-0000-00007B110000}"/>
    <cellStyle name="_Apollo Advisors VI 7.13.2007 TB_MDA - AUM Modelv4_values8 11" xfId="4489" xr:uid="{00000000-0005-0000-0000-00007C110000}"/>
    <cellStyle name="_Apollo Advisors VI 7.13.2007 TB_MDA - AUM Modelv4_values8 11 (2)" xfId="4490" xr:uid="{00000000-0005-0000-0000-00007D110000}"/>
    <cellStyle name="_Apollo Advisors VI 7.13.2007 TB_MDA - AUM Modelv4_values8 11 (2)_FYCMPln-Retrieve" xfId="4491" xr:uid="{00000000-0005-0000-0000-00007E110000}"/>
    <cellStyle name="_Apollo Advisors VI 7.13.2007 TB_MDA - AUM Modelv4_values8 11_FYCMPln-Retrieve" xfId="4492" xr:uid="{00000000-0005-0000-0000-00007F110000}"/>
    <cellStyle name="_Apollo Advisors VI 7.13.2007 TB_Partners Capital Q1 2009" xfId="4493" xr:uid="{00000000-0005-0000-0000-000080110000}"/>
    <cellStyle name="_Apollo Advisors VI 7.13.2007 TB_PE Fees for NMFI (JJackson)" xfId="4494" xr:uid="{00000000-0005-0000-0000-000081110000}"/>
    <cellStyle name="_Apollo Advisors VI 7.13.2007 TB_PE Fees for NMFI (JJackson)_403000 - Rollforward" xfId="4495" xr:uid="{00000000-0005-0000-0000-000082110000}"/>
    <cellStyle name="_Apollo Advisors VI 7.13.2007 TB_PE Fees for NMFI (JJackson)_July 2010 ADP" xfId="4496" xr:uid="{00000000-0005-0000-0000-000083110000}"/>
    <cellStyle name="_Apollo Advisors VI 7.13.2007 TB_PE Fees for NMFI (JJackson)_June NMFI accrual" xfId="4497" xr:uid="{00000000-0005-0000-0000-000084110000}"/>
    <cellStyle name="_Apollo Advisors VI 7.13.2007 TB_PE Fees for NMFI (JJackson)_rent" xfId="4498" xr:uid="{00000000-0005-0000-0000-000085110000}"/>
    <cellStyle name="_Apollo Advisors VI 7.13.2007 TB_PE Fees for NMFI (JJackson)_Sheet13" xfId="4499" xr:uid="{00000000-0005-0000-0000-000086110000}"/>
    <cellStyle name="_Apollo Advisors VI 7.13.2007 TB_PE Fees for NMFI (JJackson)_Sheet2" xfId="4500" xr:uid="{00000000-0005-0000-0000-000087110000}"/>
    <cellStyle name="_Apollo Advisors VI 7.13.2007 TB_PE Fees for NMFI (JJackson)_US Population Summary" xfId="4501" xr:uid="{00000000-0005-0000-0000-000088110000}"/>
    <cellStyle name="_Apollo Advisors VI 7.13.2007 TB_Placement Fee Summary 05-14-09 - Current (2)" xfId="4502" xr:uid="{00000000-0005-0000-0000-000089110000}"/>
    <cellStyle name="_Apollo Advisors VI 7.13.2007 TB_Placement Fee Summary 05-14-09 - Current (2) 2" xfId="4503" xr:uid="{00000000-0005-0000-0000-00008A110000}"/>
    <cellStyle name="_Apollo Advisors VI 7.13.2007 TB_Placement Fee Summary 05-14-09 - Current (2)_FYCMPln-Retrieve" xfId="4504" xr:uid="{00000000-0005-0000-0000-00008B110000}"/>
    <cellStyle name="_Apollo Advisors VI 7.13.2007 TB_PR Calc - DOMESTIC" xfId="4505" xr:uid="{00000000-0005-0000-0000-00008C110000}"/>
    <cellStyle name="_Apollo Advisors VI 7.13.2007 TB_Q1 2011 Pmts" xfId="4506" xr:uid="{00000000-0005-0000-0000-00008D110000}"/>
    <cellStyle name="_Apollo Advisors VI 7.13.2007 TB_Revenue breakout" xfId="4507" xr:uid="{00000000-0005-0000-0000-00008E110000}"/>
    <cellStyle name="_Apollo Advisors VI 7.13.2007 TB_Revenue breakout 2" xfId="4508" xr:uid="{00000000-0005-0000-0000-00008F110000}"/>
    <cellStyle name="_Apollo Advisors VI 7.13.2007 TB_Revenue breakout_2.10.10 LS Distribution" xfId="4509" xr:uid="{00000000-0005-0000-0000-000090110000}"/>
    <cellStyle name="_Apollo Advisors VI 7.13.2007 TB_Revenue breakout_2007 Revenue - RE fees" xfId="4510" xr:uid="{00000000-0005-0000-0000-000091110000}"/>
    <cellStyle name="_Apollo Advisors VI 7.13.2007 TB_Revenue breakout_2007 Revenue - RE fees 2" xfId="4511" xr:uid="{00000000-0005-0000-0000-000092110000}"/>
    <cellStyle name="_Apollo Advisors VI 7.13.2007 TB_Revenue breakout_2007 Revenue - RE fees_403000 - Rollforward" xfId="4512" xr:uid="{00000000-0005-0000-0000-000093110000}"/>
    <cellStyle name="_Apollo Advisors VI 7.13.2007 TB_Revenue breakout_2007 Revenue - RE fees_AGM 2009 Earnings Forecast Model_080916_May_7" xfId="4513" xr:uid="{00000000-0005-0000-0000-000094110000}"/>
    <cellStyle name="_Apollo Advisors VI 7.13.2007 TB_Revenue breakout_2007 Revenue - RE fees_AGM 2009 Earnings Forecast Model_080916_May_7_FYCMPln-Retrieve" xfId="4514" xr:uid="{00000000-0005-0000-0000-000095110000}"/>
    <cellStyle name="_Apollo Advisors VI 7.13.2007 TB_Revenue breakout_2007 Revenue - RE fees_AGM 2009 Earnings Forecast Model_080916_v16 Sent to fix_BRIDGE v03  (2)" xfId="4515" xr:uid="{00000000-0005-0000-0000-000096110000}"/>
    <cellStyle name="_Apollo Advisors VI 7.13.2007 TB_Revenue breakout_2007 Revenue - RE fees_AGM 2009 Earnings Forecast Model_080916_v16 Sent to fix_BRIDGE v03  (2) 2" xfId="4516" xr:uid="{00000000-0005-0000-0000-000097110000}"/>
    <cellStyle name="_Apollo Advisors VI 7.13.2007 TB_Revenue breakout_2007 Revenue - RE fees_AGM 2009 Earnings Forecast Model_080916_v16 Sent to fix_BRIDGE v03  (2)_FYCMPln-Retrieve" xfId="4517" xr:uid="{00000000-0005-0000-0000-000098110000}"/>
    <cellStyle name="_Apollo Advisors VI 7.13.2007 TB_Revenue breakout_2007 Revenue - RE fees_AIF VI - BondcoVI_Entities Invested Capital (CURRENT)" xfId="4518" xr:uid="{00000000-0005-0000-0000-000099110000}"/>
    <cellStyle name="_Apollo Advisors VI 7.13.2007 TB_Revenue breakout_2007 Revenue - RE fees_AIF VI Broadleaf Watefall Summary as of 6-30-09 FINAL" xfId="4519" xr:uid="{00000000-0005-0000-0000-00009A110000}"/>
    <cellStyle name="_Apollo Advisors VI 7.13.2007 TB_Revenue breakout_2007 Revenue - RE fees_AIF VI Broadleaf Watefall Summary as of 9-30-09" xfId="4520" xr:uid="{00000000-0005-0000-0000-00009B110000}"/>
    <cellStyle name="_Apollo Advisors VI 7.13.2007 TB_Revenue breakout_2007 Revenue - RE fees_Broadleaf Watefall 12-31-09" xfId="4521" xr:uid="{00000000-0005-0000-0000-00009C110000}"/>
    <cellStyle name="_Apollo Advisors VI 7.13.2007 TB_Revenue breakout_2007 Revenue - RE fees_Broadleaf Watefall 6-30-09" xfId="4522" xr:uid="{00000000-0005-0000-0000-00009D110000}"/>
    <cellStyle name="_Apollo Advisors VI 7.13.2007 TB_Revenue breakout_2007 Revenue - RE fees_Broadleaf Watefall 9-30-09" xfId="4523" xr:uid="{00000000-0005-0000-0000-00009E110000}"/>
    <cellStyle name="_Apollo Advisors VI 7.13.2007 TB_Revenue breakout_2007 Revenue - RE fees_Domestic TB" xfId="4524" xr:uid="{00000000-0005-0000-0000-00009F110000}"/>
    <cellStyle name="_Apollo Advisors VI 7.13.2007 TB_Revenue breakout_2007 Revenue - RE fees_FYCMPln-Retrieve" xfId="4525" xr:uid="{00000000-0005-0000-0000-0000A0110000}"/>
    <cellStyle name="_Apollo Advisors VI 7.13.2007 TB_Revenue breakout_2007 Revenue - RE fees_Invested Capital Debt Worksheet" xfId="4526" xr:uid="{00000000-0005-0000-0000-0000A1110000}"/>
    <cellStyle name="_Apollo Advisors VI 7.13.2007 TB_Revenue breakout_2007 Revenue - RE fees_July 2010 ADP" xfId="4527" xr:uid="{00000000-0005-0000-0000-0000A2110000}"/>
    <cellStyle name="_Apollo Advisors VI 7.13.2007 TB_Revenue breakout_2007 Revenue - RE fees_June NMFI accrual" xfId="4528" xr:uid="{00000000-0005-0000-0000-0000A3110000}"/>
    <cellStyle name="_Apollo Advisors VI 7.13.2007 TB_Revenue breakout_2007 Revenue - RE fees_Placement Fee Summary 05-14-09 - Current (2)" xfId="4529" xr:uid="{00000000-0005-0000-0000-0000A4110000}"/>
    <cellStyle name="_Apollo Advisors VI 7.13.2007 TB_Revenue breakout_2007 Revenue - RE fees_Placement Fee Summary 05-14-09 - Current (2) 2" xfId="4530" xr:uid="{00000000-0005-0000-0000-0000A5110000}"/>
    <cellStyle name="_Apollo Advisors VI 7.13.2007 TB_Revenue breakout_2007 Revenue - RE fees_Placement Fee Summary 05-14-09 - Current (2)_FYCMPln-Retrieve" xfId="4531" xr:uid="{00000000-0005-0000-0000-0000A6110000}"/>
    <cellStyle name="_Apollo Advisors VI 7.13.2007 TB_Revenue breakout_2007 Revenue - RE fees_Sheet13" xfId="4532" xr:uid="{00000000-0005-0000-0000-0000A7110000}"/>
    <cellStyle name="_Apollo Advisors VI 7.13.2007 TB_Revenue breakout_2007 Revenue - RE fees_Sheet7" xfId="4533" xr:uid="{00000000-0005-0000-0000-0000A8110000}"/>
    <cellStyle name="_Apollo Advisors VI 7.13.2007 TB_Revenue breakout_2007 Revenue - RE fees_Sheet7_Sheet2" xfId="4534" xr:uid="{00000000-0005-0000-0000-0000A9110000}"/>
    <cellStyle name="_Apollo Advisors VI 7.13.2007 TB_Revenue breakout_2007 Revenue - RE fees_US Population Summary" xfId="4535" xr:uid="{00000000-0005-0000-0000-0000AA110000}"/>
    <cellStyle name="_Apollo Advisors VI 7.13.2007 TB_Revenue breakout_403000 - Rollforward" xfId="4536" xr:uid="{00000000-0005-0000-0000-0000AB110000}"/>
    <cellStyle name="_Apollo Advisors VI 7.13.2007 TB_Revenue breakout_AAA" xfId="4537" xr:uid="{00000000-0005-0000-0000-0000AC110000}"/>
    <cellStyle name="_Apollo Advisors VI 7.13.2007 TB_Revenue breakout_AAA 2" xfId="4538" xr:uid="{00000000-0005-0000-0000-0000AD110000}"/>
    <cellStyle name="_Apollo Advisors VI 7.13.2007 TB_Revenue breakout_AGM 2009 Earnings Forecast Model_080916_May_7" xfId="4539" xr:uid="{00000000-0005-0000-0000-0000AE110000}"/>
    <cellStyle name="_Apollo Advisors VI 7.13.2007 TB_Revenue breakout_AGM 2009 Earnings Forecast Model_080916_May_7_FYCMPln-Retrieve" xfId="4540" xr:uid="{00000000-0005-0000-0000-0000AF110000}"/>
    <cellStyle name="_Apollo Advisors VI 7.13.2007 TB_Revenue breakout_AIF VI - BondcoVI_Entities Invested Capital (CURRENT)" xfId="4541" xr:uid="{00000000-0005-0000-0000-0000B0110000}"/>
    <cellStyle name="_Apollo Advisors VI 7.13.2007 TB_Revenue breakout_AIF VI Broadleaf Watefall Summary as of 6-30-09 FINAL" xfId="4542" xr:uid="{00000000-0005-0000-0000-0000B1110000}"/>
    <cellStyle name="_Apollo Advisors VI 7.13.2007 TB_Revenue breakout_AIF VI Broadleaf Watefall Summary as of 9-30-09" xfId="4543" xr:uid="{00000000-0005-0000-0000-0000B2110000}"/>
    <cellStyle name="_Apollo Advisors VI 7.13.2007 TB_Revenue breakout_Broadleaf Watefall 12-31-09" xfId="4544" xr:uid="{00000000-0005-0000-0000-0000B3110000}"/>
    <cellStyle name="_Apollo Advisors VI 7.13.2007 TB_Revenue breakout_Broadleaf Watefall 6-30-09" xfId="4545" xr:uid="{00000000-0005-0000-0000-0000B4110000}"/>
    <cellStyle name="_Apollo Advisors VI 7.13.2007 TB_Revenue breakout_Broadleaf Watefall 9-30-09" xfId="4546" xr:uid="{00000000-0005-0000-0000-0000B5110000}"/>
    <cellStyle name="_Apollo Advisors VI 7.13.2007 TB_Revenue breakout_Domestic TB" xfId="4547" xr:uid="{00000000-0005-0000-0000-0000B6110000}"/>
    <cellStyle name="_Apollo Advisors VI 7.13.2007 TB_Revenue breakout_FYCMPln-Retrieve" xfId="4548" xr:uid="{00000000-0005-0000-0000-0000B7110000}"/>
    <cellStyle name="_Apollo Advisors VI 7.13.2007 TB_Revenue breakout_Invested Capital Debt Worksheet" xfId="4549" xr:uid="{00000000-0005-0000-0000-0000B8110000}"/>
    <cellStyle name="_Apollo Advisors VI 7.13.2007 TB_Revenue breakout_July 2010 ADP" xfId="4550" xr:uid="{00000000-0005-0000-0000-0000B9110000}"/>
    <cellStyle name="_Apollo Advisors VI 7.13.2007 TB_Revenue breakout_June NMFI accrual" xfId="4551" xr:uid="{00000000-0005-0000-0000-0000BA110000}"/>
    <cellStyle name="_Apollo Advisors VI 7.13.2007 TB_Revenue breakout_Placement Fee Summary 05-14-09 - Current (2)" xfId="4552" xr:uid="{00000000-0005-0000-0000-0000BB110000}"/>
    <cellStyle name="_Apollo Advisors VI 7.13.2007 TB_Revenue breakout_Placement Fee Summary 05-14-09 - Current (2) 2" xfId="4553" xr:uid="{00000000-0005-0000-0000-0000BC110000}"/>
    <cellStyle name="_Apollo Advisors VI 7.13.2007 TB_Revenue breakout_Placement Fee Summary 05-14-09 - Current (2)_FYCMPln-Retrieve" xfId="4554" xr:uid="{00000000-0005-0000-0000-0000BD110000}"/>
    <cellStyle name="_Apollo Advisors VI 7.13.2007 TB_Revenue breakout_Q1 2011 Pmts" xfId="4555" xr:uid="{00000000-0005-0000-0000-0000BE110000}"/>
    <cellStyle name="_Apollo Advisors VI 7.13.2007 TB_Revenue breakout_Sheet13" xfId="4556" xr:uid="{00000000-0005-0000-0000-0000BF110000}"/>
    <cellStyle name="_Apollo Advisors VI 7.13.2007 TB_Revenue breakout_Sheet7" xfId="4557" xr:uid="{00000000-0005-0000-0000-0000C0110000}"/>
    <cellStyle name="_Apollo Advisors VI 7.13.2007 TB_Revenue breakout_Sheet7_Sheet2" xfId="4558" xr:uid="{00000000-0005-0000-0000-0000C1110000}"/>
    <cellStyle name="_Apollo Advisors VI 7.13.2007 TB_Revenue breakout_TX Details" xfId="4559" xr:uid="{00000000-0005-0000-0000-0000C2110000}"/>
    <cellStyle name="_Apollo Advisors VI 7.13.2007 TB_Revenue breakout_US Population Summary" xfId="4560" xr:uid="{00000000-0005-0000-0000-0000C3110000}"/>
    <cellStyle name="_Apollo Advisors VI 7.13.2007 TB_Sheet13" xfId="4561" xr:uid="{00000000-0005-0000-0000-0000C4110000}"/>
    <cellStyle name="_Apollo Advisors VI 7.13.2007 TB_Sheet7" xfId="4562" xr:uid="{00000000-0005-0000-0000-0000C5110000}"/>
    <cellStyle name="_Apollo Advisors VI 7.13.2007 TB_Sheet7_Sheet2" xfId="4563" xr:uid="{00000000-0005-0000-0000-0000C6110000}"/>
    <cellStyle name="_Apollo Advisors VI 7.13.2007 TB_TX Details" xfId="4564" xr:uid="{00000000-0005-0000-0000-0000C7110000}"/>
    <cellStyle name="_Apollo Advisors VI 7.13.2007 TB_Txn and Adv and LevSourcev8" xfId="4565" xr:uid="{00000000-0005-0000-0000-0000C8110000}"/>
    <cellStyle name="_Apollo Advisors VI 7.13.2007 TB_Txn and Adv and LevSourcev8 2" xfId="4566" xr:uid="{00000000-0005-0000-0000-0000C9110000}"/>
    <cellStyle name="_Apollo Advisors VI 7.13.2007 TB_Txn and Adv and LevSourcev8_403000 - Rollforward" xfId="4567" xr:uid="{00000000-0005-0000-0000-0000CA110000}"/>
    <cellStyle name="_Apollo Advisors VI 7.13.2007 TB_Txn and Adv and LevSourcev8_AGM 2009 Earnings Forecast Model_080916_May_7" xfId="4568" xr:uid="{00000000-0005-0000-0000-0000CB110000}"/>
    <cellStyle name="_Apollo Advisors VI 7.13.2007 TB_Txn and Adv and LevSourcev8_AGM 2009 Earnings Forecast Model_080916_May_7_FYCMPln-Retrieve" xfId="4569" xr:uid="{00000000-0005-0000-0000-0000CC110000}"/>
    <cellStyle name="_Apollo Advisors VI 7.13.2007 TB_Txn and Adv and LevSourcev8_FYCMPln-Retrieve" xfId="4570" xr:uid="{00000000-0005-0000-0000-0000CD110000}"/>
    <cellStyle name="_Apollo Advisors VI 7.13.2007 TB_Txn and Adv and LevSourcev8_July 2010 ADP" xfId="4571" xr:uid="{00000000-0005-0000-0000-0000CE110000}"/>
    <cellStyle name="_Apollo Advisors VI 7.13.2007 TB_Txn and Adv and LevSourcev8_June NMFI accrual" xfId="4572" xr:uid="{00000000-0005-0000-0000-0000CF110000}"/>
    <cellStyle name="_Apollo Advisors VI 7.13.2007 TB_Txn and Adv and LevSourcev8_Sheet13" xfId="4573" xr:uid="{00000000-0005-0000-0000-0000D0110000}"/>
    <cellStyle name="_Apollo Advisors VI 7.13.2007 TB_Txn and Adv and LevSourcev8_Sheet7" xfId="4574" xr:uid="{00000000-0005-0000-0000-0000D1110000}"/>
    <cellStyle name="_Apollo Advisors VI 7.13.2007 TB_Txn and Adv and LevSourcev8_Sheet7_Sheet2" xfId="4575" xr:uid="{00000000-0005-0000-0000-0000D2110000}"/>
    <cellStyle name="_Apollo Advisors VI 7.13.2007 TB_Txn and Adv and LevSourcev8_US Population Summary" xfId="4576" xr:uid="{00000000-0005-0000-0000-0000D3110000}"/>
    <cellStyle name="_Apollo Advisors VI 7.13.2007 TB_US Population Summary" xfId="4577" xr:uid="{00000000-0005-0000-0000-0000D4110000}"/>
    <cellStyle name="_Apollo Advisors VI 7.13.2007 TB_YE distrib on cash flow" xfId="4578" xr:uid="{00000000-0005-0000-0000-0000D5110000}"/>
    <cellStyle name="_Apollo Advisors VI TB" xfId="4579" xr:uid="{00000000-0005-0000-0000-0000D6110000}"/>
    <cellStyle name="_Apollo Advisors VI TB 2" xfId="4580" xr:uid="{00000000-0005-0000-0000-0000D7110000}"/>
    <cellStyle name="_Apollo Advisors VI TB_2.10.10 LS Distribution" xfId="4581" xr:uid="{00000000-0005-0000-0000-0000D8110000}"/>
    <cellStyle name="_Apollo Advisors VI TB_2011 6+6 Occupancy Forecast" xfId="4582" xr:uid="{00000000-0005-0000-0000-0000D9110000}"/>
    <cellStyle name="_Apollo Advisors VI TB_2011 6+6 Occupancy Forecast 2" xfId="4583" xr:uid="{00000000-0005-0000-0000-0000DA110000}"/>
    <cellStyle name="_Apollo Advisors VI TB_403000 - Rollforward" xfId="4584" xr:uid="{00000000-0005-0000-0000-0000DB110000}"/>
    <cellStyle name="_Apollo Advisors VI TB_403000 - Rollforward 2" xfId="4585" xr:uid="{00000000-0005-0000-0000-0000DC110000}"/>
    <cellStyle name="_Apollo Advisors VI TB_AAA" xfId="4586" xr:uid="{00000000-0005-0000-0000-0000DD110000}"/>
    <cellStyle name="_Apollo Advisors VI TB_AAA 2" xfId="4587" xr:uid="{00000000-0005-0000-0000-0000DE110000}"/>
    <cellStyle name="_Apollo Advisors VI TB_AAA 2 2" xfId="4588" xr:uid="{00000000-0005-0000-0000-0000DF110000}"/>
    <cellStyle name="_Apollo Advisors VI TB_AAA 3" xfId="4589" xr:uid="{00000000-0005-0000-0000-0000E0110000}"/>
    <cellStyle name="_Apollo Advisors VI TB_AGM 2009 Earnings Forecast Model_080916_May_7" xfId="4590" xr:uid="{00000000-0005-0000-0000-0000E1110000}"/>
    <cellStyle name="_Apollo Advisors VI TB_AGM 2009 Earnings Forecast Model_080916_May_7_FYCMPln-Retrieve" xfId="4591" xr:uid="{00000000-0005-0000-0000-0000E2110000}"/>
    <cellStyle name="_Apollo Advisors VI TB_AIF IV Financial Highlights 12-31-08 v4" xfId="4592" xr:uid="{00000000-0005-0000-0000-0000E3110000}"/>
    <cellStyle name="_Apollo Advisors VI TB_AIF IV Financial Highlights 12-31-08 v4_Apollo Investment Fund IV  Q3 2009 Capital Analysis CURRENT" xfId="4593" xr:uid="{00000000-0005-0000-0000-0000E4110000}"/>
    <cellStyle name="_Apollo Advisors VI TB_AIF IV Financial Highlights 12-31-08 v4_Apollo Investment Fund IV  Q3 2009 Capital Analysis iPCS &amp; URI Distribution" xfId="4594" xr:uid="{00000000-0005-0000-0000-0000E5110000}"/>
    <cellStyle name="_Apollo Advisors VI TB_AIF IV Financial Highlights 12-31-08 v4_iPCs#1-Remaining" xfId="4595" xr:uid="{00000000-0005-0000-0000-0000E6110000}"/>
    <cellStyle name="_Apollo Advisors VI TB_AIF VI - BondcoVI_Entities Invested Capital (CURRENT)" xfId="4596" xr:uid="{00000000-0005-0000-0000-0000E7110000}"/>
    <cellStyle name="_Apollo Advisors VI TB_AIF VI Broadleaf Watefall Summary as of 6-30-09 FINAL" xfId="4597" xr:uid="{00000000-0005-0000-0000-0000E8110000}"/>
    <cellStyle name="_Apollo Advisors VI TB_AIF VI Broadleaf Watefall Summary as of 9-30-09" xfId="4598" xr:uid="{00000000-0005-0000-0000-0000E9110000}"/>
    <cellStyle name="_Apollo Advisors VI TB_Broadleaf Watefall 12-31-09" xfId="4599" xr:uid="{00000000-0005-0000-0000-0000EA110000}"/>
    <cellStyle name="_Apollo Advisors VI TB_Broadleaf Watefall 6-30-09" xfId="4600" xr:uid="{00000000-0005-0000-0000-0000EB110000}"/>
    <cellStyle name="_Apollo Advisors VI TB_Broadleaf Watefall 9-30-09" xfId="4601" xr:uid="{00000000-0005-0000-0000-0000EC110000}"/>
    <cellStyle name="_Apollo Advisors VI TB_Domestic TB" xfId="4602" xr:uid="{00000000-0005-0000-0000-0000ED110000}"/>
    <cellStyle name="_Apollo Advisors VI TB_FYCMPln-Retrieve" xfId="4603" xr:uid="{00000000-0005-0000-0000-0000EE110000}"/>
    <cellStyle name="_Apollo Advisors VI TB_Invested Capital Debt Worksheet" xfId="4604" xr:uid="{00000000-0005-0000-0000-0000EF110000}"/>
    <cellStyle name="_Apollo Advisors VI TB_July 2010 ADP" xfId="4605" xr:uid="{00000000-0005-0000-0000-0000F0110000}"/>
    <cellStyle name="_Apollo Advisors VI TB_July 2010 ADP 2" xfId="4606" xr:uid="{00000000-0005-0000-0000-0000F1110000}"/>
    <cellStyle name="_Apollo Advisors VI TB_June NMFI accrual" xfId="4607" xr:uid="{00000000-0005-0000-0000-0000F2110000}"/>
    <cellStyle name="_Apollo Advisors VI TB_June NMFI accrual 2" xfId="4608" xr:uid="{00000000-0005-0000-0000-0000F3110000}"/>
    <cellStyle name="_Apollo Advisors VI TB_Partners Capital Q1 2009" xfId="4609" xr:uid="{00000000-0005-0000-0000-0000F4110000}"/>
    <cellStyle name="_Apollo Advisors VI TB_Placement Fee Summary 05-14-09 - Current (2)" xfId="4610" xr:uid="{00000000-0005-0000-0000-0000F5110000}"/>
    <cellStyle name="_Apollo Advisors VI TB_Placement Fee Summary 05-14-09 - Current (2) 2" xfId="4611" xr:uid="{00000000-0005-0000-0000-0000F6110000}"/>
    <cellStyle name="_Apollo Advisors VI TB_Placement Fee Summary 05-14-09 - Current (2)_FYCMPln-Retrieve" xfId="4612" xr:uid="{00000000-0005-0000-0000-0000F7110000}"/>
    <cellStyle name="_Apollo Advisors VI TB_PR Calc - DOMESTIC" xfId="4613" xr:uid="{00000000-0005-0000-0000-0000F8110000}"/>
    <cellStyle name="_Apollo Advisors VI TB_Q1 2011 Pmts" xfId="4614" xr:uid="{00000000-0005-0000-0000-0000F9110000}"/>
    <cellStyle name="_Apollo Advisors VI TB_Sheet13" xfId="4615" xr:uid="{00000000-0005-0000-0000-0000FA110000}"/>
    <cellStyle name="_Apollo Advisors VI TB_Sheet13 2" xfId="4616" xr:uid="{00000000-0005-0000-0000-0000FB110000}"/>
    <cellStyle name="_Apollo Advisors VI TB_Sheet7" xfId="4617" xr:uid="{00000000-0005-0000-0000-0000FC110000}"/>
    <cellStyle name="_Apollo Advisors VI TB_Sheet7 2" xfId="4618" xr:uid="{00000000-0005-0000-0000-0000FD110000}"/>
    <cellStyle name="_Apollo Advisors VI TB_Sheet7_Sheet2" xfId="4619" xr:uid="{00000000-0005-0000-0000-0000FE110000}"/>
    <cellStyle name="_Apollo Advisors VI TB_Sheet7_Sheet2 2" xfId="4620" xr:uid="{00000000-0005-0000-0000-0000FF110000}"/>
    <cellStyle name="_Apollo Advisors VI TB_TX Details" xfId="4621" xr:uid="{00000000-0005-0000-0000-000000120000}"/>
    <cellStyle name="_Apollo Advisors VI TB_US Population Summary" xfId="4622" xr:uid="{00000000-0005-0000-0000-000001120000}"/>
    <cellStyle name="_Apollo Advisors VI TB_US Population Summary 2" xfId="4623" xr:uid="{00000000-0005-0000-0000-000002120000}"/>
    <cellStyle name="_Apollo Due from -Due to as of 12-31-07 (D) revised" xfId="4624" xr:uid="{00000000-0005-0000-0000-000003120000}"/>
    <cellStyle name="_Apollo Due from -Due to as of 12-31-07 (D) revised 2" xfId="4625" xr:uid="{00000000-0005-0000-0000-000004120000}"/>
    <cellStyle name="_Apollo Due from -Due to as of 12-31-07 (D) revised_2011 6+6 Occupancy Forecast" xfId="4626" xr:uid="{00000000-0005-0000-0000-000005120000}"/>
    <cellStyle name="_Apollo Due from -Due to as of 12-31-07 (D) revised_2011 6+6 Occupancy Forecast 2" xfId="4627" xr:uid="{00000000-0005-0000-0000-000006120000}"/>
    <cellStyle name="_Apollo Due from -Due to as of 12-31-07 (D) revised_403000 - Rollforward" xfId="4628" xr:uid="{00000000-0005-0000-0000-000007120000}"/>
    <cellStyle name="_Apollo Due from -Due to as of 12-31-07 (D) revised_403000 - Rollforward 2" xfId="4629" xr:uid="{00000000-0005-0000-0000-000008120000}"/>
    <cellStyle name="_Apollo Due from -Due to as of 12-31-07 (D) revised_AGM 2009 Earnings Forecast Model_080916_May_7" xfId="4630" xr:uid="{00000000-0005-0000-0000-000009120000}"/>
    <cellStyle name="_Apollo Due from -Due to as of 12-31-07 (D) revised_AGM 2009 Earnings Forecast Model_080916_May_7_FYCMPln-Retrieve" xfId="4631" xr:uid="{00000000-0005-0000-0000-00000A120000}"/>
    <cellStyle name="_Apollo Due from -Due to as of 12-31-07 (D) revised_AIF VI - BondcoVI_Entities Invested Capital (CURRENT)" xfId="4632" xr:uid="{00000000-0005-0000-0000-00000B120000}"/>
    <cellStyle name="_Apollo Due from -Due to as of 12-31-07 (D) revised_AIF VI Broadleaf Watefall Summary as of 6-30-09 FINAL" xfId="4633" xr:uid="{00000000-0005-0000-0000-00000C120000}"/>
    <cellStyle name="_Apollo Due from -Due to as of 12-31-07 (D) revised_AIF VI Broadleaf Watefall Summary as of 9-30-09" xfId="4634" xr:uid="{00000000-0005-0000-0000-00000D120000}"/>
    <cellStyle name="_Apollo Due from -Due to as of 12-31-07 (D) revised_Broadleaf Watefall 12-31-09" xfId="4635" xr:uid="{00000000-0005-0000-0000-00000E120000}"/>
    <cellStyle name="_Apollo Due from -Due to as of 12-31-07 (D) revised_Broadleaf Watefall 6-30-09" xfId="4636" xr:uid="{00000000-0005-0000-0000-00000F120000}"/>
    <cellStyle name="_Apollo Due from -Due to as of 12-31-07 (D) revised_Broadleaf Watefall 9-30-09" xfId="4637" xr:uid="{00000000-0005-0000-0000-000010120000}"/>
    <cellStyle name="_Apollo Due from -Due to as of 12-31-07 (D) revised_Domestic TB" xfId="4638" xr:uid="{00000000-0005-0000-0000-000011120000}"/>
    <cellStyle name="_Apollo Due from -Due to as of 12-31-07 (D) revised_FYCMPln-Retrieve" xfId="4639" xr:uid="{00000000-0005-0000-0000-000012120000}"/>
    <cellStyle name="_Apollo Due from -Due to as of 12-31-07 (D) revised_Invested Capital Debt Worksheet" xfId="4640" xr:uid="{00000000-0005-0000-0000-000013120000}"/>
    <cellStyle name="_Apollo Due from -Due to as of 12-31-07 (D) revised_July 2010 ADP" xfId="4641" xr:uid="{00000000-0005-0000-0000-000014120000}"/>
    <cellStyle name="_Apollo Due from -Due to as of 12-31-07 (D) revised_July 2010 ADP 2" xfId="4642" xr:uid="{00000000-0005-0000-0000-000015120000}"/>
    <cellStyle name="_Apollo Due from -Due to as of 12-31-07 (D) revised_June NMFI accrual" xfId="4643" xr:uid="{00000000-0005-0000-0000-000016120000}"/>
    <cellStyle name="_Apollo Due from -Due to as of 12-31-07 (D) revised_June NMFI accrual 2" xfId="4644" xr:uid="{00000000-0005-0000-0000-000017120000}"/>
    <cellStyle name="_Apollo Due from -Due to as of 12-31-07 (D) revised_Sheet13" xfId="4645" xr:uid="{00000000-0005-0000-0000-000018120000}"/>
    <cellStyle name="_Apollo Due from -Due to as of 12-31-07 (D) revised_Sheet13 2" xfId="4646" xr:uid="{00000000-0005-0000-0000-000019120000}"/>
    <cellStyle name="_Apollo Due from -Due to as of 12-31-07 (D) revised_Sheet7" xfId="4647" xr:uid="{00000000-0005-0000-0000-00001A120000}"/>
    <cellStyle name="_Apollo Due from -Due to as of 12-31-07 (D) revised_Sheet7 2" xfId="4648" xr:uid="{00000000-0005-0000-0000-00001B120000}"/>
    <cellStyle name="_Apollo Due from -Due to as of 12-31-07 (D) revised_Sheet7_Sheet2" xfId="4649" xr:uid="{00000000-0005-0000-0000-00001C120000}"/>
    <cellStyle name="_Apollo Due from -Due to as of 12-31-07 (D) revised_Sheet7_Sheet2 2" xfId="4650" xr:uid="{00000000-0005-0000-0000-00001D120000}"/>
    <cellStyle name="_Apollo Due from -Due to as of 12-31-07 (D) revised_US Population Summary" xfId="4651" xr:uid="{00000000-0005-0000-0000-00001E120000}"/>
    <cellStyle name="_Apollo Due from -Due to as of 12-31-07 (D) revised_US Population Summary 2" xfId="4652" xr:uid="{00000000-0005-0000-0000-00001F120000}"/>
    <cellStyle name="-_Apollo Investment Fund IV  April Priority Return" xfId="4653" xr:uid="{00000000-0005-0000-0000-000020120000}"/>
    <cellStyle name="-_Apollo Investment Fund IV  Q4 2008 Capital Analysis 03-13-09-FINAL" xfId="4654" xr:uid="{00000000-0005-0000-0000-000021120000}"/>
    <cellStyle name="_Apollo Operating Group Control Schedule ver 2" xfId="4655" xr:uid="{00000000-0005-0000-0000-000022120000}"/>
    <cellStyle name="_Apollo Pro Forma Tax Template 2007 V5" xfId="4656" xr:uid="{00000000-0005-0000-0000-000023120000}"/>
    <cellStyle name="_Apollo Pro Forma Tax Template 2007 V5 2" xfId="4657" xr:uid="{00000000-0005-0000-0000-000024120000}"/>
    <cellStyle name="_Apollo Pro Forma Tax Template 2007 V5_{6} Carry" xfId="4658" xr:uid="{00000000-0005-0000-0000-000025120000}"/>
    <cellStyle name="_Apollo Pro Forma Tax Template 2007 V5_{6} Clawback" xfId="4659" xr:uid="{00000000-0005-0000-0000-000026120000}"/>
    <cellStyle name="_Apollo Pro Forma Tax Template 2007 V5_2011 6+6 Occupancy Forecast" xfId="4660" xr:uid="{00000000-0005-0000-0000-000027120000}"/>
    <cellStyle name="_Apollo Pro Forma Tax Template 2007 V5_2011 6+6 Occupancy Forecast 2" xfId="4661" xr:uid="{00000000-0005-0000-0000-000028120000}"/>
    <cellStyle name="_Apollo Pro Forma Tax Template 2007 V5_403000 - Rollforward" xfId="4662" xr:uid="{00000000-0005-0000-0000-000029120000}"/>
    <cellStyle name="_Apollo Pro Forma Tax Template 2007 V5_403000 - Rollforward 2" xfId="4663" xr:uid="{00000000-0005-0000-0000-00002A120000}"/>
    <cellStyle name="_Apollo Pro Forma Tax Template 2007 V5_AIF IV Financial Highlights 12-31-08 v4" xfId="4664" xr:uid="{00000000-0005-0000-0000-00002B120000}"/>
    <cellStyle name="_Apollo Pro Forma Tax Template 2007 V5_AIF IV Financial Highlights 12-31-08 v4_Apollo Investment Fund IV  Q3 2009 Capital Analysis CURRENT" xfId="4665" xr:uid="{00000000-0005-0000-0000-00002C120000}"/>
    <cellStyle name="_Apollo Pro Forma Tax Template 2007 V5_AIF IV Financial Highlights 12-31-08 v4_Apollo Investment Fund IV  Q3 2009 Capital Analysis iPCS &amp; URI Distribution" xfId="4666" xr:uid="{00000000-0005-0000-0000-00002D120000}"/>
    <cellStyle name="_Apollo Pro Forma Tax Template 2007 V5_AIF IV Financial Highlights 12-31-08 v4_iPCs#1-Remaining" xfId="4667" xr:uid="{00000000-0005-0000-0000-00002E120000}"/>
    <cellStyle name="_Apollo Pro Forma Tax Template 2007 V5_Andy Affrick - Schedulev2" xfId="4668" xr:uid="{00000000-0005-0000-0000-00002F120000}"/>
    <cellStyle name="_Apollo Pro Forma Tax Template 2007 V5_Apollo Investment Fund IV  April Priority Return" xfId="4669" xr:uid="{00000000-0005-0000-0000-000030120000}"/>
    <cellStyle name="_Apollo Pro Forma Tax Template 2007 V5_Apollo Investment Fund IV  Q1 2009 Capital Analysis 5-22-09 with GAAP" xfId="4670" xr:uid="{00000000-0005-0000-0000-000031120000}"/>
    <cellStyle name="_Apollo Pro Forma Tax Template 2007 V5_Apollo Investment Fund IV  Q1 2009 Capital Analysis GAAP" xfId="4671" xr:uid="{00000000-0005-0000-0000-000032120000}"/>
    <cellStyle name="_Apollo Pro Forma Tax Template 2007 V5_Apollo Investment Fund IV  Q2 2009 Capital Analysis CURRENT" xfId="4672" xr:uid="{00000000-0005-0000-0000-000033120000}"/>
    <cellStyle name="_Apollo Pro Forma Tax Template 2007 V5_Apollo Investment Fund IV  Q3 2009 Capital Analysis CURRENT" xfId="4673" xr:uid="{00000000-0005-0000-0000-000034120000}"/>
    <cellStyle name="_Apollo Pro Forma Tax Template 2007 V5_Apollo Investment Fund IV  Q3 2009 Capital Analysis iPCS &amp; URI Distribution" xfId="4674" xr:uid="{00000000-0005-0000-0000-000035120000}"/>
    <cellStyle name="_Apollo Pro Forma Tax Template 2007 V5_Apollo Investment Fund IV Priority Return 6-30-09" xfId="4675" xr:uid="{00000000-0005-0000-0000-000036120000}"/>
    <cellStyle name="_Apollo Pro Forma Tax Template 2007 V5_Apollo Investment Fund IV Q1 2009 Capital Analysis PR CORRECTED 6-30-09" xfId="4676" xr:uid="{00000000-0005-0000-0000-000037120000}"/>
    <cellStyle name="_Apollo Pro Forma Tax Template 2007 V5_AUM &amp; FTE" xfId="4677" xr:uid="{00000000-0005-0000-0000-000038120000}"/>
    <cellStyle name="_Apollo Pro Forma Tax Template 2007 V5_Broadleaf Watefall 9-30-09" xfId="4678" xr:uid="{00000000-0005-0000-0000-000039120000}"/>
    <cellStyle name="_Apollo Pro Forma Tax Template 2007 V5_Carry Calculation" xfId="4679" xr:uid="{00000000-0005-0000-0000-00003A120000}"/>
    <cellStyle name="_Apollo Pro Forma Tax Template 2007 V5_CM Act" xfId="4680" xr:uid="{00000000-0005-0000-0000-00003B120000}"/>
    <cellStyle name="_Apollo Pro Forma Tax Template 2007 V5_CM Act_Sheet1" xfId="4681" xr:uid="{00000000-0005-0000-0000-00003C120000}"/>
    <cellStyle name="_Apollo Pro Forma Tax Template 2007 V5_CM Act_Sheet2" xfId="4682" xr:uid="{00000000-0005-0000-0000-00003D120000}"/>
    <cellStyle name="_Apollo Pro Forma Tax Template 2007 V5_CM Act_Sheet4" xfId="4683" xr:uid="{00000000-0005-0000-0000-00003E120000}"/>
    <cellStyle name="_Apollo Pro Forma Tax Template 2007 V5_CM Act_Sheet5" xfId="4684" xr:uid="{00000000-0005-0000-0000-00003F120000}"/>
    <cellStyle name="_Apollo Pro Forma Tax Template 2007 V5_COF I CAS" xfId="4685" xr:uid="{00000000-0005-0000-0000-000040120000}"/>
    <cellStyle name="_Apollo Pro Forma Tax Template 2007 V5_COF II CAS" xfId="4686" xr:uid="{00000000-0005-0000-0000-000041120000}"/>
    <cellStyle name="_Apollo Pro Forma Tax Template 2007 V5_Dist Summary_11.XX.09" xfId="4687" xr:uid="{00000000-0005-0000-0000-000042120000}"/>
    <cellStyle name="_Apollo Pro Forma Tax Template 2007 V5_Domestic TB" xfId="4688" xr:uid="{00000000-0005-0000-0000-000043120000}"/>
    <cellStyle name="_Apollo Pro Forma Tax Template 2007 V5_Fund IV" xfId="4689" xr:uid="{00000000-0005-0000-0000-000044120000}"/>
    <cellStyle name="_Apollo Pro Forma Tax Template 2007 V5_Fund IV 9.30.08" xfId="4690" xr:uid="{00000000-0005-0000-0000-000045120000}"/>
    <cellStyle name="_Apollo Pro Forma Tax Template 2007 V5_Fund IV_1" xfId="4691" xr:uid="{00000000-0005-0000-0000-000046120000}"/>
    <cellStyle name="_Apollo Pro Forma Tax Template 2007 V5_Fund IV_AIF IV - Waterfall 3 31 09 vs  6 30 09" xfId="4692" xr:uid="{00000000-0005-0000-0000-000047120000}"/>
    <cellStyle name="_Apollo Pro Forma Tax Template 2007 V5_Fund IV_AIF IV, V, VI, VII, COF - Waterfall 3 31 09 vs  6 30 09" xfId="4693" xr:uid="{00000000-0005-0000-0000-000048120000}"/>
    <cellStyle name="_Apollo Pro Forma Tax Template 2007 V5_Fund IV_Fund IV" xfId="4694" xr:uid="{00000000-0005-0000-0000-000049120000}"/>
    <cellStyle name="_Apollo Pro Forma Tax Template 2007 V5_Fund IV_Funds IV Clawback Value Adjustment" xfId="4695" xr:uid="{00000000-0005-0000-0000-00004A120000}"/>
    <cellStyle name="_Apollo Pro Forma Tax Template 2007 V5_Invested Capital Debt Worksheet" xfId="4696" xr:uid="{00000000-0005-0000-0000-00004B120000}"/>
    <cellStyle name="_Apollo Pro Forma Tax Template 2007 V5_iPCs#1-Remaining" xfId="4697" xr:uid="{00000000-0005-0000-0000-00004C120000}"/>
    <cellStyle name="_Apollo Pro Forma Tax Template 2007 V5_NMFI Partners Summary" xfId="4698" xr:uid="{00000000-0005-0000-0000-00004D120000}"/>
    <cellStyle name="_Apollo Pro Forma Tax Template 2007 V5_NMFI Partners Summary 2" xfId="4699" xr:uid="{00000000-0005-0000-0000-00004E120000}"/>
    <cellStyle name="_Apollo Pro Forma Tax Template 2007 V5_Partners Capital Q1 2009" xfId="4700" xr:uid="{00000000-0005-0000-0000-00004F120000}"/>
    <cellStyle name="_Apollo Pro Forma Tax Template 2007 V5_Partners Capital Q1 2009_Broadleaf Watefall 12-31-09" xfId="4701" xr:uid="{00000000-0005-0000-0000-000050120000}"/>
    <cellStyle name="_Apollo Pro Forma Tax Template 2007 V5_PR Calc" xfId="4702" xr:uid="{00000000-0005-0000-0000-000051120000}"/>
    <cellStyle name="_Apollo Pro Forma Tax Template 2007 V5_PR Calc - DOMESTIC" xfId="4703" xr:uid="{00000000-0005-0000-0000-000052120000}"/>
    <cellStyle name="_Apollo Pro Forma Tax Template 2007 V5_RCIV Q3 2009 Capital Analysis CURRENT" xfId="4704" xr:uid="{00000000-0005-0000-0000-000053120000}"/>
    <cellStyle name="_Apollo Pro Forma Tax Template 2007 V5_rent" xfId="4705" xr:uid="{00000000-0005-0000-0000-000054120000}"/>
    <cellStyle name="_Apollo Pro Forma Tax Template 2007 V5_rent 2" xfId="4706" xr:uid="{00000000-0005-0000-0000-000055120000}"/>
    <cellStyle name="_Apollo Pro Forma Tax Template 2007 V5_Sheet1" xfId="4707" xr:uid="{00000000-0005-0000-0000-000056120000}"/>
    <cellStyle name="_Apollo Pro Forma Tax Template 2007 V5_Sheet13" xfId="4708" xr:uid="{00000000-0005-0000-0000-000057120000}"/>
    <cellStyle name="_Apollo Pro Forma Tax Template 2007 V5_Sheet13 2" xfId="4709" xr:uid="{00000000-0005-0000-0000-000058120000}"/>
    <cellStyle name="_Apollo Pro Forma Tax Template 2007 V5_Sheet2" xfId="4710" xr:uid="{00000000-0005-0000-0000-000059120000}"/>
    <cellStyle name="_Apollo Pro Forma Tax Template 2007 V5_Sheet2 2" xfId="4711" xr:uid="{00000000-0005-0000-0000-00005A120000}"/>
    <cellStyle name="_Apollo Pro Forma Tax Template 2007 V5_Sheet4" xfId="4712" xr:uid="{00000000-0005-0000-0000-00005B120000}"/>
    <cellStyle name="_Apollo Pro Forma Tax Template 2007 V5_Sheet5" xfId="4713" xr:uid="{00000000-0005-0000-0000-00005C120000}"/>
    <cellStyle name="_Apollo Pro Forma Tax Template 2007 V5_Sheet7" xfId="4714" xr:uid="{00000000-0005-0000-0000-00005D120000}"/>
    <cellStyle name="_Apollo Pro Forma Tax Template 2007 V5_Sheet7 2" xfId="4715" xr:uid="{00000000-0005-0000-0000-00005E120000}"/>
    <cellStyle name="_Apollo Pro Forma Tax Template 2007 V5_Sheet7_Sheet2" xfId="4716" xr:uid="{00000000-0005-0000-0000-00005F120000}"/>
    <cellStyle name="_Apollo Pro Forma Tax Template 2007 V5_Sheet7_Sheet2 2" xfId="4717" xr:uid="{00000000-0005-0000-0000-000060120000}"/>
    <cellStyle name="_Apollo Pro Forma Tax Template 2007 V5_US Population Summary" xfId="4718" xr:uid="{00000000-0005-0000-0000-000061120000}"/>
    <cellStyle name="_Apollo Pro Forma Tax Template 2007 V5_US Population Summary 2" xfId="4719" xr:uid="{00000000-0005-0000-0000-000062120000}"/>
    <cellStyle name="_ARES IIIR IVR Omnicron Request v2 sent" xfId="4720" xr:uid="{00000000-0005-0000-0000-000063120000}"/>
    <cellStyle name="_ARES IIIR IVR Omnicron Request v2 sent_FYCMPln-Retrieve" xfId="4721" xr:uid="{00000000-0005-0000-0000-000064120000}"/>
    <cellStyle name="_ARES IIIR IVR Omnicron Request v2 sent_FYCMPln-Retrieve_Sheet1" xfId="4722" xr:uid="{00000000-0005-0000-0000-000065120000}"/>
    <cellStyle name="_ARES IIIR IVR Omnicron Request v2 sent_FYCMPln-Retrieve_Sheet1 2" xfId="4723" xr:uid="{00000000-0005-0000-0000-000066120000}"/>
    <cellStyle name="_ARES IIIR IVR Omnicron Request v2 sent_Oak Hill Portfolio Accrued Interest_v11" xfId="4724" xr:uid="{00000000-0005-0000-0000-000067120000}"/>
    <cellStyle name="_ARES IIIR IVR Omnicron Request v2 sent_Oak Hill Portfolio Accrued Interest_v11_FYCMPln-Retrieve" xfId="4725" xr:uid="{00000000-0005-0000-0000-000068120000}"/>
    <cellStyle name="_ARES IIIR IVR Omnicron Request v2 sent_Oak Hill Portfolio Accrued Interest_v11_FYCMPln-Retrieve_Sheet1" xfId="4726" xr:uid="{00000000-0005-0000-0000-000069120000}"/>
    <cellStyle name="_ARES IIIR IVR Omnicron Request v2 sent_Oak Hill Portfolio Accrued Interest_v11_FYCMPln-Retrieve_Sheet1 2" xfId="4727" xr:uid="{00000000-0005-0000-0000-00006A120000}"/>
    <cellStyle name="_ARES IIIR IVR Omnicron Request v2 sent_Oak Hill Portfolio Accrued Interest_v11_Q1 2011 Pmts" xfId="4728" xr:uid="{00000000-0005-0000-0000-00006B120000}"/>
    <cellStyle name="_ARES IIIR IVR Omnicron Request v2 sent_Oak Hill Portfolio Accrued Interest_v11_Sheet1" xfId="4729" xr:uid="{00000000-0005-0000-0000-00006C120000}"/>
    <cellStyle name="_ARES IIIR IVR Omnicron Request v2 sent_Oak Hill Portfolio Accrued Interest_v11_Sheet1 2" xfId="4730" xr:uid="{00000000-0005-0000-0000-00006D120000}"/>
    <cellStyle name="_ARES IIIR IVR Omnicron Request v2 sent_Q1 2011 Pmts" xfId="4731" xr:uid="{00000000-0005-0000-0000-00006E120000}"/>
    <cellStyle name="_ARES IIIR IVR Omnicron Request v2 sent_Sheet1" xfId="4732" xr:uid="{00000000-0005-0000-0000-00006F120000}"/>
    <cellStyle name="_ARES IIIR IVR Omnicron Request v2 sent_Sheet1 2" xfId="4733" xr:uid="{00000000-0005-0000-0000-000070120000}"/>
    <cellStyle name="_Ares IIIR-IVR portfolio_sent out" xfId="4734" xr:uid="{00000000-0005-0000-0000-000071120000}"/>
    <cellStyle name="_Ares IIIR-IVR portfolio_sent out_CM Act" xfId="4735" xr:uid="{00000000-0005-0000-0000-000072120000}"/>
    <cellStyle name="_Ares IIIR-IVR portfolio_sent out_CM Act_Sheet1" xfId="4736" xr:uid="{00000000-0005-0000-0000-000073120000}"/>
    <cellStyle name="_Ares IIIR-IVR portfolio_sent out_CM Act_Sheet2" xfId="4737" xr:uid="{00000000-0005-0000-0000-000074120000}"/>
    <cellStyle name="_Ares IIIR-IVR portfolio_sent out_CM Act_Sheet4" xfId="4738" xr:uid="{00000000-0005-0000-0000-000075120000}"/>
    <cellStyle name="_Ares IIIR-IVR portfolio_sent out_CM Act_Sheet5" xfId="4739" xr:uid="{00000000-0005-0000-0000-000076120000}"/>
    <cellStyle name="_Ares IIIR-IVR portfolio_sent out_Sheet1" xfId="4740" xr:uid="{00000000-0005-0000-0000-000077120000}"/>
    <cellStyle name="_Ares IIIR-IVR portfolio_sent out_Sheet2" xfId="4741" xr:uid="{00000000-0005-0000-0000-000078120000}"/>
    <cellStyle name="_Ares IIIR-IVR portfolio_sent out_Sheet2 2" xfId="4742" xr:uid="{00000000-0005-0000-0000-000079120000}"/>
    <cellStyle name="_Ares IIIR-IVR portfolio_sent out_Sheet4" xfId="4743" xr:uid="{00000000-0005-0000-0000-00007A120000}"/>
    <cellStyle name="_Ares IIIR-IVR portfolio_sent out_Sheet5" xfId="4744" xr:uid="{00000000-0005-0000-0000-00007B120000}"/>
    <cellStyle name="_Ares IX CLO Cash Workbook" xfId="4745" xr:uid="{00000000-0005-0000-0000-00007C120000}"/>
    <cellStyle name="_Artesian OP Master FS07312006 Final" xfId="4746" xr:uid="{00000000-0005-0000-0000-00007D120000}"/>
    <cellStyle name="_Artesian OP Master FS07312006 Final 2" xfId="4747" xr:uid="{00000000-0005-0000-0000-00007E120000}"/>
    <cellStyle name="_Artesian OP Master FS07312006 Final_403000 - Rollforward" xfId="4748" xr:uid="{00000000-0005-0000-0000-00007F120000}"/>
    <cellStyle name="_Artesian OP Master FS07312006 Final_403000 - Rollforward 2" xfId="4749" xr:uid="{00000000-0005-0000-0000-000080120000}"/>
    <cellStyle name="_Artesian OP Master FS07312006 Final_NMFI Partners Summary" xfId="4750" xr:uid="{00000000-0005-0000-0000-000081120000}"/>
    <cellStyle name="_Artesian OP Master FS07312006 Final_NMFI Partners Summary 2" xfId="4751" xr:uid="{00000000-0005-0000-0000-000082120000}"/>
    <cellStyle name="_Artesian OP Master FS07312006 Final_rent" xfId="4752" xr:uid="{00000000-0005-0000-0000-000083120000}"/>
    <cellStyle name="_Artesian OP Master FS07312006 Final_rent 2" xfId="4753" xr:uid="{00000000-0005-0000-0000-000084120000}"/>
    <cellStyle name="_Artesian OP Master FS07312006 Final_Sheet13" xfId="4754" xr:uid="{00000000-0005-0000-0000-000085120000}"/>
    <cellStyle name="_Artesian OP Master FS07312006 Final_Sheet13 2" xfId="4755" xr:uid="{00000000-0005-0000-0000-000086120000}"/>
    <cellStyle name="_Artesian OP Master FS07312006 Final_Sheet2" xfId="4756" xr:uid="{00000000-0005-0000-0000-000087120000}"/>
    <cellStyle name="_Artesian OP Master FS07312006 Final_Sheet2 2" xfId="4757" xr:uid="{00000000-0005-0000-0000-000088120000}"/>
    <cellStyle name="_Artesian OP Master FS07312006 Final_US Population Summary" xfId="4758" xr:uid="{00000000-0005-0000-0000-000089120000}"/>
    <cellStyle name="_Artesian OP Master FS07312006 Final_US Population Summary 2" xfId="4759" xr:uid="{00000000-0005-0000-0000-00008A120000}"/>
    <cellStyle name="_Artesian OP Master FS08312006 Final" xfId="4760" xr:uid="{00000000-0005-0000-0000-00008B120000}"/>
    <cellStyle name="_Artesian OP Master FS08312006 Final 2" xfId="4761" xr:uid="{00000000-0005-0000-0000-00008C120000}"/>
    <cellStyle name="_Artesian OP Master FS08312006 Final_403000 - Rollforward" xfId="4762" xr:uid="{00000000-0005-0000-0000-00008D120000}"/>
    <cellStyle name="_Artesian OP Master FS08312006 Final_403000 - Rollforward 2" xfId="4763" xr:uid="{00000000-0005-0000-0000-00008E120000}"/>
    <cellStyle name="_Artesian OP Master FS08312006 Final_NMFI Partners Summary" xfId="4764" xr:uid="{00000000-0005-0000-0000-00008F120000}"/>
    <cellStyle name="_Artesian OP Master FS08312006 Final_NMFI Partners Summary 2" xfId="4765" xr:uid="{00000000-0005-0000-0000-000090120000}"/>
    <cellStyle name="_Artesian OP Master FS08312006 Final_rent" xfId="4766" xr:uid="{00000000-0005-0000-0000-000091120000}"/>
    <cellStyle name="_Artesian OP Master FS08312006 Final_rent 2" xfId="4767" xr:uid="{00000000-0005-0000-0000-000092120000}"/>
    <cellStyle name="_Artesian OP Master FS08312006 Final_Sheet13" xfId="4768" xr:uid="{00000000-0005-0000-0000-000093120000}"/>
    <cellStyle name="_Artesian OP Master FS08312006 Final_Sheet13 2" xfId="4769" xr:uid="{00000000-0005-0000-0000-000094120000}"/>
    <cellStyle name="_Artesian OP Master FS08312006 Final_Sheet2" xfId="4770" xr:uid="{00000000-0005-0000-0000-000095120000}"/>
    <cellStyle name="_Artesian OP Master FS08312006 Final_Sheet2 2" xfId="4771" xr:uid="{00000000-0005-0000-0000-000096120000}"/>
    <cellStyle name="_Artesian OP Master FS08312006 Final_US Population Summary" xfId="4772" xr:uid="{00000000-0005-0000-0000-000097120000}"/>
    <cellStyle name="_Artesian OP Master FS08312006 Final_US Population Summary 2" xfId="4773" xr:uid="{00000000-0005-0000-0000-000098120000}"/>
    <cellStyle name="_Artesian OP Master FS10312006 Final" xfId="4774" xr:uid="{00000000-0005-0000-0000-000099120000}"/>
    <cellStyle name="_Artesian OP Master FS10312006 Final 2" xfId="4775" xr:uid="{00000000-0005-0000-0000-00009A120000}"/>
    <cellStyle name="_Artesian OP Master FS10312006 Final_403000 - Rollforward" xfId="4776" xr:uid="{00000000-0005-0000-0000-00009B120000}"/>
    <cellStyle name="_Artesian OP Master FS10312006 Final_403000 - Rollforward 2" xfId="4777" xr:uid="{00000000-0005-0000-0000-00009C120000}"/>
    <cellStyle name="_Artesian OP Master FS10312006 Final_NMFI Partners Summary" xfId="4778" xr:uid="{00000000-0005-0000-0000-00009D120000}"/>
    <cellStyle name="_Artesian OP Master FS10312006 Final_NMFI Partners Summary 2" xfId="4779" xr:uid="{00000000-0005-0000-0000-00009E120000}"/>
    <cellStyle name="_Artesian OP Master FS10312006 Final_rent" xfId="4780" xr:uid="{00000000-0005-0000-0000-00009F120000}"/>
    <cellStyle name="_Artesian OP Master FS10312006 Final_rent 2" xfId="4781" xr:uid="{00000000-0005-0000-0000-0000A0120000}"/>
    <cellStyle name="_Artesian OP Master FS10312006 Final_Sheet13" xfId="4782" xr:uid="{00000000-0005-0000-0000-0000A1120000}"/>
    <cellStyle name="_Artesian OP Master FS10312006 Final_Sheet13 2" xfId="4783" xr:uid="{00000000-0005-0000-0000-0000A2120000}"/>
    <cellStyle name="_Artesian OP Master FS10312006 Final_Sheet2" xfId="4784" xr:uid="{00000000-0005-0000-0000-0000A3120000}"/>
    <cellStyle name="_Artesian OP Master FS10312006 Final_Sheet2 2" xfId="4785" xr:uid="{00000000-0005-0000-0000-0000A4120000}"/>
    <cellStyle name="_Artesian OP Master FS10312006 Final_US Population Summary" xfId="4786" xr:uid="{00000000-0005-0000-0000-0000A5120000}"/>
    <cellStyle name="_Artesian OP Master FS10312006 Final_US Population Summary 2" xfId="4787" xr:uid="{00000000-0005-0000-0000-0000A6120000}"/>
    <cellStyle name="_Artesian OP Master FS11302006 Final" xfId="4788" xr:uid="{00000000-0005-0000-0000-0000A7120000}"/>
    <cellStyle name="_Artesian OP Master FS11302006 Final 2" xfId="4789" xr:uid="{00000000-0005-0000-0000-0000A8120000}"/>
    <cellStyle name="_Artesian OP Master FS11302006 Final_403000 - Rollforward" xfId="4790" xr:uid="{00000000-0005-0000-0000-0000A9120000}"/>
    <cellStyle name="_Artesian OP Master FS11302006 Final_403000 - Rollforward 2" xfId="4791" xr:uid="{00000000-0005-0000-0000-0000AA120000}"/>
    <cellStyle name="_Artesian OP Master FS11302006 Final_NMFI Partners Summary" xfId="4792" xr:uid="{00000000-0005-0000-0000-0000AB120000}"/>
    <cellStyle name="_Artesian OP Master FS11302006 Final_NMFI Partners Summary 2" xfId="4793" xr:uid="{00000000-0005-0000-0000-0000AC120000}"/>
    <cellStyle name="_Artesian OP Master FS11302006 Final_rent" xfId="4794" xr:uid="{00000000-0005-0000-0000-0000AD120000}"/>
    <cellStyle name="_Artesian OP Master FS11302006 Final_rent 2" xfId="4795" xr:uid="{00000000-0005-0000-0000-0000AE120000}"/>
    <cellStyle name="_Artesian OP Master FS11302006 Final_Sheet13" xfId="4796" xr:uid="{00000000-0005-0000-0000-0000AF120000}"/>
    <cellStyle name="_Artesian OP Master FS11302006 Final_Sheet13 2" xfId="4797" xr:uid="{00000000-0005-0000-0000-0000B0120000}"/>
    <cellStyle name="_Artesian OP Master FS11302006 Final_Sheet2" xfId="4798" xr:uid="{00000000-0005-0000-0000-0000B1120000}"/>
    <cellStyle name="_Artesian OP Master FS11302006 Final_Sheet2 2" xfId="4799" xr:uid="{00000000-0005-0000-0000-0000B2120000}"/>
    <cellStyle name="_Artesian OP Master FS11302006 Final_US Population Summary" xfId="4800" xr:uid="{00000000-0005-0000-0000-0000B3120000}"/>
    <cellStyle name="_Artesian OP Master FS11302006 Final_US Population Summary 2" xfId="4801" xr:uid="{00000000-0005-0000-0000-0000B4120000}"/>
    <cellStyle name="_Artesian OP Master FS12312006 Final IR" xfId="4802" xr:uid="{00000000-0005-0000-0000-0000B5120000}"/>
    <cellStyle name="_Artesian OP Master FS12312006 Final IR 2" xfId="4803" xr:uid="{00000000-0005-0000-0000-0000B6120000}"/>
    <cellStyle name="_Artesian OP Master FS12312006 Final IR_403000 - Rollforward" xfId="4804" xr:uid="{00000000-0005-0000-0000-0000B7120000}"/>
    <cellStyle name="_Artesian OP Master FS12312006 Final IR_403000 - Rollforward 2" xfId="4805" xr:uid="{00000000-0005-0000-0000-0000B8120000}"/>
    <cellStyle name="_Artesian OP Master FS12312006 Final IR_NMFI Partners Summary" xfId="4806" xr:uid="{00000000-0005-0000-0000-0000B9120000}"/>
    <cellStyle name="_Artesian OP Master FS12312006 Final IR_NMFI Partners Summary 2" xfId="4807" xr:uid="{00000000-0005-0000-0000-0000BA120000}"/>
    <cellStyle name="_Artesian OP Master FS12312006 Final IR_rent" xfId="4808" xr:uid="{00000000-0005-0000-0000-0000BB120000}"/>
    <cellStyle name="_Artesian OP Master FS12312006 Final IR_rent 2" xfId="4809" xr:uid="{00000000-0005-0000-0000-0000BC120000}"/>
    <cellStyle name="_Artesian OP Master FS12312006 Final IR_Sheet13" xfId="4810" xr:uid="{00000000-0005-0000-0000-0000BD120000}"/>
    <cellStyle name="_Artesian OP Master FS12312006 Final IR_Sheet13 2" xfId="4811" xr:uid="{00000000-0005-0000-0000-0000BE120000}"/>
    <cellStyle name="_Artesian OP Master FS12312006 Final IR_Sheet2" xfId="4812" xr:uid="{00000000-0005-0000-0000-0000BF120000}"/>
    <cellStyle name="_Artesian OP Master FS12312006 Final IR_Sheet2 2" xfId="4813" xr:uid="{00000000-0005-0000-0000-0000C0120000}"/>
    <cellStyle name="_Artesian OP Master FS12312006 Final IR_US Population Summary" xfId="4814" xr:uid="{00000000-0005-0000-0000-0000C1120000}"/>
    <cellStyle name="_Artesian OP Master FS12312006 Final IR_US Population Summary 2" xfId="4815" xr:uid="{00000000-0005-0000-0000-0000C2120000}"/>
    <cellStyle name="_Asia Estimates for EB_02252008" xfId="4816" xr:uid="{00000000-0005-0000-0000-0000C3120000}"/>
    <cellStyle name="_Asia Estimates for EB_02252008 2" xfId="4817" xr:uid="{00000000-0005-0000-0000-0000C4120000}"/>
    <cellStyle name="_Asia Estimates for EB_02252008_2011 Waivers bonus_121510" xfId="4818" xr:uid="{00000000-0005-0000-0000-0000C5120000}"/>
    <cellStyle name="_Asia Estimates for EB_02252008_2011 Waivers bonus_121510 2" xfId="4819" xr:uid="{00000000-0005-0000-0000-0000C6120000}"/>
    <cellStyle name="_Asia Estimates for EB_02252008_403000 - Rollforward" xfId="4820" xr:uid="{00000000-0005-0000-0000-0000C7120000}"/>
    <cellStyle name="_Asia Estimates for EB_02252008_403000 - Rollforward 2" xfId="4821" xr:uid="{00000000-0005-0000-0000-0000C8120000}"/>
    <cellStyle name="_Asia Estimates for EB_02252008_July 2010 ADP" xfId="4822" xr:uid="{00000000-0005-0000-0000-0000C9120000}"/>
    <cellStyle name="_Asia Estimates for EB_02252008_July 2010 ADP 2" xfId="4823" xr:uid="{00000000-0005-0000-0000-0000CA120000}"/>
    <cellStyle name="_Asia Estimates for EB_02252008_June NMFI accrual" xfId="4824" xr:uid="{00000000-0005-0000-0000-0000CB120000}"/>
    <cellStyle name="_Asia Estimates for EB_02252008_June NMFI accrual 2" xfId="4825" xr:uid="{00000000-0005-0000-0000-0000CC120000}"/>
    <cellStyle name="_Asia Estimates for EB_02252008_NMFI Partners Summary" xfId="4826" xr:uid="{00000000-0005-0000-0000-0000CD120000}"/>
    <cellStyle name="_Asia Estimates for EB_02252008_NMFI Partners Summary 2" xfId="4827" xr:uid="{00000000-0005-0000-0000-0000CE120000}"/>
    <cellStyle name="_Asia Estimates for EB_02252008_rent" xfId="4828" xr:uid="{00000000-0005-0000-0000-0000CF120000}"/>
    <cellStyle name="_Asia Estimates for EB_02252008_rent 2" xfId="4829" xr:uid="{00000000-0005-0000-0000-0000D0120000}"/>
    <cellStyle name="_Asia Estimates for EB_02252008_Sheet1" xfId="4830" xr:uid="{00000000-0005-0000-0000-0000D1120000}"/>
    <cellStyle name="_Asia Estimates for EB_02252008_Sheet1 2" xfId="4831" xr:uid="{00000000-0005-0000-0000-0000D2120000}"/>
    <cellStyle name="_Asia Estimates for EB_02252008_Sheet13" xfId="4832" xr:uid="{00000000-0005-0000-0000-0000D3120000}"/>
    <cellStyle name="_Asia Estimates for EB_02252008_Sheet13 2" xfId="4833" xr:uid="{00000000-0005-0000-0000-0000D4120000}"/>
    <cellStyle name="_Asia Estimates for EB_02252008_Sheet2" xfId="4834" xr:uid="{00000000-0005-0000-0000-0000D5120000}"/>
    <cellStyle name="_Asia Estimates for EB_02252008_Sheet2 2" xfId="4835" xr:uid="{00000000-0005-0000-0000-0000D6120000}"/>
    <cellStyle name="_Asia Estimates for EB_02252008_US Population Summary" xfId="4836" xr:uid="{00000000-0005-0000-0000-0000D7120000}"/>
    <cellStyle name="_Asia Estimates for EB_02252008_US Population Summary 2" xfId="4837" xr:uid="{00000000-0005-0000-0000-0000D8120000}"/>
    <cellStyle name="_Asia Master_Tax Workpapers_04Q2007" xfId="4838" xr:uid="{00000000-0005-0000-0000-0000D9120000}"/>
    <cellStyle name="_Asia Master_Tax Workpapers_04Q2007 2" xfId="4839" xr:uid="{00000000-0005-0000-0000-0000DA120000}"/>
    <cellStyle name="_Asia Master_Tax Workpapers_04Q2007_403000 - Rollforward" xfId="4840" xr:uid="{00000000-0005-0000-0000-0000DB120000}"/>
    <cellStyle name="_Asia Master_Tax Workpapers_04Q2007_403000 - Rollforward 2" xfId="4841" xr:uid="{00000000-0005-0000-0000-0000DC120000}"/>
    <cellStyle name="_Asia Master_Tax Workpapers_04Q2007_NMFI Partners Summary" xfId="4842" xr:uid="{00000000-0005-0000-0000-0000DD120000}"/>
    <cellStyle name="_Asia Master_Tax Workpapers_04Q2007_NMFI Partners Summary 2" xfId="4843" xr:uid="{00000000-0005-0000-0000-0000DE120000}"/>
    <cellStyle name="_Asia Master_Tax Workpapers_04Q2007_rent" xfId="4844" xr:uid="{00000000-0005-0000-0000-0000DF120000}"/>
    <cellStyle name="_Asia Master_Tax Workpapers_04Q2007_rent 2" xfId="4845" xr:uid="{00000000-0005-0000-0000-0000E0120000}"/>
    <cellStyle name="_Asia Master_Tax Workpapers_04Q2007_Sheet13" xfId="4846" xr:uid="{00000000-0005-0000-0000-0000E1120000}"/>
    <cellStyle name="_Asia Master_Tax Workpapers_04Q2007_Sheet13 2" xfId="4847" xr:uid="{00000000-0005-0000-0000-0000E2120000}"/>
    <cellStyle name="_Asia Master_Tax Workpapers_04Q2007_Sheet2" xfId="4848" xr:uid="{00000000-0005-0000-0000-0000E3120000}"/>
    <cellStyle name="_Asia Master_Tax Workpapers_04Q2007_Sheet2 2" xfId="4849" xr:uid="{00000000-0005-0000-0000-0000E4120000}"/>
    <cellStyle name="_Asia Master_Tax Workpapers_04Q2007_US Population Summary" xfId="4850" xr:uid="{00000000-0005-0000-0000-0000E5120000}"/>
    <cellStyle name="_Asia Master_Tax Workpapers_04Q2007_US Population Summary 2" xfId="4851" xr:uid="{00000000-0005-0000-0000-0000E6120000}"/>
    <cellStyle name="_August Forecast" xfId="4852" xr:uid="{00000000-0005-0000-0000-0000E7120000}"/>
    <cellStyle name="_Blue shade" xfId="4853" xr:uid="{00000000-0005-0000-0000-0000E8120000}"/>
    <cellStyle name="_Blue shade 2" xfId="4854" xr:uid="{00000000-0005-0000-0000-0000E9120000}"/>
    <cellStyle name="_BlueHeading" xfId="4855" xr:uid="{00000000-0005-0000-0000-0000EA120000}"/>
    <cellStyle name="_BlueHeading 2" xfId="4856" xr:uid="{00000000-0005-0000-0000-0000EB120000}"/>
    <cellStyle name="_Book to Tax Rec II 5-31" xfId="4857" xr:uid="{00000000-0005-0000-0000-0000EC120000}"/>
    <cellStyle name="_Book to Tax Rec II 5-31 2" xfId="4858" xr:uid="{00000000-0005-0000-0000-0000ED120000}"/>
    <cellStyle name="_Book to Tax Rec II 5-31_{6} Carry" xfId="4859" xr:uid="{00000000-0005-0000-0000-0000EE120000}"/>
    <cellStyle name="_Book to Tax Rec II 5-31_{6} Clawback" xfId="4860" xr:uid="{00000000-0005-0000-0000-0000EF120000}"/>
    <cellStyle name="_Book to Tax Rec II 5-31_2.10.10 LS Distribution" xfId="4861" xr:uid="{00000000-0005-0000-0000-0000F0120000}"/>
    <cellStyle name="_Book to Tax Rec II 5-31_20080415_TrxAdv Fees_v2" xfId="4862" xr:uid="{00000000-0005-0000-0000-0000F1120000}"/>
    <cellStyle name="_Book to Tax Rec II 5-31_20080415_TrxAdv Fees_v2_403000 - Rollforward" xfId="4863" xr:uid="{00000000-0005-0000-0000-0000F2120000}"/>
    <cellStyle name="_Book to Tax Rec II 5-31_20080415_TrxAdv Fees_v2_July 2010 ADP" xfId="4864" xr:uid="{00000000-0005-0000-0000-0000F3120000}"/>
    <cellStyle name="_Book to Tax Rec II 5-31_20080415_TrxAdv Fees_v2_June NMFI accrual" xfId="4865" xr:uid="{00000000-0005-0000-0000-0000F4120000}"/>
    <cellStyle name="_Book to Tax Rec II 5-31_20080415_TrxAdv Fees_v2_rent" xfId="4866" xr:uid="{00000000-0005-0000-0000-0000F5120000}"/>
    <cellStyle name="_Book to Tax Rec II 5-31_20080415_TrxAdv Fees_v2_Sheet13" xfId="4867" xr:uid="{00000000-0005-0000-0000-0000F6120000}"/>
    <cellStyle name="_Book to Tax Rec II 5-31_20080415_TrxAdv Fees_v2_Sheet2" xfId="4868" xr:uid="{00000000-0005-0000-0000-0000F7120000}"/>
    <cellStyle name="_Book to Tax Rec II 5-31_20080415_TrxAdv Fees_v2_US Population Summary" xfId="4869" xr:uid="{00000000-0005-0000-0000-0000F8120000}"/>
    <cellStyle name="_Book to Tax Rec II 5-31_2011 6+6 Occupancy Forecast" xfId="4870" xr:uid="{00000000-0005-0000-0000-0000F9120000}"/>
    <cellStyle name="_Book to Tax Rec II 5-31_403000 - Rollforward" xfId="4871" xr:uid="{00000000-0005-0000-0000-0000FA120000}"/>
    <cellStyle name="_Book to Tax Rec II 5-31_AAA" xfId="4872" xr:uid="{00000000-0005-0000-0000-0000FB120000}"/>
    <cellStyle name="_Book to Tax Rec II 5-31_AAA 2" xfId="4873" xr:uid="{00000000-0005-0000-0000-0000FC120000}"/>
    <cellStyle name="_Book to Tax Rec II 5-31_Adv Fees" xfId="4874" xr:uid="{00000000-0005-0000-0000-0000FD120000}"/>
    <cellStyle name="_Book to Tax Rec II 5-31_Adv Fees 2" xfId="4875" xr:uid="{00000000-0005-0000-0000-0000FE120000}"/>
    <cellStyle name="_Book to Tax Rec II 5-31_Adv Fees_FYCMPln-Retrieve" xfId="4876" xr:uid="{00000000-0005-0000-0000-0000FF120000}"/>
    <cellStyle name="_Book to Tax Rec II 5-31_Advisors VII DECEMBER on 3-31-09 8pm" xfId="4877" xr:uid="{00000000-0005-0000-0000-000000130000}"/>
    <cellStyle name="_Book to Tax Rec II 5-31_Advisors VII DECEMBER on 3-31-09 8pm 2" xfId="4878" xr:uid="{00000000-0005-0000-0000-000001130000}"/>
    <cellStyle name="_Book to Tax Rec II 5-31_AGM 2009 Earnings Forecast Model_080916_May_7" xfId="4879" xr:uid="{00000000-0005-0000-0000-000002130000}"/>
    <cellStyle name="_Book to Tax Rec II 5-31_AGM 2009 Earnings Forecast Model_080916_May_7_FYCMPln-Retrieve" xfId="4880" xr:uid="{00000000-0005-0000-0000-000003130000}"/>
    <cellStyle name="_Book to Tax Rec II 5-31_AGM 2009 Earnings Forecast Model_080916_v16 Sent to fix_BRIDGE v03  (2)" xfId="4881" xr:uid="{00000000-0005-0000-0000-000004130000}"/>
    <cellStyle name="_Book to Tax Rec II 5-31_AGM 2009 Earnings Forecast Model_080916_v16 Sent to fix_BRIDGE v03  (2) 2" xfId="4882" xr:uid="{00000000-0005-0000-0000-000005130000}"/>
    <cellStyle name="_Book to Tax Rec II 5-31_AGM 2009 Earnings Forecast Model_080916_v16 Sent to fix_BRIDGE v03  (2)_FYCMPln-Retrieve" xfId="4883" xr:uid="{00000000-0005-0000-0000-000006130000}"/>
    <cellStyle name="_Book to Tax Rec II 5-31_AGM Earnings Forecast Model_080724_v16" xfId="4884" xr:uid="{00000000-0005-0000-0000-000007130000}"/>
    <cellStyle name="_Book to Tax Rec II 5-31_AGM Earnings Forecast Model_080724_v16 2" xfId="4885" xr:uid="{00000000-0005-0000-0000-000008130000}"/>
    <cellStyle name="_Book to Tax Rec II 5-31_AGM Earnings Forecast Model_080724_v16_403000 - Rollforward" xfId="4886" xr:uid="{00000000-0005-0000-0000-000009130000}"/>
    <cellStyle name="_Book to Tax Rec II 5-31_AGM Earnings Forecast Model_080724_v16_AGM 2009 Earnings Forecast Model_080916_May_7" xfId="4887" xr:uid="{00000000-0005-0000-0000-00000A130000}"/>
    <cellStyle name="_Book to Tax Rec II 5-31_AGM Earnings Forecast Model_080724_v16_AGM 2009 Earnings Forecast Model_080916_May_7_FYCMPln-Retrieve" xfId="4888" xr:uid="{00000000-0005-0000-0000-00000B130000}"/>
    <cellStyle name="_Book to Tax Rec II 5-31_AGM Earnings Forecast Model_080724_v16_AGM 2009 Earnings Forecast Model_080916_v16 Sent to fix_BRIDGE v03  (2)" xfId="4889" xr:uid="{00000000-0005-0000-0000-00000C130000}"/>
    <cellStyle name="_Book to Tax Rec II 5-31_AGM Earnings Forecast Model_080724_v16_AGM 2009 Earnings Forecast Model_080916_v16 Sent to fix_BRIDGE v03  (2) 2" xfId="4890" xr:uid="{00000000-0005-0000-0000-00000D130000}"/>
    <cellStyle name="_Book to Tax Rec II 5-31_AGM Earnings Forecast Model_080724_v16_AGM 2009 Earnings Forecast Model_080916_v16 Sent to fix_BRIDGE v03  (2)_FYCMPln-Retrieve" xfId="4891" xr:uid="{00000000-0005-0000-0000-00000E130000}"/>
    <cellStyle name="_Book to Tax Rec II 5-31_AGM Earnings Forecast Model_080724_v16_FYCMPln-Retrieve" xfId="4892" xr:uid="{00000000-0005-0000-0000-00000F130000}"/>
    <cellStyle name="_Book to Tax Rec II 5-31_AGM Earnings Forecast Model_080724_v16_July 2010 ADP" xfId="4893" xr:uid="{00000000-0005-0000-0000-000010130000}"/>
    <cellStyle name="_Book to Tax Rec II 5-31_AGM Earnings Forecast Model_080724_v16_June NMFI accrual" xfId="4894" xr:uid="{00000000-0005-0000-0000-000011130000}"/>
    <cellStyle name="_Book to Tax Rec II 5-31_AGM Earnings Forecast Model_080724_v16_Sheet13" xfId="4895" xr:uid="{00000000-0005-0000-0000-000012130000}"/>
    <cellStyle name="_Book to Tax Rec II 5-31_AGM Earnings Forecast Model_080724_v16_Sheet7" xfId="4896" xr:uid="{00000000-0005-0000-0000-000013130000}"/>
    <cellStyle name="_Book to Tax Rec II 5-31_AGM Earnings Forecast Model_080724_v16_Sheet7_Sheet2" xfId="4897" xr:uid="{00000000-0005-0000-0000-000014130000}"/>
    <cellStyle name="_Book to Tax Rec II 5-31_AGM Earnings Forecast Model_080724_v16_US Population Summary" xfId="4898" xr:uid="{00000000-0005-0000-0000-000015130000}"/>
    <cellStyle name="_Book to Tax Rec II 5-31_AIF IV - Waterfall 3 31 09 vs  6 30 09" xfId="4899" xr:uid="{00000000-0005-0000-0000-000016130000}"/>
    <cellStyle name="_Book to Tax Rec II 5-31_AIF IV Financial Highlights 12-31-08 v4" xfId="4900" xr:uid="{00000000-0005-0000-0000-000017130000}"/>
    <cellStyle name="_Book to Tax Rec II 5-31_AIF IV Financial Highlights 12-31-08 v4_Apollo Investment Fund IV  Q3 2009 Capital Analysis CURRENT" xfId="4901" xr:uid="{00000000-0005-0000-0000-000018130000}"/>
    <cellStyle name="_Book to Tax Rec II 5-31_AIF IV Financial Highlights 12-31-08 v4_Apollo Investment Fund IV  Q3 2009 Capital Analysis iPCS &amp; URI Distribution" xfId="4902" xr:uid="{00000000-0005-0000-0000-000019130000}"/>
    <cellStyle name="_Book to Tax Rec II 5-31_AIF IV Financial Highlights 12-31-08 v4_iPCs#1-Remaining" xfId="4903" xr:uid="{00000000-0005-0000-0000-00001A130000}"/>
    <cellStyle name="_Book to Tax Rec II 5-31_AIF IV, V, VI, VII, COF - Waterfall 3 31 09 vs  6 30 09" xfId="4904" xr:uid="{00000000-0005-0000-0000-00001B130000}"/>
    <cellStyle name="_Book to Tax Rec II 5-31_AIF VI - BondcoVI_Entities Invested Capital (CURRENT)" xfId="4905" xr:uid="{00000000-0005-0000-0000-00001C130000}"/>
    <cellStyle name="_Book to Tax Rec II 5-31_AIF VI  VII Summary Dec 2008 v3" xfId="4906" xr:uid="{00000000-0005-0000-0000-00001D130000}"/>
    <cellStyle name="_Book to Tax Rec II 5-31_AIF VI  VII Summary Dec 2008 v3 2" xfId="4907" xr:uid="{00000000-0005-0000-0000-00001E130000}"/>
    <cellStyle name="_Book to Tax Rec II 5-31_AIF VI  VII Summary Dec 2008 v3_AIF VI - BondcoVI_Entities Invested Capital (CURRENT)" xfId="4908" xr:uid="{00000000-0005-0000-0000-00001F130000}"/>
    <cellStyle name="_Book to Tax Rec II 5-31_AIF VI  VII Summary Dec 2008 v3_Domestic TB" xfId="4909" xr:uid="{00000000-0005-0000-0000-000020130000}"/>
    <cellStyle name="_Book to Tax Rec II 5-31_AIF VI  VII Summary Dec 2008 v3_Invested Capital Debt Worksheet" xfId="4910" xr:uid="{00000000-0005-0000-0000-000021130000}"/>
    <cellStyle name="_Book to Tax Rec II 5-31_AIF VI Broadleaf Watefall Summary as of 6-30-09 FINAL" xfId="4911" xr:uid="{00000000-0005-0000-0000-000022130000}"/>
    <cellStyle name="_Book to Tax Rec II 5-31_AIF VI Broadleaf Watefall Summary as of 9-30-09" xfId="4912" xr:uid="{00000000-0005-0000-0000-000023130000}"/>
    <cellStyle name="_Book to Tax Rec II 5-31_AIF VI CBA 3.20.08" xfId="4913" xr:uid="{00000000-0005-0000-0000-000024130000}"/>
    <cellStyle name="_Book to Tax Rec II 5-31_AIF VI CBA 3.20.08_AIF VI - BondcoVI_Entities Invested Capital (CURRENT)" xfId="4914" xr:uid="{00000000-0005-0000-0000-000025130000}"/>
    <cellStyle name="_Book to Tax Rec II 5-31_AIF VI CBA 3.20.08_Invested Capital Debt Worksheet" xfId="4915" xr:uid="{00000000-0005-0000-0000-000026130000}"/>
    <cellStyle name="_Book to Tax Rec II 5-31_AIF VII Capital Balance Analysis INCEPTION to 09-30-08 on 10-13-08 8am" xfId="4916" xr:uid="{00000000-0005-0000-0000-000027130000}"/>
    <cellStyle name="_Book to Tax Rec II 5-31_AIF VII Capital Balance Analysis INCEPTION to 09-30-08 on 10-13-08 8am 2" xfId="4917" xr:uid="{00000000-0005-0000-0000-000028130000}"/>
    <cellStyle name="_Book to Tax Rec II 5-31_AIF VII Capital Balance Analysis INCEPTION to 09-30-08 on 10-13-08 8am_AIF VI - BondcoVI_Entities Invested Capital (CURRENT)" xfId="4918" xr:uid="{00000000-0005-0000-0000-000029130000}"/>
    <cellStyle name="_Book to Tax Rec II 5-31_AIF VII Capital Balance Analysis INCEPTION to 09-30-08 on 10-13-08 8am_Invested Capital Debt Worksheet" xfId="4919" xr:uid="{00000000-0005-0000-0000-00002A130000}"/>
    <cellStyle name="_Book to Tax Rec II 5-31_Andy Affrick - Schedulev2" xfId="4920" xr:uid="{00000000-0005-0000-0000-00002B130000}"/>
    <cellStyle name="_Book to Tax Rec II 5-31_Apollo Advisors IV 12-31-08 GAAP TB Final" xfId="4921" xr:uid="{00000000-0005-0000-0000-00002C130000}"/>
    <cellStyle name="_Book to Tax Rec II 5-31_Apollo Advisors IV 12-31-08 TB (Revised for Aggr PR)" xfId="4922" xr:uid="{00000000-0005-0000-0000-00002D130000}"/>
    <cellStyle name="_Book to Tax Rec II 5-31_Apollo Advisors IV 6-30-09 GAAP TB" xfId="4923" xr:uid="{00000000-0005-0000-0000-00002E130000}"/>
    <cellStyle name="_Book to Tax Rec II 5-31_Apollo Investment Fund IV  April Priority Return" xfId="4924" xr:uid="{00000000-0005-0000-0000-00002F130000}"/>
    <cellStyle name="_Book to Tax Rec II 5-31_Apollo Principal Holdings I L P  ESTIMATE FMV Q2 08 v2" xfId="4925" xr:uid="{00000000-0005-0000-0000-000030130000}"/>
    <cellStyle name="_Book to Tax Rec II 5-31_Apollo Principal Holdings I L P  ESTIMATE FMV Q2 08 v2 2" xfId="4926" xr:uid="{00000000-0005-0000-0000-000031130000}"/>
    <cellStyle name="_Book to Tax Rec II 5-31_Apollo Principal Holdings I L P  ESTIMATE FMV Q2 08 v2_AAA" xfId="4927" xr:uid="{00000000-0005-0000-0000-000032130000}"/>
    <cellStyle name="_Book to Tax Rec II 5-31_Apollo Principal Holdings I L P  ESTIMATE FMV Q2 08 v2_AAA 2" xfId="4928" xr:uid="{00000000-0005-0000-0000-000033130000}"/>
    <cellStyle name="_Book to Tax Rec II 5-31_Book3 (2)" xfId="4929" xr:uid="{00000000-0005-0000-0000-000034130000}"/>
    <cellStyle name="_Book to Tax Rec II 5-31_Book3 (2) 2" xfId="4930" xr:uid="{00000000-0005-0000-0000-000035130000}"/>
    <cellStyle name="_Book to Tax Rec II 5-31_Book3 (2)_403000 - Rollforward" xfId="4931" xr:uid="{00000000-0005-0000-0000-000036130000}"/>
    <cellStyle name="_Book to Tax Rec II 5-31_Book3 (2)_AGM 2009 Earnings Forecast Model_080916_May_7" xfId="4932" xr:uid="{00000000-0005-0000-0000-000037130000}"/>
    <cellStyle name="_Book to Tax Rec II 5-31_Book3 (2)_AGM 2009 Earnings Forecast Model_080916_May_7_FYCMPln-Retrieve" xfId="4933" xr:uid="{00000000-0005-0000-0000-000038130000}"/>
    <cellStyle name="_Book to Tax Rec II 5-31_Book3 (2)_AGM 2009 Earnings Forecast Model_080916_v16 Sent to fix_BRIDGE v03  (2)" xfId="4934" xr:uid="{00000000-0005-0000-0000-000039130000}"/>
    <cellStyle name="_Book to Tax Rec II 5-31_Book3 (2)_AGM 2009 Earnings Forecast Model_080916_v16 Sent to fix_BRIDGE v03  (2) 2" xfId="4935" xr:uid="{00000000-0005-0000-0000-00003A130000}"/>
    <cellStyle name="_Book to Tax Rec II 5-31_Book3 (2)_AGM 2009 Earnings Forecast Model_080916_v16 Sent to fix_BRIDGE v03  (2)_FYCMPln-Retrieve" xfId="4936" xr:uid="{00000000-0005-0000-0000-00003B130000}"/>
    <cellStyle name="_Book to Tax Rec II 5-31_Book3 (2)_FYCMPln-Retrieve" xfId="4937" xr:uid="{00000000-0005-0000-0000-00003C130000}"/>
    <cellStyle name="_Book to Tax Rec II 5-31_Book3 (2)_July 2010 ADP" xfId="4938" xr:uid="{00000000-0005-0000-0000-00003D130000}"/>
    <cellStyle name="_Book to Tax Rec II 5-31_Book3 (2)_June NMFI accrual" xfId="4939" xr:uid="{00000000-0005-0000-0000-00003E130000}"/>
    <cellStyle name="_Book to Tax Rec II 5-31_Book3 (2)_Sheet13" xfId="4940" xr:uid="{00000000-0005-0000-0000-00003F130000}"/>
    <cellStyle name="_Book to Tax Rec II 5-31_Book3 (2)_Sheet7" xfId="4941" xr:uid="{00000000-0005-0000-0000-000040130000}"/>
    <cellStyle name="_Book to Tax Rec II 5-31_Book3 (2)_Sheet7_Sheet2" xfId="4942" xr:uid="{00000000-0005-0000-0000-000041130000}"/>
    <cellStyle name="_Book to Tax Rec II 5-31_Book3 (2)_US Population Summary" xfId="4943" xr:uid="{00000000-0005-0000-0000-000042130000}"/>
    <cellStyle name="_Book to Tax Rec II 5-31_Book4" xfId="4944" xr:uid="{00000000-0005-0000-0000-000043130000}"/>
    <cellStyle name="_Book to Tax Rec II 5-31_Book4 2" xfId="4945" xr:uid="{00000000-0005-0000-0000-000044130000}"/>
    <cellStyle name="_Book to Tax Rec II 5-31_Book4_2.10.10 LS Distribution" xfId="4946" xr:uid="{00000000-0005-0000-0000-000045130000}"/>
    <cellStyle name="_Book to Tax Rec II 5-31_Book4_AAA" xfId="4947" xr:uid="{00000000-0005-0000-0000-000046130000}"/>
    <cellStyle name="_Book to Tax Rec II 5-31_Book4_AAA 2" xfId="4948" xr:uid="{00000000-0005-0000-0000-000047130000}"/>
    <cellStyle name="_Book to Tax Rec II 5-31_Book4_AGM 2009 Earnings Forecast Model_080916_v16" xfId="4949" xr:uid="{00000000-0005-0000-0000-000048130000}"/>
    <cellStyle name="_Book to Tax Rec II 5-31_Book4_AGM 2009 Earnings Forecast Model_080916_v16_FYCMPln-Retrieve" xfId="4950" xr:uid="{00000000-0005-0000-0000-000049130000}"/>
    <cellStyle name="_Book to Tax Rec II 5-31_Book4_AIF VI - BondcoVI_Entities Invested Capital (CURRENT)" xfId="4951" xr:uid="{00000000-0005-0000-0000-00004A130000}"/>
    <cellStyle name="_Book to Tax Rec II 5-31_Book4_AIF VI Broadleaf Watefall Summary as of 6-30-09 FINAL" xfId="4952" xr:uid="{00000000-0005-0000-0000-00004B130000}"/>
    <cellStyle name="_Book to Tax Rec II 5-31_Book4_AIF VI Broadleaf Watefall Summary as of 9-30-09" xfId="4953" xr:uid="{00000000-0005-0000-0000-00004C130000}"/>
    <cellStyle name="_Book to Tax Rec II 5-31_Book4_Book2" xfId="4954" xr:uid="{00000000-0005-0000-0000-00004D130000}"/>
    <cellStyle name="_Book to Tax Rec II 5-31_Book4_Book2_FYCMPln-Retrieve" xfId="4955" xr:uid="{00000000-0005-0000-0000-00004E130000}"/>
    <cellStyle name="_Book to Tax Rec II 5-31_Book4_Broadleaf Watefall 12-31-09" xfId="4956" xr:uid="{00000000-0005-0000-0000-00004F130000}"/>
    <cellStyle name="_Book to Tax Rec II 5-31_Book4_Broadleaf Watefall 6-30-09" xfId="4957" xr:uid="{00000000-0005-0000-0000-000050130000}"/>
    <cellStyle name="_Book to Tax Rec II 5-31_Book4_Broadleaf Watefall 9-30-09" xfId="4958" xr:uid="{00000000-0005-0000-0000-000051130000}"/>
    <cellStyle name="_Book to Tax Rec II 5-31_Book4_FYCMPln-Retrieve" xfId="4959" xr:uid="{00000000-0005-0000-0000-000052130000}"/>
    <cellStyle name="_Book to Tax Rec II 5-31_Book4_Invested Capital Debt Worksheet" xfId="4960" xr:uid="{00000000-0005-0000-0000-000053130000}"/>
    <cellStyle name="_Book to Tax Rec II 5-31_Book4_TX Details" xfId="4961" xr:uid="{00000000-0005-0000-0000-000054130000}"/>
    <cellStyle name="_Book to Tax Rec II 5-31_Broadleaf Watefall 12-31-09" xfId="4962" xr:uid="{00000000-0005-0000-0000-000055130000}"/>
    <cellStyle name="_Book to Tax Rec II 5-31_Broadleaf Watefall 6-30-09" xfId="4963" xr:uid="{00000000-0005-0000-0000-000056130000}"/>
    <cellStyle name="_Book to Tax Rec II 5-31_Broadleaf Watefall 9-30-09" xfId="4964" xr:uid="{00000000-0005-0000-0000-000057130000}"/>
    <cellStyle name="_Book to Tax Rec II 5-31_broken deals (janet jackson)" xfId="4965" xr:uid="{00000000-0005-0000-0000-000058130000}"/>
    <cellStyle name="_Book to Tax Rec II 5-31_broken deals (janet jackson)_403000 - Rollforward" xfId="4966" xr:uid="{00000000-0005-0000-0000-000059130000}"/>
    <cellStyle name="_Book to Tax Rec II 5-31_broken deals (janet jackson)_July 2010 ADP" xfId="4967" xr:uid="{00000000-0005-0000-0000-00005A130000}"/>
    <cellStyle name="_Book to Tax Rec II 5-31_broken deals (janet jackson)_June NMFI accrual" xfId="4968" xr:uid="{00000000-0005-0000-0000-00005B130000}"/>
    <cellStyle name="_Book to Tax Rec II 5-31_broken deals (janet jackson)_rent" xfId="4969" xr:uid="{00000000-0005-0000-0000-00005C130000}"/>
    <cellStyle name="_Book to Tax Rec II 5-31_broken deals (janet jackson)_Sheet13" xfId="4970" xr:uid="{00000000-0005-0000-0000-00005D130000}"/>
    <cellStyle name="_Book to Tax Rec II 5-31_broken deals (janet jackson)_Sheet2" xfId="4971" xr:uid="{00000000-0005-0000-0000-00005E130000}"/>
    <cellStyle name="_Book to Tax Rec II 5-31_broken deals (janet jackson)_US Population Summary" xfId="4972" xr:uid="{00000000-0005-0000-0000-00005F130000}"/>
    <cellStyle name="_Book to Tax Rec II 5-31_CALCS" xfId="4973" xr:uid="{00000000-0005-0000-0000-000060130000}"/>
    <cellStyle name="_Book to Tax Rec II 5-31_CALCS 2" xfId="4974" xr:uid="{00000000-0005-0000-0000-000061130000}"/>
    <cellStyle name="_Book to Tax Rec II 5-31_CALCS_AIF VI - BondcoVI_Entities Invested Capital (CURRENT)" xfId="4975" xr:uid="{00000000-0005-0000-0000-000062130000}"/>
    <cellStyle name="_Book to Tax Rec II 5-31_CALCS_AIF VI Broadleaf Watefall Summary as of 6-30-09 FINAL" xfId="4976" xr:uid="{00000000-0005-0000-0000-000063130000}"/>
    <cellStyle name="_Book to Tax Rec II 5-31_CALCS_AIF VI Broadleaf Watefall Summary as of 9-30-09" xfId="4977" xr:uid="{00000000-0005-0000-0000-000064130000}"/>
    <cellStyle name="_Book to Tax Rec II 5-31_CALCS_Broadleaf Watefall 12-31-09" xfId="4978" xr:uid="{00000000-0005-0000-0000-000065130000}"/>
    <cellStyle name="_Book to Tax Rec II 5-31_CALCS_Broadleaf Watefall 6-30-09" xfId="4979" xr:uid="{00000000-0005-0000-0000-000066130000}"/>
    <cellStyle name="_Book to Tax Rec II 5-31_CALCS_Broadleaf Watefall 9-30-09" xfId="4980" xr:uid="{00000000-0005-0000-0000-000067130000}"/>
    <cellStyle name="_Book to Tax Rec II 5-31_CALCS_Invested Capital Debt Worksheet" xfId="4981" xr:uid="{00000000-0005-0000-0000-000068130000}"/>
    <cellStyle name="_Book to Tax Rec II 5-31_Carry Calculation" xfId="4982" xr:uid="{00000000-0005-0000-0000-000069130000}"/>
    <cellStyle name="_Book to Tax Rec II 5-31_CM Sensitivity_Q2'08" xfId="4983" xr:uid="{00000000-0005-0000-0000-00006A130000}"/>
    <cellStyle name="_Book to Tax Rec II 5-31_CM Sensitivity_Q2'08_403000 - Rollforward" xfId="4984" xr:uid="{00000000-0005-0000-0000-00006B130000}"/>
    <cellStyle name="_Book to Tax Rec II 5-31_CM Sensitivity_Q2'08_July 2010 ADP" xfId="4985" xr:uid="{00000000-0005-0000-0000-00006C130000}"/>
    <cellStyle name="_Book to Tax Rec II 5-31_CM Sensitivity_Q2'08_June NMFI accrual" xfId="4986" xr:uid="{00000000-0005-0000-0000-00006D130000}"/>
    <cellStyle name="_Book to Tax Rec II 5-31_CM Sensitivity_Q2'08_rent" xfId="4987" xr:uid="{00000000-0005-0000-0000-00006E130000}"/>
    <cellStyle name="_Book to Tax Rec II 5-31_CM Sensitivity_Q2'08_Sheet13" xfId="4988" xr:uid="{00000000-0005-0000-0000-00006F130000}"/>
    <cellStyle name="_Book to Tax Rec II 5-31_CM Sensitivity_Q2'08_Sheet2" xfId="4989" xr:uid="{00000000-0005-0000-0000-000070130000}"/>
    <cellStyle name="_Book to Tax Rec II 5-31_CM Sensitivity_Q2'08_US Population Summary" xfId="4990" xr:uid="{00000000-0005-0000-0000-000071130000}"/>
    <cellStyle name="_Book to Tax Rec II 5-31_Co Inv D Valuation 12-31-08" xfId="4991" xr:uid="{00000000-0005-0000-0000-000072130000}"/>
    <cellStyle name="_Book to Tax Rec II 5-31_Co Inv D Valuation 12-31-08 2" xfId="4992" xr:uid="{00000000-0005-0000-0000-000073130000}"/>
    <cellStyle name="_Book to Tax Rec II 5-31_Domestic FS 12-31-08 v3-20-09" xfId="4993" xr:uid="{00000000-0005-0000-0000-000074130000}"/>
    <cellStyle name="_Book to Tax Rec II 5-31_Domestic FS 12-31-08 v3-20-09_AIF VI - BondcoVI_Entities Invested Capital (CURRENT)" xfId="4994" xr:uid="{00000000-0005-0000-0000-000075130000}"/>
    <cellStyle name="_Book to Tax Rec II 5-31_Domestic FS 12-31-08 v3-20-09_Invested Capital Debt Worksheet" xfId="4995" xr:uid="{00000000-0005-0000-0000-000076130000}"/>
    <cellStyle name="_Book to Tax Rec II 5-31_Domestic TB" xfId="4996" xr:uid="{00000000-0005-0000-0000-000077130000}"/>
    <cellStyle name="_Book to Tax Rec II 5-31_Fund IV" xfId="4997" xr:uid="{00000000-0005-0000-0000-000078130000}"/>
    <cellStyle name="_Book to Tax Rec II 5-31_Fund IV 9.30.08" xfId="4998" xr:uid="{00000000-0005-0000-0000-000079130000}"/>
    <cellStyle name="_Book to Tax Rec II 5-31_Fund IV_1" xfId="4999" xr:uid="{00000000-0005-0000-0000-00007A130000}"/>
    <cellStyle name="_Book to Tax Rec II 5-31_Fund IV_2" xfId="5000" xr:uid="{00000000-0005-0000-0000-00007B130000}"/>
    <cellStyle name="_Book to Tax Rec II 5-31_Fund VII Capital Balance Analysis 03-31-08 CURRENT" xfId="5001" xr:uid="{00000000-0005-0000-0000-00007C130000}"/>
    <cellStyle name="_Book to Tax Rec II 5-31_Fund VII Capital Balance Analysis 03-31-08 CURRENT_403000 - Rollforward" xfId="5002" xr:uid="{00000000-0005-0000-0000-00007D130000}"/>
    <cellStyle name="_Book to Tax Rec II 5-31_Fund VII Capital Balance Analysis 03-31-08 CURRENT_July 2010 ADP" xfId="5003" xr:uid="{00000000-0005-0000-0000-00007E130000}"/>
    <cellStyle name="_Book to Tax Rec II 5-31_Fund VII Capital Balance Analysis 03-31-08 CURRENT_June NMFI accrual" xfId="5004" xr:uid="{00000000-0005-0000-0000-00007F130000}"/>
    <cellStyle name="_Book to Tax Rec II 5-31_Fund VII Capital Balance Analysis 03-31-08 CURRENT_rent" xfId="5005" xr:uid="{00000000-0005-0000-0000-000080130000}"/>
    <cellStyle name="_Book to Tax Rec II 5-31_Fund VII Capital Balance Analysis 03-31-08 CURRENT_Sheet13" xfId="5006" xr:uid="{00000000-0005-0000-0000-000081130000}"/>
    <cellStyle name="_Book to Tax Rec II 5-31_Fund VII Capital Balance Analysis 03-31-08 CURRENT_Sheet2" xfId="5007" xr:uid="{00000000-0005-0000-0000-000082130000}"/>
    <cellStyle name="_Book to Tax Rec II 5-31_Fund VII Capital Balance Analysis 03-31-08 CURRENT_US Population Summary" xfId="5008" xr:uid="{00000000-0005-0000-0000-000083130000}"/>
    <cellStyle name="_Book to Tax Rec II 5-31_Funds IV Clawback Adjustment Summary" xfId="5009" xr:uid="{00000000-0005-0000-0000-000084130000}"/>
    <cellStyle name="_Book to Tax Rec II 5-31_Funds IV Clawback Value Adjustment" xfId="5010" xr:uid="{00000000-0005-0000-0000-000085130000}"/>
    <cellStyle name="_Book to Tax Rec II 5-31_FYCMPln-Retrieve" xfId="5011" xr:uid="{00000000-0005-0000-0000-000086130000}"/>
    <cellStyle name="_Book to Tax Rec II 5-31_GAAP to Cash Adjustment" xfId="5012" xr:uid="{00000000-0005-0000-0000-000087130000}"/>
    <cellStyle name="_Book to Tax Rec II 5-31_GAAP to Cash Adjustment_403000 - Rollforward" xfId="5013" xr:uid="{00000000-0005-0000-0000-000088130000}"/>
    <cellStyle name="_Book to Tax Rec II 5-31_GAAP to Cash Adjustment_July 2010 ADP" xfId="5014" xr:uid="{00000000-0005-0000-0000-000089130000}"/>
    <cellStyle name="_Book to Tax Rec II 5-31_GAAP to Cash Adjustment_June NMFI accrual" xfId="5015" xr:uid="{00000000-0005-0000-0000-00008A130000}"/>
    <cellStyle name="_Book to Tax Rec II 5-31_GAAP to Cash Adjustment_rent" xfId="5016" xr:uid="{00000000-0005-0000-0000-00008B130000}"/>
    <cellStyle name="_Book to Tax Rec II 5-31_GAAP to Cash Adjustment_Sheet13" xfId="5017" xr:uid="{00000000-0005-0000-0000-00008C130000}"/>
    <cellStyle name="_Book to Tax Rec II 5-31_GAAP to Cash Adjustment_Sheet2" xfId="5018" xr:uid="{00000000-0005-0000-0000-00008D130000}"/>
    <cellStyle name="_Book to Tax Rec II 5-31_GAAP to Cash Adjustment_US Population Summary" xfId="5019" xr:uid="{00000000-0005-0000-0000-00008E130000}"/>
    <cellStyle name="_Book to Tax Rec II 5-31_Hexicon Adj" xfId="5020" xr:uid="{00000000-0005-0000-0000-00008F130000}"/>
    <cellStyle name="_Book to Tax Rec II 5-31_Inv Cap Roll" xfId="5021" xr:uid="{00000000-0005-0000-0000-000090130000}"/>
    <cellStyle name="_Book to Tax Rec II 5-31_Inv Cap Roll 2" xfId="5022" xr:uid="{00000000-0005-0000-0000-000091130000}"/>
    <cellStyle name="_Book to Tax Rec II 5-31_Inv Cap Roll_AIF VI - BondcoVI_Entities Invested Capital (CURRENT)" xfId="5023" xr:uid="{00000000-0005-0000-0000-000092130000}"/>
    <cellStyle name="_Book to Tax Rec II 5-31_Inv Cap Roll_Invested Capital Debt Worksheet" xfId="5024" xr:uid="{00000000-0005-0000-0000-000093130000}"/>
    <cellStyle name="_Book to Tax Rec II 5-31_Invested Capital Debt Worksheet" xfId="5025" xr:uid="{00000000-0005-0000-0000-000094130000}"/>
    <cellStyle name="_Book to Tax Rec II 5-31_July 2010 ADP" xfId="5026" xr:uid="{00000000-0005-0000-0000-000095130000}"/>
    <cellStyle name="_Book to Tax Rec II 5-31_June NMFI accrual" xfId="5027" xr:uid="{00000000-0005-0000-0000-000096130000}"/>
    <cellStyle name="_Book to Tax Rec II 5-31_MDA - AUM Modelv3_6 18" xfId="5028" xr:uid="{00000000-0005-0000-0000-000097130000}"/>
    <cellStyle name="_Book to Tax Rec II 5-31_MDA - AUM Modelv3_6 18_FYCMPln-Retrieve" xfId="5029" xr:uid="{00000000-0005-0000-0000-000098130000}"/>
    <cellStyle name="_Book to Tax Rec II 5-31_MDA - AUM Modelv4_values8 11" xfId="5030" xr:uid="{00000000-0005-0000-0000-000099130000}"/>
    <cellStyle name="_Book to Tax Rec II 5-31_MDA - AUM Modelv4_values8 11 (2)" xfId="5031" xr:uid="{00000000-0005-0000-0000-00009A130000}"/>
    <cellStyle name="_Book to Tax Rec II 5-31_MDA - AUM Modelv4_values8 11 (2)_FYCMPln-Retrieve" xfId="5032" xr:uid="{00000000-0005-0000-0000-00009B130000}"/>
    <cellStyle name="_Book to Tax Rec II 5-31_MDA - AUM Modelv4_values8 11_FYCMPln-Retrieve" xfId="5033" xr:uid="{00000000-0005-0000-0000-00009C130000}"/>
    <cellStyle name="_Book to Tax Rec II 5-31_Partners Capital Q1 2009" xfId="5034" xr:uid="{00000000-0005-0000-0000-00009D130000}"/>
    <cellStyle name="_Book to Tax Rec II 5-31_PE Fees for NMFI (JJackson)" xfId="5035" xr:uid="{00000000-0005-0000-0000-00009E130000}"/>
    <cellStyle name="_Book to Tax Rec II 5-31_PE Fees for NMFI (JJackson)_403000 - Rollforward" xfId="5036" xr:uid="{00000000-0005-0000-0000-00009F130000}"/>
    <cellStyle name="_Book to Tax Rec II 5-31_PE Fees for NMFI (JJackson)_July 2010 ADP" xfId="5037" xr:uid="{00000000-0005-0000-0000-0000A0130000}"/>
    <cellStyle name="_Book to Tax Rec II 5-31_PE Fees for NMFI (JJackson)_June NMFI accrual" xfId="5038" xr:uid="{00000000-0005-0000-0000-0000A1130000}"/>
    <cellStyle name="_Book to Tax Rec II 5-31_PE Fees for NMFI (JJackson)_rent" xfId="5039" xr:uid="{00000000-0005-0000-0000-0000A2130000}"/>
    <cellStyle name="_Book to Tax Rec II 5-31_PE Fees for NMFI (JJackson)_Sheet13" xfId="5040" xr:uid="{00000000-0005-0000-0000-0000A3130000}"/>
    <cellStyle name="_Book to Tax Rec II 5-31_PE Fees for NMFI (JJackson)_Sheet2" xfId="5041" xr:uid="{00000000-0005-0000-0000-0000A4130000}"/>
    <cellStyle name="_Book to Tax Rec II 5-31_PE Fees for NMFI (JJackson)_US Population Summary" xfId="5042" xr:uid="{00000000-0005-0000-0000-0000A5130000}"/>
    <cellStyle name="_Book to Tax Rec II 5-31_Placement Fee Summary 05-14-09 - Current (2)" xfId="5043" xr:uid="{00000000-0005-0000-0000-0000A6130000}"/>
    <cellStyle name="_Book to Tax Rec II 5-31_Placement Fee Summary 05-14-09 - Current (2) 2" xfId="5044" xr:uid="{00000000-0005-0000-0000-0000A7130000}"/>
    <cellStyle name="_Book to Tax Rec II 5-31_Placement Fee Summary 05-14-09 - Current (2)_FYCMPln-Retrieve" xfId="5045" xr:uid="{00000000-0005-0000-0000-0000A8130000}"/>
    <cellStyle name="_Book to Tax Rec II 5-31_PR Calc" xfId="5046" xr:uid="{00000000-0005-0000-0000-0000A9130000}"/>
    <cellStyle name="_Book to Tax Rec II 5-31_Priority Return" xfId="5047" xr:uid="{00000000-0005-0000-0000-0000AA130000}"/>
    <cellStyle name="_Book to Tax Rec II 5-31_Priority Return 2" xfId="5048" xr:uid="{00000000-0005-0000-0000-0000AB130000}"/>
    <cellStyle name="_Book to Tax Rec II 5-31_Priority Return_AIF VI - BondcoVI_Entities Invested Capital (CURRENT)" xfId="5049" xr:uid="{00000000-0005-0000-0000-0000AC130000}"/>
    <cellStyle name="_Book to Tax Rec II 5-31_Priority Return_AIF VI Broadleaf Watefall Summary as of 6-30-09 FINAL" xfId="5050" xr:uid="{00000000-0005-0000-0000-0000AD130000}"/>
    <cellStyle name="_Book to Tax Rec II 5-31_Priority Return_AIF VI Broadleaf Watefall Summary as of 9-30-09" xfId="5051" xr:uid="{00000000-0005-0000-0000-0000AE130000}"/>
    <cellStyle name="_Book to Tax Rec II 5-31_Priority Return_Broadleaf Watefall 12-31-09" xfId="5052" xr:uid="{00000000-0005-0000-0000-0000AF130000}"/>
    <cellStyle name="_Book to Tax Rec II 5-31_Priority Return_Broadleaf Watefall 6-30-09" xfId="5053" xr:uid="{00000000-0005-0000-0000-0000B0130000}"/>
    <cellStyle name="_Book to Tax Rec II 5-31_Priority Return_Broadleaf Watefall 9-30-09" xfId="5054" xr:uid="{00000000-0005-0000-0000-0000B1130000}"/>
    <cellStyle name="_Book to Tax Rec II 5-31_Priority Return_Invested Capital Debt Worksheet" xfId="5055" xr:uid="{00000000-0005-0000-0000-0000B2130000}"/>
    <cellStyle name="_Book to Tax Rec II 5-31_Pro-forma ENI for Q1 '08 press release_FINAL" xfId="5056" xr:uid="{00000000-0005-0000-0000-0000B3130000}"/>
    <cellStyle name="_Book to Tax Rec II 5-31_Q1 2011 Pmts" xfId="5057" xr:uid="{00000000-0005-0000-0000-0000B4130000}"/>
    <cellStyle name="_Book to Tax Rec II 5-31_Revenue breakout" xfId="5058" xr:uid="{00000000-0005-0000-0000-0000B5130000}"/>
    <cellStyle name="_Book to Tax Rec II 5-31_Revenue breakout 2" xfId="5059" xr:uid="{00000000-0005-0000-0000-0000B6130000}"/>
    <cellStyle name="_Book to Tax Rec II 5-31_Revenue breakout_2.10.10 LS Distribution" xfId="5060" xr:uid="{00000000-0005-0000-0000-0000B7130000}"/>
    <cellStyle name="_Book to Tax Rec II 5-31_Revenue breakout_2007 Revenue - RE fees" xfId="5061" xr:uid="{00000000-0005-0000-0000-0000B8130000}"/>
    <cellStyle name="_Book to Tax Rec II 5-31_Revenue breakout_2007 Revenue - RE fees 2" xfId="5062" xr:uid="{00000000-0005-0000-0000-0000B9130000}"/>
    <cellStyle name="_Book to Tax Rec II 5-31_Revenue breakout_2007 Revenue - RE fees_403000 - Rollforward" xfId="5063" xr:uid="{00000000-0005-0000-0000-0000BA130000}"/>
    <cellStyle name="_Book to Tax Rec II 5-31_Revenue breakout_2007 Revenue - RE fees_AGM 2009 Earnings Forecast Model_080916_May_7" xfId="5064" xr:uid="{00000000-0005-0000-0000-0000BB130000}"/>
    <cellStyle name="_Book to Tax Rec II 5-31_Revenue breakout_2007 Revenue - RE fees_AGM 2009 Earnings Forecast Model_080916_May_7_FYCMPln-Retrieve" xfId="5065" xr:uid="{00000000-0005-0000-0000-0000BC130000}"/>
    <cellStyle name="_Book to Tax Rec II 5-31_Revenue breakout_2007 Revenue - RE fees_AGM 2009 Earnings Forecast Model_080916_v16 Sent to fix_BRIDGE v03  (2)" xfId="5066" xr:uid="{00000000-0005-0000-0000-0000BD130000}"/>
    <cellStyle name="_Book to Tax Rec II 5-31_Revenue breakout_2007 Revenue - RE fees_AGM 2009 Earnings Forecast Model_080916_v16 Sent to fix_BRIDGE v03  (2) 2" xfId="5067" xr:uid="{00000000-0005-0000-0000-0000BE130000}"/>
    <cellStyle name="_Book to Tax Rec II 5-31_Revenue breakout_2007 Revenue - RE fees_AGM 2009 Earnings Forecast Model_080916_v16 Sent to fix_BRIDGE v03  (2)_FYCMPln-Retrieve" xfId="5068" xr:uid="{00000000-0005-0000-0000-0000BF130000}"/>
    <cellStyle name="_Book to Tax Rec II 5-31_Revenue breakout_2007 Revenue - RE fees_AIF VI - BondcoVI_Entities Invested Capital (CURRENT)" xfId="5069" xr:uid="{00000000-0005-0000-0000-0000C0130000}"/>
    <cellStyle name="_Book to Tax Rec II 5-31_Revenue breakout_2007 Revenue - RE fees_AIF VI Broadleaf Watefall Summary as of 6-30-09 FINAL" xfId="5070" xr:uid="{00000000-0005-0000-0000-0000C1130000}"/>
    <cellStyle name="_Book to Tax Rec II 5-31_Revenue breakout_2007 Revenue - RE fees_AIF VI Broadleaf Watefall Summary as of 9-30-09" xfId="5071" xr:uid="{00000000-0005-0000-0000-0000C2130000}"/>
    <cellStyle name="_Book to Tax Rec II 5-31_Revenue breakout_2007 Revenue - RE fees_Broadleaf Watefall 12-31-09" xfId="5072" xr:uid="{00000000-0005-0000-0000-0000C3130000}"/>
    <cellStyle name="_Book to Tax Rec II 5-31_Revenue breakout_2007 Revenue - RE fees_Broadleaf Watefall 6-30-09" xfId="5073" xr:uid="{00000000-0005-0000-0000-0000C4130000}"/>
    <cellStyle name="_Book to Tax Rec II 5-31_Revenue breakout_2007 Revenue - RE fees_Broadleaf Watefall 9-30-09" xfId="5074" xr:uid="{00000000-0005-0000-0000-0000C5130000}"/>
    <cellStyle name="_Book to Tax Rec II 5-31_Revenue breakout_2007 Revenue - RE fees_FYCMPln-Retrieve" xfId="5075" xr:uid="{00000000-0005-0000-0000-0000C6130000}"/>
    <cellStyle name="_Book to Tax Rec II 5-31_Revenue breakout_2007 Revenue - RE fees_Invested Capital Debt Worksheet" xfId="5076" xr:uid="{00000000-0005-0000-0000-0000C7130000}"/>
    <cellStyle name="_Book to Tax Rec II 5-31_Revenue breakout_2007 Revenue - RE fees_July 2010 ADP" xfId="5077" xr:uid="{00000000-0005-0000-0000-0000C8130000}"/>
    <cellStyle name="_Book to Tax Rec II 5-31_Revenue breakout_2007 Revenue - RE fees_June NMFI accrual" xfId="5078" xr:uid="{00000000-0005-0000-0000-0000C9130000}"/>
    <cellStyle name="_Book to Tax Rec II 5-31_Revenue breakout_2007 Revenue - RE fees_Placement Fee Summary 05-14-09 - Current (2)" xfId="5079" xr:uid="{00000000-0005-0000-0000-0000CA130000}"/>
    <cellStyle name="_Book to Tax Rec II 5-31_Revenue breakout_2007 Revenue - RE fees_Placement Fee Summary 05-14-09 - Current (2) 2" xfId="5080" xr:uid="{00000000-0005-0000-0000-0000CB130000}"/>
    <cellStyle name="_Book to Tax Rec II 5-31_Revenue breakout_2007 Revenue - RE fees_Placement Fee Summary 05-14-09 - Current (2)_FYCMPln-Retrieve" xfId="5081" xr:uid="{00000000-0005-0000-0000-0000CC130000}"/>
    <cellStyle name="_Book to Tax Rec II 5-31_Revenue breakout_2007 Revenue - RE fees_Sheet13" xfId="5082" xr:uid="{00000000-0005-0000-0000-0000CD130000}"/>
    <cellStyle name="_Book to Tax Rec II 5-31_Revenue breakout_2007 Revenue - RE fees_Sheet7" xfId="5083" xr:uid="{00000000-0005-0000-0000-0000CE130000}"/>
    <cellStyle name="_Book to Tax Rec II 5-31_Revenue breakout_2007 Revenue - RE fees_Sheet7_Sheet2" xfId="5084" xr:uid="{00000000-0005-0000-0000-0000CF130000}"/>
    <cellStyle name="_Book to Tax Rec II 5-31_Revenue breakout_2007 Revenue - RE fees_US Population Summary" xfId="5085" xr:uid="{00000000-0005-0000-0000-0000D0130000}"/>
    <cellStyle name="_Book to Tax Rec II 5-31_Revenue breakout_403000 - Rollforward" xfId="5086" xr:uid="{00000000-0005-0000-0000-0000D1130000}"/>
    <cellStyle name="_Book to Tax Rec II 5-31_Revenue breakout_AAA" xfId="5087" xr:uid="{00000000-0005-0000-0000-0000D2130000}"/>
    <cellStyle name="_Book to Tax Rec II 5-31_Revenue breakout_AAA 2" xfId="5088" xr:uid="{00000000-0005-0000-0000-0000D3130000}"/>
    <cellStyle name="_Book to Tax Rec II 5-31_Revenue breakout_AGM 2009 Earnings Forecast Model_080916_May_7" xfId="5089" xr:uid="{00000000-0005-0000-0000-0000D4130000}"/>
    <cellStyle name="_Book to Tax Rec II 5-31_Revenue breakout_AGM 2009 Earnings Forecast Model_080916_May_7_FYCMPln-Retrieve" xfId="5090" xr:uid="{00000000-0005-0000-0000-0000D5130000}"/>
    <cellStyle name="_Book to Tax Rec II 5-31_Revenue breakout_AIF VI - BondcoVI_Entities Invested Capital (CURRENT)" xfId="5091" xr:uid="{00000000-0005-0000-0000-0000D6130000}"/>
    <cellStyle name="_Book to Tax Rec II 5-31_Revenue breakout_AIF VI Broadleaf Watefall Summary as of 6-30-09 FINAL" xfId="5092" xr:uid="{00000000-0005-0000-0000-0000D7130000}"/>
    <cellStyle name="_Book to Tax Rec II 5-31_Revenue breakout_AIF VI Broadleaf Watefall Summary as of 9-30-09" xfId="5093" xr:uid="{00000000-0005-0000-0000-0000D8130000}"/>
    <cellStyle name="_Book to Tax Rec II 5-31_Revenue breakout_Broadleaf Watefall 12-31-09" xfId="5094" xr:uid="{00000000-0005-0000-0000-0000D9130000}"/>
    <cellStyle name="_Book to Tax Rec II 5-31_Revenue breakout_Broadleaf Watefall 6-30-09" xfId="5095" xr:uid="{00000000-0005-0000-0000-0000DA130000}"/>
    <cellStyle name="_Book to Tax Rec II 5-31_Revenue breakout_Broadleaf Watefall 9-30-09" xfId="5096" xr:uid="{00000000-0005-0000-0000-0000DB130000}"/>
    <cellStyle name="_Book to Tax Rec II 5-31_Revenue breakout_FYCMPln-Retrieve" xfId="5097" xr:uid="{00000000-0005-0000-0000-0000DC130000}"/>
    <cellStyle name="_Book to Tax Rec II 5-31_Revenue breakout_Invested Capital Debt Worksheet" xfId="5098" xr:uid="{00000000-0005-0000-0000-0000DD130000}"/>
    <cellStyle name="_Book to Tax Rec II 5-31_Revenue breakout_July 2010 ADP" xfId="5099" xr:uid="{00000000-0005-0000-0000-0000DE130000}"/>
    <cellStyle name="_Book to Tax Rec II 5-31_Revenue breakout_June NMFI accrual" xfId="5100" xr:uid="{00000000-0005-0000-0000-0000DF130000}"/>
    <cellStyle name="_Book to Tax Rec II 5-31_Revenue breakout_Placement Fee Summary 05-14-09 - Current (2)" xfId="5101" xr:uid="{00000000-0005-0000-0000-0000E0130000}"/>
    <cellStyle name="_Book to Tax Rec II 5-31_Revenue breakout_Placement Fee Summary 05-14-09 - Current (2) 2" xfId="5102" xr:uid="{00000000-0005-0000-0000-0000E1130000}"/>
    <cellStyle name="_Book to Tax Rec II 5-31_Revenue breakout_Placement Fee Summary 05-14-09 - Current (2)_FYCMPln-Retrieve" xfId="5103" xr:uid="{00000000-0005-0000-0000-0000E2130000}"/>
    <cellStyle name="_Book to Tax Rec II 5-31_Revenue breakout_Q1 2011 Pmts" xfId="5104" xr:uid="{00000000-0005-0000-0000-0000E3130000}"/>
    <cellStyle name="_Book to Tax Rec II 5-31_Revenue breakout_Sheet13" xfId="5105" xr:uid="{00000000-0005-0000-0000-0000E4130000}"/>
    <cellStyle name="_Book to Tax Rec II 5-31_Revenue breakout_Sheet7" xfId="5106" xr:uid="{00000000-0005-0000-0000-0000E5130000}"/>
    <cellStyle name="_Book to Tax Rec II 5-31_Revenue breakout_Sheet7_Sheet2" xfId="5107" xr:uid="{00000000-0005-0000-0000-0000E6130000}"/>
    <cellStyle name="_Book to Tax Rec II 5-31_Revenue breakout_TX Details" xfId="5108" xr:uid="{00000000-0005-0000-0000-0000E7130000}"/>
    <cellStyle name="_Book to Tax Rec II 5-31_Revenue breakout_US Population Summary" xfId="5109" xr:uid="{00000000-0005-0000-0000-0000E8130000}"/>
    <cellStyle name="_Book to Tax Rec II 5-31_Segment Cost-FairValueDisclosure(11-26)" xfId="5110" xr:uid="{00000000-0005-0000-0000-0000E9130000}"/>
    <cellStyle name="_Book to Tax Rec II 5-31_Sheet1" xfId="5111" xr:uid="{00000000-0005-0000-0000-0000EA130000}"/>
    <cellStyle name="_Book to Tax Rec II 5-31_Sheet1 2" xfId="5112" xr:uid="{00000000-0005-0000-0000-0000EB130000}"/>
    <cellStyle name="_Book to Tax Rec II 5-31_Sheet1_AIF VI - BondcoVI_Entities Invested Capital (CURRENT)" xfId="5113" xr:uid="{00000000-0005-0000-0000-0000EC130000}"/>
    <cellStyle name="_Book to Tax Rec II 5-31_Sheet1_AIF VI Broadleaf Watefall Summary as of 6-30-09 FINAL" xfId="5114" xr:uid="{00000000-0005-0000-0000-0000ED130000}"/>
    <cellStyle name="_Book to Tax Rec II 5-31_Sheet1_AIF VI Broadleaf Watefall Summary as of 9-30-09" xfId="5115" xr:uid="{00000000-0005-0000-0000-0000EE130000}"/>
    <cellStyle name="_Book to Tax Rec II 5-31_Sheet1_Broadleaf Watefall 12-31-09" xfId="5116" xr:uid="{00000000-0005-0000-0000-0000EF130000}"/>
    <cellStyle name="_Book to Tax Rec II 5-31_Sheet1_Broadleaf Watefall 6-30-09" xfId="5117" xr:uid="{00000000-0005-0000-0000-0000F0130000}"/>
    <cellStyle name="_Book to Tax Rec II 5-31_Sheet1_Broadleaf Watefall 9-30-09" xfId="5118" xr:uid="{00000000-0005-0000-0000-0000F1130000}"/>
    <cellStyle name="_Book to Tax Rec II 5-31_Sheet1_Invested Capital Debt Worksheet" xfId="5119" xr:uid="{00000000-0005-0000-0000-0000F2130000}"/>
    <cellStyle name="_Book to Tax Rec II 5-31_Sheet13" xfId="5120" xr:uid="{00000000-0005-0000-0000-0000F3130000}"/>
    <cellStyle name="_Book to Tax Rec II 5-31_Sheet2" xfId="5121" xr:uid="{00000000-0005-0000-0000-0000F4130000}"/>
    <cellStyle name="_Book to Tax Rec II 5-31_Sheet2 2" xfId="5122" xr:uid="{00000000-0005-0000-0000-0000F5130000}"/>
    <cellStyle name="_Book to Tax Rec II 5-31_Sheet2_AIF VI - BondcoVI_Entities Invested Capital (CURRENT)" xfId="5123" xr:uid="{00000000-0005-0000-0000-0000F6130000}"/>
    <cellStyle name="_Book to Tax Rec II 5-31_Sheet2_AIF VI Broadleaf Watefall Summary as of 6-30-09 FINAL" xfId="5124" xr:uid="{00000000-0005-0000-0000-0000F7130000}"/>
    <cellStyle name="_Book to Tax Rec II 5-31_Sheet2_AIF VI Broadleaf Watefall Summary as of 9-30-09" xfId="5125" xr:uid="{00000000-0005-0000-0000-0000F8130000}"/>
    <cellStyle name="_Book to Tax Rec II 5-31_Sheet2_Broadleaf Watefall 12-31-09" xfId="5126" xr:uid="{00000000-0005-0000-0000-0000F9130000}"/>
    <cellStyle name="_Book to Tax Rec II 5-31_Sheet2_Broadleaf Watefall 6-30-09" xfId="5127" xr:uid="{00000000-0005-0000-0000-0000FA130000}"/>
    <cellStyle name="_Book to Tax Rec II 5-31_Sheet2_Broadleaf Watefall 9-30-09" xfId="5128" xr:uid="{00000000-0005-0000-0000-0000FB130000}"/>
    <cellStyle name="_Book to Tax Rec II 5-31_Sheet2_Invested Capital Debt Worksheet" xfId="5129" xr:uid="{00000000-0005-0000-0000-0000FC130000}"/>
    <cellStyle name="_Book to Tax Rec II 5-31_Sheet3" xfId="5130" xr:uid="{00000000-0005-0000-0000-0000FD130000}"/>
    <cellStyle name="_Book to Tax Rec II 5-31_Sheet3 2" xfId="5131" xr:uid="{00000000-0005-0000-0000-0000FE130000}"/>
    <cellStyle name="_Book to Tax Rec II 5-31_Sheet3_AIF VI - BondcoVI_Entities Invested Capital (CURRENT)" xfId="5132" xr:uid="{00000000-0005-0000-0000-0000FF130000}"/>
    <cellStyle name="_Book to Tax Rec II 5-31_Sheet3_Invested Capital Debt Worksheet" xfId="5133" xr:uid="{00000000-0005-0000-0000-000000140000}"/>
    <cellStyle name="_Book to Tax Rec II 5-31_Sheet7" xfId="5134" xr:uid="{00000000-0005-0000-0000-000001140000}"/>
    <cellStyle name="_Book to Tax Rec II 5-31_Sheet7_Sheet2" xfId="5135" xr:uid="{00000000-0005-0000-0000-000002140000}"/>
    <cellStyle name="_Book to Tax Rec II 5-31_Summary" xfId="5136" xr:uid="{00000000-0005-0000-0000-000003140000}"/>
    <cellStyle name="_Book to Tax Rec II 5-31_Summary 2" xfId="5137" xr:uid="{00000000-0005-0000-0000-000004140000}"/>
    <cellStyle name="_Book to Tax Rec II 5-31_Summary_AIF VI - BondcoVI_Entities Invested Capital (CURRENT)" xfId="5138" xr:uid="{00000000-0005-0000-0000-000005140000}"/>
    <cellStyle name="_Book to Tax Rec II 5-31_Summary_Invested Capital Debt Worksheet" xfId="5139" xr:uid="{00000000-0005-0000-0000-000006140000}"/>
    <cellStyle name="_Book to Tax Rec II 5-31_TX Details" xfId="5140" xr:uid="{00000000-0005-0000-0000-000007140000}"/>
    <cellStyle name="_Book to Tax Rec II 5-31_Txn and Adv and LevSourcev8" xfId="5141" xr:uid="{00000000-0005-0000-0000-000008140000}"/>
    <cellStyle name="_Book to Tax Rec II 5-31_Txn and Adv and LevSourcev8 2" xfId="5142" xr:uid="{00000000-0005-0000-0000-000009140000}"/>
    <cellStyle name="_Book to Tax Rec II 5-31_Txn and Adv and LevSourcev8_403000 - Rollforward" xfId="5143" xr:uid="{00000000-0005-0000-0000-00000A140000}"/>
    <cellStyle name="_Book to Tax Rec II 5-31_Txn and Adv and LevSourcev8_AGM 2009 Earnings Forecast Model_080916_May_7" xfId="5144" xr:uid="{00000000-0005-0000-0000-00000B140000}"/>
    <cellStyle name="_Book to Tax Rec II 5-31_Txn and Adv and LevSourcev8_AGM 2009 Earnings Forecast Model_080916_May_7_FYCMPln-Retrieve" xfId="5145" xr:uid="{00000000-0005-0000-0000-00000C140000}"/>
    <cellStyle name="_Book to Tax Rec II 5-31_Txn and Adv and LevSourcev8_FYCMPln-Retrieve" xfId="5146" xr:uid="{00000000-0005-0000-0000-00000D140000}"/>
    <cellStyle name="_Book to Tax Rec II 5-31_Txn and Adv and LevSourcev8_July 2010 ADP" xfId="5147" xr:uid="{00000000-0005-0000-0000-00000E140000}"/>
    <cellStyle name="_Book to Tax Rec II 5-31_Txn and Adv and LevSourcev8_June NMFI accrual" xfId="5148" xr:uid="{00000000-0005-0000-0000-00000F140000}"/>
    <cellStyle name="_Book to Tax Rec II 5-31_Txn and Adv and LevSourcev8_Sheet13" xfId="5149" xr:uid="{00000000-0005-0000-0000-000010140000}"/>
    <cellStyle name="_Book to Tax Rec II 5-31_Txn and Adv and LevSourcev8_Sheet7" xfId="5150" xr:uid="{00000000-0005-0000-0000-000011140000}"/>
    <cellStyle name="_Book to Tax Rec II 5-31_Txn and Adv and LevSourcev8_Sheet7_Sheet2" xfId="5151" xr:uid="{00000000-0005-0000-0000-000012140000}"/>
    <cellStyle name="_Book to Tax Rec II 5-31_Txn and Adv and LevSourcev8_US Population Summary" xfId="5152" xr:uid="{00000000-0005-0000-0000-000013140000}"/>
    <cellStyle name="_Book to Tax Rec II 5-31_US Population Summary" xfId="5153" xr:uid="{00000000-0005-0000-0000-000014140000}"/>
    <cellStyle name="_Book to Tax Rec II 5-31_YE distrib on cash flow" xfId="5154" xr:uid="{00000000-0005-0000-0000-000015140000}"/>
    <cellStyle name="_Book1" xfId="5155" xr:uid="{00000000-0005-0000-0000-000016140000}"/>
    <cellStyle name="-_Book1" xfId="5156" xr:uid="{00000000-0005-0000-0000-000017140000}"/>
    <cellStyle name="_Book1 (2)" xfId="5157" xr:uid="{00000000-0005-0000-0000-000018140000}"/>
    <cellStyle name="_Book1 (8)" xfId="5158" xr:uid="{00000000-0005-0000-0000-000019140000}"/>
    <cellStyle name="-_Book1 (8)" xfId="5159" xr:uid="{00000000-0005-0000-0000-00001A140000}"/>
    <cellStyle name="_Book1 (8) 2" xfId="5160" xr:uid="{00000000-0005-0000-0000-00001B140000}"/>
    <cellStyle name="_Book1 (8) 3" xfId="5161" xr:uid="{00000000-0005-0000-0000-00001C140000}"/>
    <cellStyle name="_Book1 (8) 4" xfId="5162" xr:uid="{00000000-0005-0000-0000-00001D140000}"/>
    <cellStyle name="_Book1 (8) 5" xfId="5163" xr:uid="{00000000-0005-0000-0000-00001E140000}"/>
    <cellStyle name="_Book1 10" xfId="5164" xr:uid="{00000000-0005-0000-0000-00001F140000}"/>
    <cellStyle name="_Book1 11" xfId="5165" xr:uid="{00000000-0005-0000-0000-000020140000}"/>
    <cellStyle name="_Book1 12" xfId="5166" xr:uid="{00000000-0005-0000-0000-000021140000}"/>
    <cellStyle name="_Book1 13" xfId="5167" xr:uid="{00000000-0005-0000-0000-000022140000}"/>
    <cellStyle name="_Book1 14" xfId="5168" xr:uid="{00000000-0005-0000-0000-000023140000}"/>
    <cellStyle name="_Book1 2" xfId="5169" xr:uid="{00000000-0005-0000-0000-000024140000}"/>
    <cellStyle name="_Book1 3" xfId="5170" xr:uid="{00000000-0005-0000-0000-000025140000}"/>
    <cellStyle name="_Book1 3 2" xfId="5171" xr:uid="{00000000-0005-0000-0000-000026140000}"/>
    <cellStyle name="_Book1 4" xfId="5172" xr:uid="{00000000-0005-0000-0000-000027140000}"/>
    <cellStyle name="_Book1 5" xfId="5173" xr:uid="{00000000-0005-0000-0000-000028140000}"/>
    <cellStyle name="_Book1 6" xfId="5174" xr:uid="{00000000-0005-0000-0000-000029140000}"/>
    <cellStyle name="_Book1 7" xfId="5175" xr:uid="{00000000-0005-0000-0000-00002A140000}"/>
    <cellStyle name="_Book1 8" xfId="5176" xr:uid="{00000000-0005-0000-0000-00002B140000}"/>
    <cellStyle name="_Book1 9" xfId="5177" xr:uid="{00000000-0005-0000-0000-00002C140000}"/>
    <cellStyle name="_Book1_403000 - Rollforward" xfId="5178" xr:uid="{00000000-0005-0000-0000-00002D140000}"/>
    <cellStyle name="_Book1_403000 - Rollforward 2" xfId="5179" xr:uid="{00000000-0005-0000-0000-00002E140000}"/>
    <cellStyle name="_Book1_Cash Rec PB" xfId="5180" xr:uid="{00000000-0005-0000-0000-00002F140000}"/>
    <cellStyle name="_Book1_CM Act" xfId="5181" xr:uid="{00000000-0005-0000-0000-000030140000}"/>
    <cellStyle name="_Book1_CM Act_Sheet1" xfId="5182" xr:uid="{00000000-0005-0000-0000-000031140000}"/>
    <cellStyle name="_Book1_CM Act_Sheet2" xfId="5183" xr:uid="{00000000-0005-0000-0000-000032140000}"/>
    <cellStyle name="_Book1_CM Act_Sheet4" xfId="5184" xr:uid="{00000000-0005-0000-0000-000033140000}"/>
    <cellStyle name="_Book1_CM Act_Sheet5" xfId="5185" xr:uid="{00000000-0005-0000-0000-000034140000}"/>
    <cellStyle name="_Book1_Effective Tax Rate Calc" xfId="5186" xr:uid="{00000000-0005-0000-0000-000035140000}"/>
    <cellStyle name="_Book1_Effective Tax Rate Calc 2" xfId="5187" xr:uid="{00000000-0005-0000-0000-000036140000}"/>
    <cellStyle name="_Book1_Effective Tax Rate Calc_2011 Waivers bonus_121510" xfId="5188" xr:uid="{00000000-0005-0000-0000-000037140000}"/>
    <cellStyle name="_Book1_Effective Tax Rate Calc_2011 Waivers bonus_121510 2" xfId="5189" xr:uid="{00000000-0005-0000-0000-000038140000}"/>
    <cellStyle name="_Book1_Effective Tax Rate Calc_403000 - Rollforward" xfId="5190" xr:uid="{00000000-0005-0000-0000-000039140000}"/>
    <cellStyle name="_Book1_Effective Tax Rate Calc_403000 - Rollforward 2" xfId="5191" xr:uid="{00000000-0005-0000-0000-00003A140000}"/>
    <cellStyle name="_Book1_Effective Tax Rate Calc_July 2010 ADP" xfId="5192" xr:uid="{00000000-0005-0000-0000-00003B140000}"/>
    <cellStyle name="_Book1_Effective Tax Rate Calc_July 2010 ADP 2" xfId="5193" xr:uid="{00000000-0005-0000-0000-00003C140000}"/>
    <cellStyle name="_Book1_Effective Tax Rate Calc_June NMFI accrual" xfId="5194" xr:uid="{00000000-0005-0000-0000-00003D140000}"/>
    <cellStyle name="_Book1_Effective Tax Rate Calc_June NMFI accrual 2" xfId="5195" xr:uid="{00000000-0005-0000-0000-00003E140000}"/>
    <cellStyle name="_Book1_Effective Tax Rate Calc_NMFI Partners Summary" xfId="5196" xr:uid="{00000000-0005-0000-0000-00003F140000}"/>
    <cellStyle name="_Book1_Effective Tax Rate Calc_NMFI Partners Summary 2" xfId="5197" xr:uid="{00000000-0005-0000-0000-000040140000}"/>
    <cellStyle name="_Book1_Effective Tax Rate Calc_rent" xfId="5198" xr:uid="{00000000-0005-0000-0000-000041140000}"/>
    <cellStyle name="_Book1_Effective Tax Rate Calc_rent 2" xfId="5199" xr:uid="{00000000-0005-0000-0000-000042140000}"/>
    <cellStyle name="_Book1_Effective Tax Rate Calc_Sheet1" xfId="5200" xr:uid="{00000000-0005-0000-0000-000043140000}"/>
    <cellStyle name="_Book1_Effective Tax Rate Calc_Sheet1 2" xfId="5201" xr:uid="{00000000-0005-0000-0000-000044140000}"/>
    <cellStyle name="_Book1_Effective Tax Rate Calc_Sheet13" xfId="5202" xr:uid="{00000000-0005-0000-0000-000045140000}"/>
    <cellStyle name="_Book1_Effective Tax Rate Calc_Sheet13 2" xfId="5203" xr:uid="{00000000-0005-0000-0000-000046140000}"/>
    <cellStyle name="_Book1_Effective Tax Rate Calc_Sheet2" xfId="5204" xr:uid="{00000000-0005-0000-0000-000047140000}"/>
    <cellStyle name="_Book1_Effective Tax Rate Calc_Sheet2 2" xfId="5205" xr:uid="{00000000-0005-0000-0000-000048140000}"/>
    <cellStyle name="_Book1_Effective Tax Rate Calc_US Population Summary" xfId="5206" xr:uid="{00000000-0005-0000-0000-000049140000}"/>
    <cellStyle name="_Book1_Effective Tax Rate Calc_US Population Summary 2" xfId="5207" xr:uid="{00000000-0005-0000-0000-00004A140000}"/>
    <cellStyle name="_Book1_Int Accural Rec" xfId="5208" xr:uid="{00000000-0005-0000-0000-00004B140000}"/>
    <cellStyle name="_Book1_July 2010 ADP" xfId="5209" xr:uid="{00000000-0005-0000-0000-00004C140000}"/>
    <cellStyle name="_Book1_July 2010 ADP 2" xfId="5210" xr:uid="{00000000-0005-0000-0000-00004D140000}"/>
    <cellStyle name="_Book1_June NMFI accrual" xfId="5211" xr:uid="{00000000-0005-0000-0000-00004E140000}"/>
    <cellStyle name="_Book1_June NMFI accrual 2" xfId="5212" xr:uid="{00000000-0005-0000-0000-00004F140000}"/>
    <cellStyle name="_Book1_Lightbox_Ops ME_OCT 09" xfId="5213" xr:uid="{00000000-0005-0000-0000-000050140000}"/>
    <cellStyle name="_Book1_Lightbox_Ops ME_Sept 09" xfId="5214" xr:uid="{00000000-0005-0000-0000-000051140000}"/>
    <cellStyle name="_Book1_MV Rec" xfId="5215" xr:uid="{00000000-0005-0000-0000-000052140000}"/>
    <cellStyle name="_Book1_NMFI by Partner" xfId="5216" xr:uid="{00000000-0005-0000-0000-000053140000}"/>
    <cellStyle name="_Book1_NMFI by Partner 2" xfId="5217" xr:uid="{00000000-0005-0000-0000-000054140000}"/>
    <cellStyle name="_Book1_NMFI by Partner_2011 Waivers bonus_121510" xfId="5218" xr:uid="{00000000-0005-0000-0000-000055140000}"/>
    <cellStyle name="_Book1_NMFI by Partner_2011 Waivers bonus_121510 2" xfId="5219" xr:uid="{00000000-0005-0000-0000-000056140000}"/>
    <cellStyle name="_Book1_NMFI by Partner_403000 - Rollforward" xfId="5220" xr:uid="{00000000-0005-0000-0000-000057140000}"/>
    <cellStyle name="_Book1_NMFI by Partner_403000 - Rollforward 2" xfId="5221" xr:uid="{00000000-0005-0000-0000-000058140000}"/>
    <cellStyle name="_Book1_NMFI by Partner_July 2010 ADP" xfId="5222" xr:uid="{00000000-0005-0000-0000-000059140000}"/>
    <cellStyle name="_Book1_NMFI by Partner_July 2010 ADP 2" xfId="5223" xr:uid="{00000000-0005-0000-0000-00005A140000}"/>
    <cellStyle name="_Book1_NMFI by Partner_June NMFI accrual" xfId="5224" xr:uid="{00000000-0005-0000-0000-00005B140000}"/>
    <cellStyle name="_Book1_NMFI by Partner_June NMFI accrual 2" xfId="5225" xr:uid="{00000000-0005-0000-0000-00005C140000}"/>
    <cellStyle name="_Book1_NMFI by Partner_NMFI Partners Summary" xfId="5226" xr:uid="{00000000-0005-0000-0000-00005D140000}"/>
    <cellStyle name="_Book1_NMFI by Partner_NMFI Partners Summary 2" xfId="5227" xr:uid="{00000000-0005-0000-0000-00005E140000}"/>
    <cellStyle name="_Book1_NMFI by Partner_rent" xfId="5228" xr:uid="{00000000-0005-0000-0000-00005F140000}"/>
    <cellStyle name="_Book1_NMFI by Partner_rent 2" xfId="5229" xr:uid="{00000000-0005-0000-0000-000060140000}"/>
    <cellStyle name="_Book1_NMFI by Partner_Sheet1" xfId="5230" xr:uid="{00000000-0005-0000-0000-000061140000}"/>
    <cellStyle name="_Book1_NMFI by Partner_Sheet1 2" xfId="5231" xr:uid="{00000000-0005-0000-0000-000062140000}"/>
    <cellStyle name="_Book1_NMFI by Partner_Sheet13" xfId="5232" xr:uid="{00000000-0005-0000-0000-000063140000}"/>
    <cellStyle name="_Book1_NMFI by Partner_Sheet13 2" xfId="5233" xr:uid="{00000000-0005-0000-0000-000064140000}"/>
    <cellStyle name="_Book1_NMFI by Partner_Sheet2" xfId="5234" xr:uid="{00000000-0005-0000-0000-000065140000}"/>
    <cellStyle name="_Book1_NMFI by Partner_Sheet2 2" xfId="5235" xr:uid="{00000000-0005-0000-0000-000066140000}"/>
    <cellStyle name="_Book1_NMFI by Partner_US Population Summary" xfId="5236" xr:uid="{00000000-0005-0000-0000-000067140000}"/>
    <cellStyle name="_Book1_NMFI by Partner_US Population Summary 2" xfId="5237" xr:uid="{00000000-0005-0000-0000-000068140000}"/>
    <cellStyle name="_Book1_rent" xfId="5238" xr:uid="{00000000-0005-0000-0000-000069140000}"/>
    <cellStyle name="_Book1_rent 2" xfId="5239" xr:uid="{00000000-0005-0000-0000-00006A140000}"/>
    <cellStyle name="_Book1_Sheet1" xfId="5240" xr:uid="{00000000-0005-0000-0000-00006B140000}"/>
    <cellStyle name="_Book1_Sheet13" xfId="5241" xr:uid="{00000000-0005-0000-0000-00006C140000}"/>
    <cellStyle name="_Book1_Sheet13 2" xfId="5242" xr:uid="{00000000-0005-0000-0000-00006D140000}"/>
    <cellStyle name="_Book1_Sheet2" xfId="5243" xr:uid="{00000000-0005-0000-0000-00006E140000}"/>
    <cellStyle name="_Book1_Sheet2 2" xfId="5244" xr:uid="{00000000-0005-0000-0000-00006F140000}"/>
    <cellStyle name="_Book1_Sheet4" xfId="5245" xr:uid="{00000000-0005-0000-0000-000070140000}"/>
    <cellStyle name="_Book1_Sheet5" xfId="5246" xr:uid="{00000000-0005-0000-0000-000071140000}"/>
    <cellStyle name="_Book1_Sheet7" xfId="5247" xr:uid="{00000000-0005-0000-0000-000072140000}"/>
    <cellStyle name="_Book1_Sheet7 2" xfId="5248" xr:uid="{00000000-0005-0000-0000-000073140000}"/>
    <cellStyle name="_Book1_Sheet7_Sheet2" xfId="5249" xr:uid="{00000000-0005-0000-0000-000074140000}"/>
    <cellStyle name="_Book1_Sheet7_Sheet2 2" xfId="5250" xr:uid="{00000000-0005-0000-0000-000075140000}"/>
    <cellStyle name="_Book1_US Population Summary" xfId="5251" xr:uid="{00000000-0005-0000-0000-000076140000}"/>
    <cellStyle name="_Book1_US Population Summary 2" xfId="5252" xr:uid="{00000000-0005-0000-0000-000077140000}"/>
    <cellStyle name="_Book1_Vernon Square_Monthend_20090831" xfId="5253" xr:uid="{00000000-0005-0000-0000-000078140000}"/>
    <cellStyle name="_Book3" xfId="5254" xr:uid="{00000000-0005-0000-0000-000079140000}"/>
    <cellStyle name="-_Book3" xfId="5255" xr:uid="{00000000-0005-0000-0000-00007A140000}"/>
    <cellStyle name="_Book3 10" xfId="5256" xr:uid="{00000000-0005-0000-0000-00007B140000}"/>
    <cellStyle name="_Book3 11" xfId="5257" xr:uid="{00000000-0005-0000-0000-00007C140000}"/>
    <cellStyle name="_Book3 12" xfId="5258" xr:uid="{00000000-0005-0000-0000-00007D140000}"/>
    <cellStyle name="_Book3 13" xfId="5259" xr:uid="{00000000-0005-0000-0000-00007E140000}"/>
    <cellStyle name="_Book3 14" xfId="5260" xr:uid="{00000000-0005-0000-0000-00007F140000}"/>
    <cellStyle name="_Book3 2" xfId="5261" xr:uid="{00000000-0005-0000-0000-000080140000}"/>
    <cellStyle name="_Book3 3" xfId="5262" xr:uid="{00000000-0005-0000-0000-000081140000}"/>
    <cellStyle name="_Book3 4" xfId="5263" xr:uid="{00000000-0005-0000-0000-000082140000}"/>
    <cellStyle name="_Book3 5" xfId="5264" xr:uid="{00000000-0005-0000-0000-000083140000}"/>
    <cellStyle name="_Book3 6" xfId="5265" xr:uid="{00000000-0005-0000-0000-000084140000}"/>
    <cellStyle name="_Book3 7" xfId="5266" xr:uid="{00000000-0005-0000-0000-000085140000}"/>
    <cellStyle name="_Book3 8" xfId="5267" xr:uid="{00000000-0005-0000-0000-000086140000}"/>
    <cellStyle name="_Book3 9" xfId="5268" xr:uid="{00000000-0005-0000-0000-000087140000}"/>
    <cellStyle name="_Book3_Cash Rec PB" xfId="5269" xr:uid="{00000000-0005-0000-0000-000088140000}"/>
    <cellStyle name="_Book3_Int Accural Rec" xfId="5270" xr:uid="{00000000-0005-0000-0000-000089140000}"/>
    <cellStyle name="_Book3_Lightbox_Ops ME_OCT 09" xfId="5271" xr:uid="{00000000-0005-0000-0000-00008A140000}"/>
    <cellStyle name="_Book3_Lightbox_Ops ME_Sept 09" xfId="5272" xr:uid="{00000000-0005-0000-0000-00008B140000}"/>
    <cellStyle name="_Book3_MV Rec" xfId="5273" xr:uid="{00000000-0005-0000-0000-00008C140000}"/>
    <cellStyle name="_Book3_Vernon Square_Monthend_20090831" xfId="5274" xr:uid="{00000000-0005-0000-0000-00008D140000}"/>
    <cellStyle name="_Book33" xfId="5275" xr:uid="{00000000-0005-0000-0000-00008E140000}"/>
    <cellStyle name="_Book33_Book1" xfId="5276" xr:uid="{00000000-0005-0000-0000-00008F140000}"/>
    <cellStyle name="_Book33_Book2" xfId="5277" xr:uid="{00000000-0005-0000-0000-000090140000}"/>
    <cellStyle name="_Book33_CAO Expense  Review" xfId="5278" xr:uid="{00000000-0005-0000-0000-000091140000}"/>
    <cellStyle name="_Book33_CAO Expense  Review_Book1" xfId="5279" xr:uid="{00000000-0005-0000-0000-000092140000}"/>
    <cellStyle name="_Book33_CAO Expense  Review_Book2" xfId="5280" xr:uid="{00000000-0005-0000-0000-000093140000}"/>
    <cellStyle name="_Book33_CAO Expense  Review_cash and treasury waterfall" xfId="5281" xr:uid="{00000000-0005-0000-0000-000094140000}"/>
    <cellStyle name="_Book33_CAO Expense  Review_Weekly Dashboard 040809 v2" xfId="5282" xr:uid="{00000000-0005-0000-0000-000095140000}"/>
    <cellStyle name="_Book33_CAO Expense  Review_Weekly Dashboard 040909" xfId="5283" xr:uid="{00000000-0005-0000-0000-000096140000}"/>
    <cellStyle name="_Book33_CAO Expense  Review_Weekly Dashboard 042209" xfId="5284" xr:uid="{00000000-0005-0000-0000-000097140000}"/>
    <cellStyle name="_Book33_CAO Expense  Review_Weekly Dashboard 102009" xfId="5285" xr:uid="{00000000-0005-0000-0000-000098140000}"/>
    <cellStyle name="_Book33_cash and treasury waterfall" xfId="5286" xr:uid="{00000000-0005-0000-0000-000099140000}"/>
    <cellStyle name="_Book33_CPG Request 030206 2" xfId="5287" xr:uid="{00000000-0005-0000-0000-00009A140000}"/>
    <cellStyle name="_Book33_CPG Request 030206 2_Book1" xfId="5288" xr:uid="{00000000-0005-0000-0000-00009B140000}"/>
    <cellStyle name="_Book33_CPG Request 030206 2_Book2" xfId="5289" xr:uid="{00000000-0005-0000-0000-00009C140000}"/>
    <cellStyle name="_Book33_CPG Request 030206 2_cash and treasury waterfall" xfId="5290" xr:uid="{00000000-0005-0000-0000-00009D140000}"/>
    <cellStyle name="_Book33_CPG Request 030206 2_Weekly Dashboard 040809 v2" xfId="5291" xr:uid="{00000000-0005-0000-0000-00009E140000}"/>
    <cellStyle name="_Book33_CPG Request 030206 2_Weekly Dashboard 040909" xfId="5292" xr:uid="{00000000-0005-0000-0000-00009F140000}"/>
    <cellStyle name="_Book33_CPG Request 030206 2_Weekly Dashboard 042209" xfId="5293" xr:uid="{00000000-0005-0000-0000-0000A0140000}"/>
    <cellStyle name="_Book33_CPG Request 030206 2_Weekly Dashboard 102009" xfId="5294" xr:uid="{00000000-0005-0000-0000-0000A1140000}"/>
    <cellStyle name="_Book33_February 2007 Data Book" xfId="5295" xr:uid="{00000000-0005-0000-0000-0000A2140000}"/>
    <cellStyle name="_Book33_February 2007 Data Book_1Q07 QBR Template - (v9 DR with Bud by Qtr)1" xfId="5296" xr:uid="{00000000-0005-0000-0000-0000A3140000}"/>
    <cellStyle name="_Book33_February 2007 Data Book_1Q07 QBR Template - (v9 DR with Bud by Qtr)1_Book1" xfId="5297" xr:uid="{00000000-0005-0000-0000-0000A4140000}"/>
    <cellStyle name="_Book33_February 2007 Data Book_1Q07 QBR Template - (v9 DR with Bud by Qtr)1_Book2" xfId="5298" xr:uid="{00000000-0005-0000-0000-0000A5140000}"/>
    <cellStyle name="_Book33_February 2007 Data Book_1Q07 QBR Template - (v9 DR with Bud by Qtr)1_cash and treasury waterfall" xfId="5299" xr:uid="{00000000-0005-0000-0000-0000A6140000}"/>
    <cellStyle name="_Book33_February 2007 Data Book_1Q07 QBR Template - (v9 DR with Bud by Qtr)1_Weekly Dashboard 040809 v2" xfId="5300" xr:uid="{00000000-0005-0000-0000-0000A7140000}"/>
    <cellStyle name="_Book33_February 2007 Data Book_1Q07 QBR Template - (v9 DR with Bud by Qtr)1_Weekly Dashboard 040909" xfId="5301" xr:uid="{00000000-0005-0000-0000-0000A8140000}"/>
    <cellStyle name="_Book33_February 2007 Data Book_1Q07 QBR Template - (v9 DR with Bud by Qtr)1_Weekly Dashboard 042209" xfId="5302" xr:uid="{00000000-0005-0000-0000-0000A9140000}"/>
    <cellStyle name="_Book33_February 2007 Data Book_1Q07 QBR Template - (v9 DR with Bud by Qtr)1_Weekly Dashboard 102009" xfId="5303" xr:uid="{00000000-0005-0000-0000-0000AA140000}"/>
    <cellStyle name="_Book33_February 2007 Data Book_Book1" xfId="5304" xr:uid="{00000000-0005-0000-0000-0000AB140000}"/>
    <cellStyle name="_Book33_February 2007 Data Book_Book2" xfId="5305" xr:uid="{00000000-0005-0000-0000-0000AC140000}"/>
    <cellStyle name="_Book33_February 2007 Data Book_cash and treasury waterfall" xfId="5306" xr:uid="{00000000-0005-0000-0000-0000AD140000}"/>
    <cellStyle name="_Book33_February 2007 Data Book_Weekly Dashboard 040809 v2" xfId="5307" xr:uid="{00000000-0005-0000-0000-0000AE140000}"/>
    <cellStyle name="_Book33_February 2007 Data Book_Weekly Dashboard 040909" xfId="5308" xr:uid="{00000000-0005-0000-0000-0000AF140000}"/>
    <cellStyle name="_Book33_February 2007 Data Book_Weekly Dashboard 042209" xfId="5309" xr:uid="{00000000-0005-0000-0000-0000B0140000}"/>
    <cellStyle name="_Book33_February 2007 Data Book_Weekly Dashboard 102009" xfId="5310" xr:uid="{00000000-0005-0000-0000-0000B1140000}"/>
    <cellStyle name="_Book33_Monthly Support Group Review Template_New Template-1" xfId="5311" xr:uid="{00000000-0005-0000-0000-0000B2140000}"/>
    <cellStyle name="_Book33_Monthly Support Group Review Template_New Template-1_Book1" xfId="5312" xr:uid="{00000000-0005-0000-0000-0000B3140000}"/>
    <cellStyle name="_Book33_Monthly Support Group Review Template_New Template-1_Book2" xfId="5313" xr:uid="{00000000-0005-0000-0000-0000B4140000}"/>
    <cellStyle name="_Book33_Monthly Support Group Review Template_New Template-1_cash and treasury waterfall" xfId="5314" xr:uid="{00000000-0005-0000-0000-0000B5140000}"/>
    <cellStyle name="_Book33_Monthly Support Group Review Template_New Template-1_Weekly Dashboard 040809 v2" xfId="5315" xr:uid="{00000000-0005-0000-0000-0000B6140000}"/>
    <cellStyle name="_Book33_Monthly Support Group Review Template_New Template-1_Weekly Dashboard 040909" xfId="5316" xr:uid="{00000000-0005-0000-0000-0000B7140000}"/>
    <cellStyle name="_Book33_Monthly Support Group Review Template_New Template-1_Weekly Dashboard 042209" xfId="5317" xr:uid="{00000000-0005-0000-0000-0000B8140000}"/>
    <cellStyle name="_Book33_Monthly Support Group Review Template_New Template-1_Weekly Dashboard 102009" xfId="5318" xr:uid="{00000000-0005-0000-0000-0000B9140000}"/>
    <cellStyle name="_Book33_Receiver view Submission" xfId="5319" xr:uid="{00000000-0005-0000-0000-0000BA140000}"/>
    <cellStyle name="_Book33_Receiver view Submission_1Q07 QBR Template - (v9 DR with Bud by Qtr)1" xfId="5320" xr:uid="{00000000-0005-0000-0000-0000BB140000}"/>
    <cellStyle name="_Book33_Receiver view Submission_1Q07 QBR Template - (v9 DR with Bud by Qtr)1_Book1" xfId="5321" xr:uid="{00000000-0005-0000-0000-0000BC140000}"/>
    <cellStyle name="_Book33_Receiver view Submission_1Q07 QBR Template - (v9 DR with Bud by Qtr)1_Book2" xfId="5322" xr:uid="{00000000-0005-0000-0000-0000BD140000}"/>
    <cellStyle name="_Book33_Receiver view Submission_1Q07 QBR Template - (v9 DR with Bud by Qtr)1_cash and treasury waterfall" xfId="5323" xr:uid="{00000000-0005-0000-0000-0000BE140000}"/>
    <cellStyle name="_Book33_Receiver view Submission_1Q07 QBR Template - (v9 DR with Bud by Qtr)1_Weekly Dashboard 040809 v2" xfId="5324" xr:uid="{00000000-0005-0000-0000-0000BF140000}"/>
    <cellStyle name="_Book33_Receiver view Submission_1Q07 QBR Template - (v9 DR with Bud by Qtr)1_Weekly Dashboard 040909" xfId="5325" xr:uid="{00000000-0005-0000-0000-0000C0140000}"/>
    <cellStyle name="_Book33_Receiver view Submission_1Q07 QBR Template - (v9 DR with Bud by Qtr)1_Weekly Dashboard 042209" xfId="5326" xr:uid="{00000000-0005-0000-0000-0000C1140000}"/>
    <cellStyle name="_Book33_Receiver view Submission_1Q07 QBR Template - (v9 DR with Bud by Qtr)1_Weekly Dashboard 102009" xfId="5327" xr:uid="{00000000-0005-0000-0000-0000C2140000}"/>
    <cellStyle name="_Book33_Receiver view Submission_1Q07 QBR Template - CFO" xfId="5328" xr:uid="{00000000-0005-0000-0000-0000C3140000}"/>
    <cellStyle name="_Book33_Receiver view Submission_1Q07 QBR Template - CFO_Book1" xfId="5329" xr:uid="{00000000-0005-0000-0000-0000C4140000}"/>
    <cellStyle name="_Book33_Receiver view Submission_1Q07 QBR Template - CFO_Book2" xfId="5330" xr:uid="{00000000-0005-0000-0000-0000C5140000}"/>
    <cellStyle name="_Book33_Receiver view Submission_1Q07 QBR Template - CFO_cash and treasury waterfall" xfId="5331" xr:uid="{00000000-0005-0000-0000-0000C6140000}"/>
    <cellStyle name="_Book33_Receiver view Submission_1Q07 QBR Template - CFO_Weekly Dashboard 040809 v2" xfId="5332" xr:uid="{00000000-0005-0000-0000-0000C7140000}"/>
    <cellStyle name="_Book33_Receiver view Submission_1Q07 QBR Template - CFO_Weekly Dashboard 040909" xfId="5333" xr:uid="{00000000-0005-0000-0000-0000C8140000}"/>
    <cellStyle name="_Book33_Receiver view Submission_1Q07 QBR Template - CFO_Weekly Dashboard 042209" xfId="5334" xr:uid="{00000000-0005-0000-0000-0000C9140000}"/>
    <cellStyle name="_Book33_Receiver view Submission_1Q07 QBR Template - CFO_Weekly Dashboard 102009" xfId="5335" xr:uid="{00000000-0005-0000-0000-0000CA140000}"/>
    <cellStyle name="_Book33_Receiver view Submission_1Q07 QBR Template - Final (Summary version).xls" xfId="5336" xr:uid="{00000000-0005-0000-0000-0000CB140000}"/>
    <cellStyle name="_Book33_Receiver view Submission_1Q07 QBR Template - Final (Summary version).xls_Book1" xfId="5337" xr:uid="{00000000-0005-0000-0000-0000CC140000}"/>
    <cellStyle name="_Book33_Receiver view Submission_1Q07 QBR Template - Final (Summary version).xls_Book2" xfId="5338" xr:uid="{00000000-0005-0000-0000-0000CD140000}"/>
    <cellStyle name="_Book33_Receiver view Submission_1Q07 QBR Template - Final (Summary version).xls_cash and treasury waterfall" xfId="5339" xr:uid="{00000000-0005-0000-0000-0000CE140000}"/>
    <cellStyle name="_Book33_Receiver view Submission_1Q07 QBR Template - Final (Summary version).xls_Weekly Dashboard 040809 v2" xfId="5340" xr:uid="{00000000-0005-0000-0000-0000CF140000}"/>
    <cellStyle name="_Book33_Receiver view Submission_1Q07 QBR Template - Final (Summary version).xls_Weekly Dashboard 040909" xfId="5341" xr:uid="{00000000-0005-0000-0000-0000D0140000}"/>
    <cellStyle name="_Book33_Receiver view Submission_1Q07 QBR Template - Final (Summary version).xls_Weekly Dashboard 042209" xfId="5342" xr:uid="{00000000-0005-0000-0000-0000D1140000}"/>
    <cellStyle name="_Book33_Receiver view Submission_1Q07 QBR Template - Final (Summary version).xls_Weekly Dashboard 102009" xfId="5343" xr:uid="{00000000-0005-0000-0000-0000D2140000}"/>
    <cellStyle name="_Book33_Receiver view Submission_Book1" xfId="5344" xr:uid="{00000000-0005-0000-0000-0000D3140000}"/>
    <cellStyle name="_Book33_Receiver view Submission_Book2" xfId="5345" xr:uid="{00000000-0005-0000-0000-0000D4140000}"/>
    <cellStyle name="_Book33_Receiver view Submission_cash and treasury waterfall" xfId="5346" xr:uid="{00000000-0005-0000-0000-0000D5140000}"/>
    <cellStyle name="_Book33_Receiver view Submission_Weekly Dashboard 040809 v2" xfId="5347" xr:uid="{00000000-0005-0000-0000-0000D6140000}"/>
    <cellStyle name="_Book33_Receiver view Submission_Weekly Dashboard 040909" xfId="5348" xr:uid="{00000000-0005-0000-0000-0000D7140000}"/>
    <cellStyle name="_Book33_Receiver view Submission_Weekly Dashboard 042209" xfId="5349" xr:uid="{00000000-0005-0000-0000-0000D8140000}"/>
    <cellStyle name="_Book33_Receiver view Submission_Weekly Dashboard 102009" xfId="5350" xr:uid="{00000000-0005-0000-0000-0000D9140000}"/>
    <cellStyle name="_Book33_Weekly Dashboard 040809 v2" xfId="5351" xr:uid="{00000000-0005-0000-0000-0000DA140000}"/>
    <cellStyle name="_Book33_Weekly Dashboard 040909" xfId="5352" xr:uid="{00000000-0005-0000-0000-0000DB140000}"/>
    <cellStyle name="_Book33_Weekly Dashboard 042209" xfId="5353" xr:uid="{00000000-0005-0000-0000-0000DC140000}"/>
    <cellStyle name="_Book33_Weekly Dashboard 102009" xfId="5354" xr:uid="{00000000-0005-0000-0000-0000DD140000}"/>
    <cellStyle name="_Book4" xfId="5355" xr:uid="{00000000-0005-0000-0000-0000DE140000}"/>
    <cellStyle name="-_Book4" xfId="5356" xr:uid="{00000000-0005-0000-0000-0000DF140000}"/>
    <cellStyle name="_Book4 2" xfId="5357" xr:uid="{00000000-0005-0000-0000-0000E0140000}"/>
    <cellStyle name="_Book4 3" xfId="5358" xr:uid="{00000000-0005-0000-0000-0000E1140000}"/>
    <cellStyle name="_Book4 4" xfId="5359" xr:uid="{00000000-0005-0000-0000-0000E2140000}"/>
    <cellStyle name="_Book4 5" xfId="5360" xr:uid="{00000000-0005-0000-0000-0000E3140000}"/>
    <cellStyle name="_Book73" xfId="5361" xr:uid="{00000000-0005-0000-0000-0000E4140000}"/>
    <cellStyle name="_CALCS" xfId="5362" xr:uid="{00000000-0005-0000-0000-0000E5140000}"/>
    <cellStyle name="_CALCS 2" xfId="5363" xr:uid="{00000000-0005-0000-0000-0000E6140000}"/>
    <cellStyle name="_CALCS_AIF VI - BondcoVI_Entities Invested Capital (CURRENT)" xfId="5364" xr:uid="{00000000-0005-0000-0000-0000E7140000}"/>
    <cellStyle name="_CALCS_AIF VI Broadleaf Watefall Summary as of 6-30-09 FINAL" xfId="5365" xr:uid="{00000000-0005-0000-0000-0000E8140000}"/>
    <cellStyle name="_CALCS_AIF VI Broadleaf Watefall Summary as of 9-30-09" xfId="5366" xr:uid="{00000000-0005-0000-0000-0000E9140000}"/>
    <cellStyle name="_CALCS_Broadleaf Watefall 12-31-09" xfId="5367" xr:uid="{00000000-0005-0000-0000-0000EA140000}"/>
    <cellStyle name="_CALCS_Broadleaf Watefall 6-30-09" xfId="5368" xr:uid="{00000000-0005-0000-0000-0000EB140000}"/>
    <cellStyle name="_CALCS_Broadleaf Watefall 9-30-09" xfId="5369" xr:uid="{00000000-0005-0000-0000-0000EC140000}"/>
    <cellStyle name="_CALCS_Invested Capital Debt Worksheet" xfId="5370" xr:uid="{00000000-0005-0000-0000-0000ED140000}"/>
    <cellStyle name="-_Carry Calculation" xfId="5371" xr:uid="{00000000-0005-0000-0000-0000EE140000}"/>
    <cellStyle name="_Carry Owed" xfId="5372" xr:uid="{00000000-0005-0000-0000-0000EF140000}"/>
    <cellStyle name="_Carry Owed 2" xfId="5373" xr:uid="{00000000-0005-0000-0000-0000F0140000}"/>
    <cellStyle name="_Carry Owed_2.10.10 LS Distribution" xfId="5374" xr:uid="{00000000-0005-0000-0000-0000F1140000}"/>
    <cellStyle name="_Carry Owed_2011 6+6 Occupancy Forecast" xfId="5375" xr:uid="{00000000-0005-0000-0000-0000F2140000}"/>
    <cellStyle name="_Carry Owed_2011 6+6 Occupancy Forecast 2" xfId="5376" xr:uid="{00000000-0005-0000-0000-0000F3140000}"/>
    <cellStyle name="_Carry Owed_403000 - Rollforward" xfId="5377" xr:uid="{00000000-0005-0000-0000-0000F4140000}"/>
    <cellStyle name="_Carry Owed_403000 - Rollforward 2" xfId="5378" xr:uid="{00000000-0005-0000-0000-0000F5140000}"/>
    <cellStyle name="_Carry Owed_AAA" xfId="5379" xr:uid="{00000000-0005-0000-0000-0000F6140000}"/>
    <cellStyle name="_Carry Owed_AAA 2" xfId="5380" xr:uid="{00000000-0005-0000-0000-0000F7140000}"/>
    <cellStyle name="_Carry Owed_AAA 2 2" xfId="5381" xr:uid="{00000000-0005-0000-0000-0000F8140000}"/>
    <cellStyle name="_Carry Owed_AAA 3" xfId="5382" xr:uid="{00000000-0005-0000-0000-0000F9140000}"/>
    <cellStyle name="_Carry Owed_AGM 2009 Earnings Forecast Model_080916_May_7" xfId="5383" xr:uid="{00000000-0005-0000-0000-0000FA140000}"/>
    <cellStyle name="_Carry Owed_AGM 2009 Earnings Forecast Model_080916_May_7_FYCMPln-Retrieve" xfId="5384" xr:uid="{00000000-0005-0000-0000-0000FB140000}"/>
    <cellStyle name="_Carry Owed_AIF IV Financial Highlights 12-31-08 v4" xfId="5385" xr:uid="{00000000-0005-0000-0000-0000FC140000}"/>
    <cellStyle name="_Carry Owed_AIF IV Financial Highlights 12-31-08 v4_Apollo Investment Fund IV  Q3 2009 Capital Analysis CURRENT" xfId="5386" xr:uid="{00000000-0005-0000-0000-0000FD140000}"/>
    <cellStyle name="_Carry Owed_AIF IV Financial Highlights 12-31-08 v4_Apollo Investment Fund IV  Q3 2009 Capital Analysis iPCS &amp; URI Distribution" xfId="5387" xr:uid="{00000000-0005-0000-0000-0000FE140000}"/>
    <cellStyle name="_Carry Owed_AIF IV Financial Highlights 12-31-08 v4_iPCs#1-Remaining" xfId="5388" xr:uid="{00000000-0005-0000-0000-0000FF140000}"/>
    <cellStyle name="_Carry Owed_AIF VI - BondcoVI_Entities Invested Capital (CURRENT)" xfId="5389" xr:uid="{00000000-0005-0000-0000-000000150000}"/>
    <cellStyle name="_Carry Owed_AIF VI Broadleaf Watefall Summary as of 6-30-09 FINAL" xfId="5390" xr:uid="{00000000-0005-0000-0000-000001150000}"/>
    <cellStyle name="_Carry Owed_AIF VI Broadleaf Watefall Summary as of 9-30-09" xfId="5391" xr:uid="{00000000-0005-0000-0000-000002150000}"/>
    <cellStyle name="_Carry Owed_Broadleaf Watefall 12-31-09" xfId="5392" xr:uid="{00000000-0005-0000-0000-000003150000}"/>
    <cellStyle name="_Carry Owed_Broadleaf Watefall 6-30-09" xfId="5393" xr:uid="{00000000-0005-0000-0000-000004150000}"/>
    <cellStyle name="_Carry Owed_Broadleaf Watefall 9-30-09" xfId="5394" xr:uid="{00000000-0005-0000-0000-000005150000}"/>
    <cellStyle name="_Carry Owed_Domestic TB" xfId="5395" xr:uid="{00000000-0005-0000-0000-000006150000}"/>
    <cellStyle name="_Carry Owed_FYCMPln-Retrieve" xfId="5396" xr:uid="{00000000-0005-0000-0000-000007150000}"/>
    <cellStyle name="_Carry Owed_Invested Capital Debt Worksheet" xfId="5397" xr:uid="{00000000-0005-0000-0000-000008150000}"/>
    <cellStyle name="_Carry Owed_July 2010 ADP" xfId="5398" xr:uid="{00000000-0005-0000-0000-000009150000}"/>
    <cellStyle name="_Carry Owed_July 2010 ADP 2" xfId="5399" xr:uid="{00000000-0005-0000-0000-00000A150000}"/>
    <cellStyle name="_Carry Owed_June NMFI accrual" xfId="5400" xr:uid="{00000000-0005-0000-0000-00000B150000}"/>
    <cellStyle name="_Carry Owed_June NMFI accrual 2" xfId="5401" xr:uid="{00000000-0005-0000-0000-00000C150000}"/>
    <cellStyle name="_Carry Owed_Partners Capital Q1 2009" xfId="5402" xr:uid="{00000000-0005-0000-0000-00000D150000}"/>
    <cellStyle name="_Carry Owed_Placement Fee Summary 05-14-09 - Current (2)" xfId="5403" xr:uid="{00000000-0005-0000-0000-00000E150000}"/>
    <cellStyle name="_Carry Owed_Placement Fee Summary 05-14-09 - Current (2) 2" xfId="5404" xr:uid="{00000000-0005-0000-0000-00000F150000}"/>
    <cellStyle name="_Carry Owed_Placement Fee Summary 05-14-09 - Current (2)_FYCMPln-Retrieve" xfId="5405" xr:uid="{00000000-0005-0000-0000-000010150000}"/>
    <cellStyle name="_Carry Owed_PR Calc - DOMESTIC" xfId="5406" xr:uid="{00000000-0005-0000-0000-000011150000}"/>
    <cellStyle name="_Carry Owed_Q1 2011 Pmts" xfId="5407" xr:uid="{00000000-0005-0000-0000-000012150000}"/>
    <cellStyle name="_Carry Owed_Sheet13" xfId="5408" xr:uid="{00000000-0005-0000-0000-000013150000}"/>
    <cellStyle name="_Carry Owed_Sheet13 2" xfId="5409" xr:uid="{00000000-0005-0000-0000-000014150000}"/>
    <cellStyle name="_Carry Owed_Sheet7" xfId="5410" xr:uid="{00000000-0005-0000-0000-000015150000}"/>
    <cellStyle name="_Carry Owed_Sheet7 2" xfId="5411" xr:uid="{00000000-0005-0000-0000-000016150000}"/>
    <cellStyle name="_Carry Owed_Sheet7_Sheet2" xfId="5412" xr:uid="{00000000-0005-0000-0000-000017150000}"/>
    <cellStyle name="_Carry Owed_Sheet7_Sheet2 2" xfId="5413" xr:uid="{00000000-0005-0000-0000-000018150000}"/>
    <cellStyle name="_Carry Owed_TX Details" xfId="5414" xr:uid="{00000000-0005-0000-0000-000019150000}"/>
    <cellStyle name="_Carry Owed_US Population Summary" xfId="5415" xr:uid="{00000000-0005-0000-0000-00001A150000}"/>
    <cellStyle name="_Carry Owed_US Population Summary 2" xfId="5416" xr:uid="{00000000-0005-0000-0000-00001B150000}"/>
    <cellStyle name="_Carry Partner Allocation" xfId="5417" xr:uid="{00000000-0005-0000-0000-00001C150000}"/>
    <cellStyle name="_Carry Partner Allocation 2" xfId="5418" xr:uid="{00000000-0005-0000-0000-00001D150000}"/>
    <cellStyle name="_Carry Partner Allocation_2.10.10 LS Distribution" xfId="5419" xr:uid="{00000000-0005-0000-0000-00001E150000}"/>
    <cellStyle name="_Carry Partner Allocation_2011 6+6 Occupancy Forecast" xfId="5420" xr:uid="{00000000-0005-0000-0000-00001F150000}"/>
    <cellStyle name="_Carry Partner Allocation_2011 6+6 Occupancy Forecast 2" xfId="5421" xr:uid="{00000000-0005-0000-0000-000020150000}"/>
    <cellStyle name="_Carry Partner Allocation_403000 - Rollforward" xfId="5422" xr:uid="{00000000-0005-0000-0000-000021150000}"/>
    <cellStyle name="_Carry Partner Allocation_403000 - Rollforward 2" xfId="5423" xr:uid="{00000000-0005-0000-0000-000022150000}"/>
    <cellStyle name="_Carry Partner Allocation_AAA" xfId="5424" xr:uid="{00000000-0005-0000-0000-000023150000}"/>
    <cellStyle name="_Carry Partner Allocation_AAA 2" xfId="5425" xr:uid="{00000000-0005-0000-0000-000024150000}"/>
    <cellStyle name="_Carry Partner Allocation_AAA 2 2" xfId="5426" xr:uid="{00000000-0005-0000-0000-000025150000}"/>
    <cellStyle name="_Carry Partner Allocation_AAA 3" xfId="5427" xr:uid="{00000000-0005-0000-0000-000026150000}"/>
    <cellStyle name="_Carry Partner Allocation_AGM 2009 Earnings Forecast Model_080916_May_7" xfId="5428" xr:uid="{00000000-0005-0000-0000-000027150000}"/>
    <cellStyle name="_Carry Partner Allocation_AGM 2009 Earnings Forecast Model_080916_May_7_FYCMPln-Retrieve" xfId="5429" xr:uid="{00000000-0005-0000-0000-000028150000}"/>
    <cellStyle name="_Carry Partner Allocation_AIF IV Financial Highlights 12-31-08 v4" xfId="5430" xr:uid="{00000000-0005-0000-0000-000029150000}"/>
    <cellStyle name="_Carry Partner Allocation_AIF IV Financial Highlights 12-31-08 v4_Apollo Investment Fund IV  Q3 2009 Capital Analysis CURRENT" xfId="5431" xr:uid="{00000000-0005-0000-0000-00002A150000}"/>
    <cellStyle name="_Carry Partner Allocation_AIF IV Financial Highlights 12-31-08 v4_Apollo Investment Fund IV  Q3 2009 Capital Analysis iPCS &amp; URI Distribution" xfId="5432" xr:uid="{00000000-0005-0000-0000-00002B150000}"/>
    <cellStyle name="_Carry Partner Allocation_AIF IV Financial Highlights 12-31-08 v4_iPCs#1-Remaining" xfId="5433" xr:uid="{00000000-0005-0000-0000-00002C150000}"/>
    <cellStyle name="_Carry Partner Allocation_AIF VI - BondcoVI_Entities Invested Capital (CURRENT)" xfId="5434" xr:uid="{00000000-0005-0000-0000-00002D150000}"/>
    <cellStyle name="_Carry Partner Allocation_AIF VI Broadleaf Watefall Summary as of 6-30-09 FINAL" xfId="5435" xr:uid="{00000000-0005-0000-0000-00002E150000}"/>
    <cellStyle name="_Carry Partner Allocation_AIF VI Broadleaf Watefall Summary as of 9-30-09" xfId="5436" xr:uid="{00000000-0005-0000-0000-00002F150000}"/>
    <cellStyle name="_Carry Partner Allocation_Broadleaf Watefall 12-31-09" xfId="5437" xr:uid="{00000000-0005-0000-0000-000030150000}"/>
    <cellStyle name="_Carry Partner Allocation_Broadleaf Watefall 6-30-09" xfId="5438" xr:uid="{00000000-0005-0000-0000-000031150000}"/>
    <cellStyle name="_Carry Partner Allocation_Broadleaf Watefall 9-30-09" xfId="5439" xr:uid="{00000000-0005-0000-0000-000032150000}"/>
    <cellStyle name="_Carry Partner Allocation_Domestic TB" xfId="5440" xr:uid="{00000000-0005-0000-0000-000033150000}"/>
    <cellStyle name="_Carry Partner Allocation_FYCMPln-Retrieve" xfId="5441" xr:uid="{00000000-0005-0000-0000-000034150000}"/>
    <cellStyle name="_Carry Partner Allocation_Invested Capital Debt Worksheet" xfId="5442" xr:uid="{00000000-0005-0000-0000-000035150000}"/>
    <cellStyle name="_Carry Partner Allocation_July 2010 ADP" xfId="5443" xr:uid="{00000000-0005-0000-0000-000036150000}"/>
    <cellStyle name="_Carry Partner Allocation_July 2010 ADP 2" xfId="5444" xr:uid="{00000000-0005-0000-0000-000037150000}"/>
    <cellStyle name="_Carry Partner Allocation_June NMFI accrual" xfId="5445" xr:uid="{00000000-0005-0000-0000-000038150000}"/>
    <cellStyle name="_Carry Partner Allocation_June NMFI accrual 2" xfId="5446" xr:uid="{00000000-0005-0000-0000-000039150000}"/>
    <cellStyle name="_Carry Partner Allocation_Partners Capital Q1 2009" xfId="5447" xr:uid="{00000000-0005-0000-0000-00003A150000}"/>
    <cellStyle name="_Carry Partner Allocation_Placement Fee Summary 05-14-09 - Current (2)" xfId="5448" xr:uid="{00000000-0005-0000-0000-00003B150000}"/>
    <cellStyle name="_Carry Partner Allocation_Placement Fee Summary 05-14-09 - Current (2) 2" xfId="5449" xr:uid="{00000000-0005-0000-0000-00003C150000}"/>
    <cellStyle name="_Carry Partner Allocation_Placement Fee Summary 05-14-09 - Current (2)_FYCMPln-Retrieve" xfId="5450" xr:uid="{00000000-0005-0000-0000-00003D150000}"/>
    <cellStyle name="_Carry Partner Allocation_PR Calc - DOMESTIC" xfId="5451" xr:uid="{00000000-0005-0000-0000-00003E150000}"/>
    <cellStyle name="_Carry Partner Allocation_Q1 2011 Pmts" xfId="5452" xr:uid="{00000000-0005-0000-0000-00003F150000}"/>
    <cellStyle name="_Carry Partner Allocation_Sheet13" xfId="5453" xr:uid="{00000000-0005-0000-0000-000040150000}"/>
    <cellStyle name="_Carry Partner Allocation_Sheet13 2" xfId="5454" xr:uid="{00000000-0005-0000-0000-000041150000}"/>
    <cellStyle name="_Carry Partner Allocation_Sheet7" xfId="5455" xr:uid="{00000000-0005-0000-0000-000042150000}"/>
    <cellStyle name="_Carry Partner Allocation_Sheet7 2" xfId="5456" xr:uid="{00000000-0005-0000-0000-000043150000}"/>
    <cellStyle name="_Carry Partner Allocation_Sheet7_Sheet2" xfId="5457" xr:uid="{00000000-0005-0000-0000-000044150000}"/>
    <cellStyle name="_Carry Partner Allocation_Sheet7_Sheet2 2" xfId="5458" xr:uid="{00000000-0005-0000-0000-000045150000}"/>
    <cellStyle name="_Carry Partner Allocation_TX Details" xfId="5459" xr:uid="{00000000-0005-0000-0000-000046150000}"/>
    <cellStyle name="_Carry Partner Allocation_US Population Summary" xfId="5460" xr:uid="{00000000-0005-0000-0000-000047150000}"/>
    <cellStyle name="_Carry Partner Allocation_US Population Summary 2" xfId="5461" xr:uid="{00000000-0005-0000-0000-000048150000}"/>
    <cellStyle name="-_Cash Flow" xfId="5462" xr:uid="{00000000-0005-0000-0000-000049150000}"/>
    <cellStyle name="_CDS" xfId="5463" xr:uid="{00000000-0005-0000-0000-00004A150000}"/>
    <cellStyle name="_CDS 2" xfId="5464" xr:uid="{00000000-0005-0000-0000-00004B150000}"/>
    <cellStyle name="_CDS_Geneva Fx Price" xfId="5465" xr:uid="{00000000-0005-0000-0000-00004C150000}"/>
    <cellStyle name="_CDS_Normandy Hill_Workbook_20091031" xfId="5466" xr:uid="{00000000-0005-0000-0000-00004D150000}"/>
    <cellStyle name="_CM" xfId="5467" xr:uid="{00000000-0005-0000-0000-00004E150000}"/>
    <cellStyle name="-_CM" xfId="5468" xr:uid="{00000000-0005-0000-0000-00004F150000}"/>
    <cellStyle name="_CM_Sheet1" xfId="5469" xr:uid="{00000000-0005-0000-0000-000050150000}"/>
    <cellStyle name="_CM_Sheet1 2" xfId="5470" xr:uid="{00000000-0005-0000-0000-000051150000}"/>
    <cellStyle name="_Co Inv D Valuation 12-31-08" xfId="5471" xr:uid="{00000000-0005-0000-0000-000052150000}"/>
    <cellStyle name="_Co Inv D Valuation 12-31-08 2" xfId="5472" xr:uid="{00000000-0005-0000-0000-000053150000}"/>
    <cellStyle name="_Column1" xfId="5473" xr:uid="{00000000-0005-0000-0000-000054150000}"/>
    <cellStyle name="_Column1_Projections for Memo 8" xfId="5474" xr:uid="{00000000-0005-0000-0000-000055150000}"/>
    <cellStyle name="_Column1_Sw98_04" xfId="5475" xr:uid="{00000000-0005-0000-0000-000056150000}"/>
    <cellStyle name="_Column1_Sw98_04_Sheet1" xfId="5476" xr:uid="{00000000-0005-0000-0000-000057150000}"/>
    <cellStyle name="_Column1_Sw98_04_Sheet2" xfId="5477" xr:uid="{00000000-0005-0000-0000-000058150000}"/>
    <cellStyle name="_Column1_Sw98_04_Sheet4" xfId="5478" xr:uid="{00000000-0005-0000-0000-000059150000}"/>
    <cellStyle name="_Column1_Sw98_04_Sheet5" xfId="5479" xr:uid="{00000000-0005-0000-0000-00005A150000}"/>
    <cellStyle name="_Column1_Swift Model 1.14.08" xfId="5480" xr:uid="{00000000-0005-0000-0000-00005B150000}"/>
    <cellStyle name="_Column2" xfId="5481" xr:uid="{00000000-0005-0000-0000-00005C150000}"/>
    <cellStyle name="_Column2_Projections for Memo 8" xfId="5482" xr:uid="{00000000-0005-0000-0000-00005D150000}"/>
    <cellStyle name="_Column2_Sw98_04" xfId="5483" xr:uid="{00000000-0005-0000-0000-00005E150000}"/>
    <cellStyle name="_Column2_Swift Model 1.14.08" xfId="5484" xr:uid="{00000000-0005-0000-0000-00005F150000}"/>
    <cellStyle name="_Column3" xfId="5485" xr:uid="{00000000-0005-0000-0000-000060150000}"/>
    <cellStyle name="_Column3_Projections for Memo 8" xfId="5486" xr:uid="{00000000-0005-0000-0000-000061150000}"/>
    <cellStyle name="_Column3_Sw98_04" xfId="5487" xr:uid="{00000000-0005-0000-0000-000062150000}"/>
    <cellStyle name="_Column3_Swift Model 1.14.08" xfId="5488" xr:uid="{00000000-0005-0000-0000-000063150000}"/>
    <cellStyle name="_Column4" xfId="5489" xr:uid="{00000000-0005-0000-0000-000064150000}"/>
    <cellStyle name="_Column4_Projections for Memo 8" xfId="5490" xr:uid="{00000000-0005-0000-0000-000065150000}"/>
    <cellStyle name="_Column4_Sw98_04" xfId="5491" xr:uid="{00000000-0005-0000-0000-000066150000}"/>
    <cellStyle name="_Column4_Swift Model 1.14.08" xfId="5492" xr:uid="{00000000-0005-0000-0000-000067150000}"/>
    <cellStyle name="_Column5" xfId="5493" xr:uid="{00000000-0005-0000-0000-000068150000}"/>
    <cellStyle name="_Column5_Projections for Memo 8" xfId="5494" xr:uid="{00000000-0005-0000-0000-000069150000}"/>
    <cellStyle name="_Column5_Sw98_04" xfId="5495" xr:uid="{00000000-0005-0000-0000-00006A150000}"/>
    <cellStyle name="_Column5_Swift Model 1.14.08" xfId="5496" xr:uid="{00000000-0005-0000-0000-00006B150000}"/>
    <cellStyle name="_Column6" xfId="5497" xr:uid="{00000000-0005-0000-0000-00006C150000}"/>
    <cellStyle name="_Column6_Projections for Memo 8" xfId="5498" xr:uid="{00000000-0005-0000-0000-00006D150000}"/>
    <cellStyle name="_Column6_Sw98_04" xfId="5499" xr:uid="{00000000-0005-0000-0000-00006E150000}"/>
    <cellStyle name="_Column6_Swift Model 1.14.08" xfId="5500" xr:uid="{00000000-0005-0000-0000-00006F150000}"/>
    <cellStyle name="_Column7" xfId="5501" xr:uid="{00000000-0005-0000-0000-000070150000}"/>
    <cellStyle name="_Column7_Projections for Memo 8" xfId="5502" xr:uid="{00000000-0005-0000-0000-000071150000}"/>
    <cellStyle name="_Column7_Sw98_04" xfId="5503" xr:uid="{00000000-0005-0000-0000-000072150000}"/>
    <cellStyle name="_Column7_Sw98_04_Sheet1" xfId="5504" xr:uid="{00000000-0005-0000-0000-000073150000}"/>
    <cellStyle name="_Column7_Sw98_04_Sheet2" xfId="5505" xr:uid="{00000000-0005-0000-0000-000074150000}"/>
    <cellStyle name="_Column7_Sw98_04_Sheet4" xfId="5506" xr:uid="{00000000-0005-0000-0000-000075150000}"/>
    <cellStyle name="_Column7_Sw98_04_Sheet5" xfId="5507" xr:uid="{00000000-0005-0000-0000-000076150000}"/>
    <cellStyle name="_Column7_Swift Model 1.14.08" xfId="5508" xr:uid="{00000000-0005-0000-0000-000077150000}"/>
    <cellStyle name="_Comma" xfId="5509" xr:uid="{00000000-0005-0000-0000-000078150000}"/>
    <cellStyle name="_Comma 2" xfId="5510" xr:uid="{00000000-0005-0000-0000-000079150000}"/>
    <cellStyle name="_Comma 2 2" xfId="5511" xr:uid="{00000000-0005-0000-0000-00007A150000}"/>
    <cellStyle name="_Comma_#64- Wyndham Mt. Laurel Hotel - Working" xfId="5512" xr:uid="{00000000-0005-0000-0000-00007B150000}"/>
    <cellStyle name="_Comma__DCF Template" xfId="5513" xr:uid="{00000000-0005-0000-0000-00007C150000}"/>
    <cellStyle name="_Comma__EY Office Rent Step PV Calc- 051702" xfId="5514" xr:uid="{00000000-0005-0000-0000-00007D150000}"/>
    <cellStyle name="_Comma_01 AAC LBO" xfId="5515" xr:uid="{00000000-0005-0000-0000-00007E150000}"/>
    <cellStyle name="_Comma_01 AAC LBO_Rights Offering Rider 4" xfId="5516" xr:uid="{00000000-0005-0000-0000-00007F150000}"/>
    <cellStyle name="_Comma_02 financial projections for nestle" xfId="5517" xr:uid="{00000000-0005-0000-0000-000080150000}"/>
    <cellStyle name="_Comma_02 financial projections for nestle_Rights Offering Rider 4" xfId="5518" xr:uid="{00000000-0005-0000-0000-000081150000}"/>
    <cellStyle name="_Comma_02 Secured Debt Summary" xfId="5519" xr:uid="{00000000-0005-0000-0000-000082150000}"/>
    <cellStyle name="_Comma_03 LA 021005 ARC Debt Schedule" xfId="5520" xr:uid="{00000000-0005-0000-0000-000083150000}"/>
    <cellStyle name="_Comma_03 Secured Prepayment Analysis" xfId="5521" xr:uid="{00000000-0005-0000-0000-000084150000}"/>
    <cellStyle name="_Comma_04 Alaska Model 2002-05-31 GS" xfId="5522" xr:uid="{00000000-0005-0000-0000-000085150000}"/>
    <cellStyle name="_Comma_04 Arrow Refi Model" xfId="5523" xr:uid="{00000000-0005-0000-0000-000086150000}"/>
    <cellStyle name="_Comma_04 Arrow Refi Model_Rights Offering Rider 4" xfId="5524" xr:uid="{00000000-0005-0000-0000-000087150000}"/>
    <cellStyle name="_Comma_04 CPJ Merger Model" xfId="5525" xr:uid="{00000000-0005-0000-0000-000088150000}"/>
    <cellStyle name="_Comma_04 Masai Merger Model" xfId="5526" xr:uid="{00000000-0005-0000-0000-000089150000}"/>
    <cellStyle name="_Comma_04 Secured Prepayment Analysis" xfId="5527" xr:uid="{00000000-0005-0000-0000-00008A150000}"/>
    <cellStyle name="_Comma_05 Liseberg LBO 5.75x" xfId="5528" xr:uid="{00000000-0005-0000-0000-00008B150000}"/>
    <cellStyle name="_Comma_05 Liseberg LBO 5.75x_Rights Offering Rider 4" xfId="5529" xr:uid="{00000000-0005-0000-0000-00008C150000}"/>
    <cellStyle name="_Comma_05 SFD LBO" xfId="5530" xr:uid="{00000000-0005-0000-0000-00008D150000}"/>
    <cellStyle name="_Comma_05 SFD LBO_Rights Offering Rider 4" xfId="5531" xr:uid="{00000000-0005-0000-0000-00008E150000}"/>
    <cellStyle name="_Comma_05 SPXEdwards" xfId="5532" xr:uid="{00000000-0005-0000-0000-00008F150000}"/>
    <cellStyle name="_Comma_05 SPXEdwards_Rights Offering Rider 4" xfId="5533" xr:uid="{00000000-0005-0000-0000-000090150000}"/>
    <cellStyle name="_Comma_06 DE Acquisition Model" xfId="5534" xr:uid="{00000000-0005-0000-0000-000091150000}"/>
    <cellStyle name="_Comma_06 Rec LBO" xfId="5535" xr:uid="{00000000-0005-0000-0000-000092150000}"/>
    <cellStyle name="_Comma_06 Rec LBO_Rights Offering Rider 4" xfId="5536" xr:uid="{00000000-0005-0000-0000-000093150000}"/>
    <cellStyle name="_Comma_18 Merger Model  NAV1" xfId="5537" xr:uid="{00000000-0005-0000-0000-000094150000}"/>
    <cellStyle name="_Comma_18 SPX Divestiture Model" xfId="5538" xr:uid="{00000000-0005-0000-0000-000095150000}"/>
    <cellStyle name="_Comma_18 SPX Divestiture Model_Rights Offering Rider 4" xfId="5539" xr:uid="{00000000-0005-0000-0000-000096150000}"/>
    <cellStyle name="_Comma_21 PSS Refi_6_13_Proj" xfId="5540" xr:uid="{00000000-0005-0000-0000-000097150000}"/>
    <cellStyle name="_Comma_21 PSS Refi_6_13_Proj_Rights Offering Rider 4" xfId="5541" xr:uid="{00000000-0005-0000-0000-000098150000}"/>
    <cellStyle name="_Comma_Am Schedule" xfId="5542" xr:uid="{00000000-0005-0000-0000-000099150000}"/>
    <cellStyle name="_Comma_American Seafoods YOUs v1" xfId="5543" xr:uid="{00000000-0005-0000-0000-00009A150000}"/>
    <cellStyle name="_Comma_American Seafoods YOUs v1_Rights Offering Rider 4" xfId="5544" xr:uid="{00000000-0005-0000-0000-00009B150000}"/>
    <cellStyle name="_Comma_Analyse de la marge operationnelle" xfId="5545" xr:uid="{00000000-0005-0000-0000-00009C150000}"/>
    <cellStyle name="_Comma_Analyse de la marge operationnelle 2" xfId="5546" xr:uid="{00000000-0005-0000-0000-00009D150000}"/>
    <cellStyle name="_Comma_Analyse de la marge operationnelle 2 2" xfId="5547" xr:uid="{00000000-0005-0000-0000-00009E150000}"/>
    <cellStyle name="_Comma_Analyse de la marge operationnelle 3" xfId="5548" xr:uid="{00000000-0005-0000-0000-00009F150000}"/>
    <cellStyle name="_Comma_Applicazione Multipli" xfId="5549" xr:uid="{00000000-0005-0000-0000-0000A0150000}"/>
    <cellStyle name="_Comma_ARC Update Q304" xfId="5550" xr:uid="{00000000-0005-0000-0000-0000A1150000}"/>
    <cellStyle name="_Comma_AREH ASR 092203 CURRENT V2" xfId="5551" xr:uid="{00000000-0005-0000-0000-0000A2150000}"/>
    <cellStyle name="_Comma_ARI_CAPSTR_120804(02)" xfId="5552" xr:uid="{00000000-0005-0000-0000-0000A3150000}"/>
    <cellStyle name="_Comma_Asset Valuation Summary - Hotel2" xfId="5553" xr:uid="{00000000-0005-0000-0000-0000A4150000}"/>
    <cellStyle name="_Comma_Asset Valuation Summary - Hotel3" xfId="5554" xr:uid="{00000000-0005-0000-0000-0000A5150000}"/>
    <cellStyle name="_Comma_avp" xfId="5555" xr:uid="{00000000-0005-0000-0000-0000A6150000}"/>
    <cellStyle name="_Comma_AVP_260511_6" xfId="5556" xr:uid="{00000000-0005-0000-0000-0000A7150000}"/>
    <cellStyle name="_Comma_AVP_260511_6 2" xfId="5557" xr:uid="{00000000-0005-0000-0000-0000A8150000}"/>
    <cellStyle name="_Comma_AVP_LBO" xfId="5558" xr:uid="{00000000-0005-0000-0000-0000A9150000}"/>
    <cellStyle name="_Comma_avp_Rights Offering Rider 4" xfId="5559" xr:uid="{00000000-0005-0000-0000-0000AA150000}"/>
    <cellStyle name="_Comma_avpedwards" xfId="5560" xr:uid="{00000000-0005-0000-0000-0000AB150000}"/>
    <cellStyle name="_Comma_avpedwards_Rights Offering Rider 4" xfId="5561" xr:uid="{00000000-0005-0000-0000-0000AC150000}"/>
    <cellStyle name="_Comma_bapv" xfId="5562" xr:uid="{00000000-0005-0000-0000-0000AD150000}"/>
    <cellStyle name="_Comma_bapv 2" xfId="5563" xr:uid="{00000000-0005-0000-0000-0000AE150000}"/>
    <cellStyle name="_Comma_bapv_260511_6" xfId="5564" xr:uid="{00000000-0005-0000-0000-0000AF150000}"/>
    <cellStyle name="_Comma_bapv_260511_6 2" xfId="5565" xr:uid="{00000000-0005-0000-0000-0000B0150000}"/>
    <cellStyle name="_Comma_bapv_LBO" xfId="5566" xr:uid="{00000000-0005-0000-0000-0000B1150000}"/>
    <cellStyle name="_Comma_Black-Sholes Model-revised 1-03-02" xfId="5567" xr:uid="{00000000-0005-0000-0000-0000B2150000}"/>
    <cellStyle name="_Comma_Black-Sholes Model-revised 1-03-02_Sheet13" xfId="5568" xr:uid="{00000000-0005-0000-0000-0000B3150000}"/>
    <cellStyle name="_Comma_Book1" xfId="5569" xr:uid="{00000000-0005-0000-0000-0000B4150000}"/>
    <cellStyle name="_Comma_Book1_03 LA 021005 ARC Debt Schedule" xfId="5570" xr:uid="{00000000-0005-0000-0000-0000B5150000}"/>
    <cellStyle name="_Comma_Book1_04 CPJ Merger Model" xfId="5571" xr:uid="{00000000-0005-0000-0000-0000B6150000}"/>
    <cellStyle name="_Comma_Book1_06 DE Acquisition Model" xfId="5572" xr:uid="{00000000-0005-0000-0000-0000B7150000}"/>
    <cellStyle name="_Comma_Book1_Debt Refinancing" xfId="5573" xr:uid="{00000000-0005-0000-0000-0000B8150000}"/>
    <cellStyle name="_Comma_Book1_Rights Offering Rider 4" xfId="5574" xr:uid="{00000000-0005-0000-0000-0000B9150000}"/>
    <cellStyle name="_Comma_Book1_SPX Divestiture YOUs 01" xfId="5575" xr:uid="{00000000-0005-0000-0000-0000BA150000}"/>
    <cellStyle name="_Comma_Book1_SPX Divestiture YOUs 01_Rights Offering Rider 4" xfId="5576" xr:uid="{00000000-0005-0000-0000-0000BB150000}"/>
    <cellStyle name="_Comma_Book2" xfId="5577" xr:uid="{00000000-0005-0000-0000-0000BC150000}"/>
    <cellStyle name="_Comma_Book4" xfId="5578" xr:uid="{00000000-0005-0000-0000-0000BD150000}"/>
    <cellStyle name="_Comma_Brussels Budget 2002 Detail" xfId="5579" xr:uid="{00000000-0005-0000-0000-0000BE150000}"/>
    <cellStyle name="_Comma_Brussels Budget 2002 Detail 2" xfId="5580" xr:uid="{00000000-0005-0000-0000-0000BF150000}"/>
    <cellStyle name="_Comma_Brussels Budget 2002 Detail 2 2" xfId="5581" xr:uid="{00000000-0005-0000-0000-0000C0150000}"/>
    <cellStyle name="_Comma_Brussels Budget 2002 Detail 3" xfId="5582" xr:uid="{00000000-0005-0000-0000-0000C1150000}"/>
    <cellStyle name="_Comma_Cap Structure" xfId="5583" xr:uid="{00000000-0005-0000-0000-0000C2150000}"/>
    <cellStyle name="_Comma_Cap Structure_Rights Offering Rider 4" xfId="5584" xr:uid="{00000000-0005-0000-0000-0000C3150000}"/>
    <cellStyle name="_Comma_CD Merger Model 01" xfId="5585" xr:uid="{00000000-0005-0000-0000-0000C4150000}"/>
    <cellStyle name="_Comma_Ciervo_WACC" xfId="5586" xr:uid="{00000000-0005-0000-0000-0000C5150000}"/>
    <cellStyle name="_Comma_Ciervo_WACC_Rights Offering Rider 4" xfId="5587" xr:uid="{00000000-0005-0000-0000-0000C6150000}"/>
    <cellStyle name="_Comma_compress list" xfId="5588" xr:uid="{00000000-0005-0000-0000-0000C7150000}"/>
    <cellStyle name="_Comma_Consolidated" xfId="5589" xr:uid="{00000000-0005-0000-0000-0000C8150000}"/>
    <cellStyle name="_Comma_Consolidated_Rights Offering Rider 4" xfId="5590" xr:uid="{00000000-0005-0000-0000-0000C9150000}"/>
    <cellStyle name="_Comma_contribution_analysis" xfId="5591" xr:uid="{00000000-0005-0000-0000-0000CA150000}"/>
    <cellStyle name="_Comma_Control" xfId="5592" xr:uid="{00000000-0005-0000-0000-0000CB150000}"/>
    <cellStyle name="_Comma_Copy of FY 07 - FY 12_mgmt model incl Zurn_rv" xfId="5593" xr:uid="{00000000-0005-0000-0000-0000CC150000}"/>
    <cellStyle name="_Comma_Copy of FY 07 - FY 12_mgmt model incl Zurn_rv_Rights Offering Rider 4" xfId="5594" xr:uid="{00000000-0005-0000-0000-0000CD150000}"/>
    <cellStyle name="_Comma_csc_parfum_19062001" xfId="5595" xr:uid="{00000000-0005-0000-0000-0000CE150000}"/>
    <cellStyle name="_Comma_csc_parfum_19062001_Rights Offering Rider 4" xfId="5596" xr:uid="{00000000-0005-0000-0000-0000CF150000}"/>
    <cellStyle name="_Comma_dcf" xfId="5597" xr:uid="{00000000-0005-0000-0000-0000D0150000}"/>
    <cellStyle name="_Comma_dcf_Rights Offering Rider 4" xfId="5598" xr:uid="{00000000-0005-0000-0000-0000D1150000}"/>
    <cellStyle name="_Comma_dcfspxedwards" xfId="5599" xr:uid="{00000000-0005-0000-0000-0000D2150000}"/>
    <cellStyle name="_Comma_dcfspxedwards_Rights Offering Rider 4" xfId="5600" xr:uid="{00000000-0005-0000-0000-0000D3150000}"/>
    <cellStyle name="_Comma_Del Amo Upside Analysis" xfId="5601" xr:uid="{00000000-0005-0000-0000-0000D4150000}"/>
    <cellStyle name="_Comma_Dividend Template" xfId="5602" xr:uid="{00000000-0005-0000-0000-0000D5150000}"/>
    <cellStyle name="_Comma_Draft Clayton Tape 11.05.2001 CGC Tape" xfId="5603" xr:uid="{00000000-0005-0000-0000-0000D6150000}"/>
    <cellStyle name="_Comma_DT Cable Expense Reimbursement" xfId="5604" xr:uid="{00000000-0005-0000-0000-0000D7150000}"/>
    <cellStyle name="_Comma_DT Cable Expense Reimbursement_Sheet13" xfId="5605" xr:uid="{00000000-0005-0000-0000-0000D8150000}"/>
    <cellStyle name="_Comma_EPS impact with different financing scenarios (2)" xfId="5606" xr:uid="{00000000-0005-0000-0000-0000D9150000}"/>
    <cellStyle name="_Comma_EPS impact with different financing scenarios (2)_Rights Offering Rider 4" xfId="5607" xr:uid="{00000000-0005-0000-0000-0000DA150000}"/>
    <cellStyle name="_Comma_Estimated Net Asset Value" xfId="5608" xr:uid="{00000000-0005-0000-0000-0000DB150000}"/>
    <cellStyle name="_Comma_External Debt Schedule (071231)" xfId="5609" xr:uid="{00000000-0005-0000-0000-0000DC150000}"/>
    <cellStyle name="_Comma_Financial Model" xfId="5610" xr:uid="{00000000-0005-0000-0000-0000DD150000}"/>
    <cellStyle name="_Comma_Financial Model_Rights Offering Rider 4" xfId="5611" xr:uid="{00000000-0005-0000-0000-0000DE150000}"/>
    <cellStyle name="_Comma_Financings Accretion_Dilution v03_followup" xfId="5612" xr:uid="{00000000-0005-0000-0000-0000DF150000}"/>
    <cellStyle name="_Comma_Financings Accretion_Dilution v03_followup_Rights Offering Rider 4" xfId="5613" xr:uid="{00000000-0005-0000-0000-0000E0150000}"/>
    <cellStyle name="_Comma_HabsRock LBO" xfId="5614" xr:uid="{00000000-0005-0000-0000-0000E1150000}"/>
    <cellStyle name="_Comma_HabsRock LBO_Rights Offering Rider 4" xfId="5615" xr:uid="{00000000-0005-0000-0000-0000E2150000}"/>
    <cellStyle name="_Comma_HDSupplyMinimodv3" xfId="5616" xr:uid="{00000000-0005-0000-0000-0000E3150000}"/>
    <cellStyle name="_Comma_HDSupplyMinimodv3_Rights Offering Rider 4" xfId="5617" xr:uid="{00000000-0005-0000-0000-0000E4150000}"/>
    <cellStyle name="_Comma_HDSupplyMinimodv3b" xfId="5618" xr:uid="{00000000-0005-0000-0000-0000E5150000}"/>
    <cellStyle name="_Comma_HDSupplyMinimodv3b_Rights Offering Rider 4" xfId="5619" xr:uid="{00000000-0005-0000-0000-0000E6150000}"/>
    <cellStyle name="_Comma_Historical Financials" xfId="5620" xr:uid="{00000000-0005-0000-0000-0000E7150000}"/>
    <cellStyle name="_Comma_Historical Financials 2" xfId="5621" xr:uid="{00000000-0005-0000-0000-0000E8150000}"/>
    <cellStyle name="_Comma_Historical Financials 2 2" xfId="5622" xr:uid="{00000000-0005-0000-0000-0000E9150000}"/>
    <cellStyle name="_Comma_Historical Financials 3" xfId="5623" xr:uid="{00000000-0005-0000-0000-0000EA150000}"/>
    <cellStyle name="_Comma_HMSModel 8.30.01_b" xfId="5624" xr:uid="{00000000-0005-0000-0000-0000EB150000}"/>
    <cellStyle name="_Comma_Industry Project list" xfId="5625" xr:uid="{00000000-0005-0000-0000-0000EC150000}"/>
    <cellStyle name="_Comma_Industry Project list_Rights Offering Rider 4" xfId="5626" xr:uid="{00000000-0005-0000-0000-0000ED150000}"/>
    <cellStyle name="_Comma_integrated_standalone" xfId="5627" xr:uid="{00000000-0005-0000-0000-0000EE150000}"/>
    <cellStyle name="_Comma_integrated_standalone_Rights Offering Rider 4" xfId="5628" xr:uid="{00000000-0005-0000-0000-0000EF150000}"/>
    <cellStyle name="_Comma_International Hotels Summary 3-31-08" xfId="5629" xr:uid="{00000000-0005-0000-0000-0000F0150000}"/>
    <cellStyle name="_Comma_IPO Proceeds" xfId="5630" xr:uid="{00000000-0005-0000-0000-0000F1150000}"/>
    <cellStyle name="_Comma_IPO Proceeds_Rights Offering Rider 4" xfId="5631" xr:uid="{00000000-0005-0000-0000-0000F2150000}"/>
    <cellStyle name="_Comma_Keystone Cap Structure Summary" xfId="5632" xr:uid="{00000000-0005-0000-0000-0000F3150000}"/>
    <cellStyle name="_Comma_KTR Update Q403" xfId="5633" xr:uid="{00000000-0005-0000-0000-0000F4150000}"/>
    <cellStyle name="_Comma_LBO Analysis Summary" xfId="5634" xr:uid="{00000000-0005-0000-0000-0000F5150000}"/>
    <cellStyle name="_Comma_LBO Analysis Summary - Template" xfId="5635" xr:uid="{00000000-0005-0000-0000-0000F6150000}"/>
    <cellStyle name="_Comma_LBO Analysis Summary - Template_Rights Offering Rider 4" xfId="5636" xr:uid="{00000000-0005-0000-0000-0000F7150000}"/>
    <cellStyle name="_Comma_LBO Analysis Summary_Rights Offering Rider 4" xfId="5637" xr:uid="{00000000-0005-0000-0000-0000F8150000}"/>
    <cellStyle name="_Comma_LBO Model v3" xfId="5638" xr:uid="{00000000-0005-0000-0000-0000F9150000}"/>
    <cellStyle name="_Comma_LBO Model v3_Rights Offering Rider 4" xfId="5639" xr:uid="{00000000-0005-0000-0000-0000FA150000}"/>
    <cellStyle name="_Comma_LBO SF" xfId="5640" xr:uid="{00000000-0005-0000-0000-0000FB150000}"/>
    <cellStyle name="_Comma_LBO SF Model Output - Template" xfId="5641" xr:uid="{00000000-0005-0000-0000-0000FC150000}"/>
    <cellStyle name="_Comma_LBO SF Model Output - Template_Rights Offering Rider 4" xfId="5642" xr:uid="{00000000-0005-0000-0000-0000FD150000}"/>
    <cellStyle name="_Comma_LBO SF Model Output - Template1" xfId="5643" xr:uid="{00000000-0005-0000-0000-0000FE150000}"/>
    <cellStyle name="_Comma_LBO SF Model Output - Template1_Rights Offering Rider 4" xfId="5644" xr:uid="{00000000-0005-0000-0000-0000FF150000}"/>
    <cellStyle name="_Comma_LBO SF_Rights Offering Rider 4" xfId="5645" xr:uid="{00000000-0005-0000-0000-000000160000}"/>
    <cellStyle name="_Comma_lbo_short_form" xfId="5646" xr:uid="{00000000-0005-0000-0000-000001160000}"/>
    <cellStyle name="_Comma_lbo_short_form_Rights Offering Rider 4" xfId="5647" xr:uid="{00000000-0005-0000-0000-000002160000}"/>
    <cellStyle name="_Comma_Legrand Business Plan" xfId="5648" xr:uid="{00000000-0005-0000-0000-000003160000}"/>
    <cellStyle name="_Comma_Legrand Business Plan 2" xfId="5649" xr:uid="{00000000-0005-0000-0000-000004160000}"/>
    <cellStyle name="_Comma_Legrand Business Plan 2 2" xfId="5650" xr:uid="{00000000-0005-0000-0000-000005160000}"/>
    <cellStyle name="_Comma_Legrand Business Plan 3" xfId="5651" xr:uid="{00000000-0005-0000-0000-000006160000}"/>
    <cellStyle name="_Comma_Legrand Business Plan EN" xfId="5652" xr:uid="{00000000-0005-0000-0000-000007160000}"/>
    <cellStyle name="_Comma_Legrand Business Plan EN 2" xfId="5653" xr:uid="{00000000-0005-0000-0000-000008160000}"/>
    <cellStyle name="_Comma_Legrand Business Plan EN 2 2" xfId="5654" xr:uid="{00000000-0005-0000-0000-000009160000}"/>
    <cellStyle name="_Comma_Legrand Business Plan EN 3" xfId="5655" xr:uid="{00000000-0005-0000-0000-00000A160000}"/>
    <cellStyle name="_Comma_Merger Plan 01" xfId="5656" xr:uid="{00000000-0005-0000-0000-00000B160000}"/>
    <cellStyle name="_Comma_merger_plans" xfId="5657" xr:uid="{00000000-0005-0000-0000-00000C160000}"/>
    <cellStyle name="_Comma_merger_plans_lasalle" xfId="5658" xr:uid="{00000000-0005-0000-0000-00000D160000}"/>
    <cellStyle name="_Comma_merger_plans_Rights Offering Rider 4" xfId="5659" xr:uid="{00000000-0005-0000-0000-00000E160000}"/>
    <cellStyle name="_Comma_merger_plans8" xfId="5660" xr:uid="{00000000-0005-0000-0000-00000F160000}"/>
    <cellStyle name="_Comma_merger_plans8_Rights Offering Rider 4" xfId="5661" xr:uid="{00000000-0005-0000-0000-000010160000}"/>
    <cellStyle name="_Comma_MIS  1285 6_12_01 for RAs" xfId="5662" xr:uid="{00000000-0005-0000-0000-000011160000}"/>
    <cellStyle name="_Comma_Model 101403" xfId="5663" xr:uid="{00000000-0005-0000-0000-000012160000}"/>
    <cellStyle name="_Comma_Model 101403_Rights Offering Rider 4" xfId="5664" xr:uid="{00000000-0005-0000-0000-000013160000}"/>
    <cellStyle name="_Comma_Monthly Financials 03" xfId="5665" xr:uid="{00000000-0005-0000-0000-000014160000}"/>
    <cellStyle name="_Comma_Monthly Financials 03_Rights Offering Rider 4" xfId="5666" xr:uid="{00000000-0005-0000-0000-000015160000}"/>
    <cellStyle name="_Comma_NIKE checkpoints" xfId="5667" xr:uid="{00000000-0005-0000-0000-000016160000}"/>
    <cellStyle name="_Comma_NIKE checkpoints_Rights Offering Rider 4" xfId="5668" xr:uid="{00000000-0005-0000-0000-000017160000}"/>
    <cellStyle name="_Comma_NPV" xfId="5669" xr:uid="{00000000-0005-0000-0000-000018160000}"/>
    <cellStyle name="_Comma_Numico_LBO 08" xfId="5670" xr:uid="{00000000-0005-0000-0000-000019160000}"/>
    <cellStyle name="_Comma_Numico_LBO 08_Rights Offering Rider 4" xfId="5671" xr:uid="{00000000-0005-0000-0000-00001A160000}"/>
    <cellStyle name="_Comma_Ownership structure - UCI" xfId="5672" xr:uid="{00000000-0005-0000-0000-00001B160000}"/>
    <cellStyle name="_Comma_Panhandle Value" xfId="5673" xr:uid="{00000000-0005-0000-0000-00001C160000}"/>
    <cellStyle name="_Comma_Panhandle Value_Rights Offering Rider 4" xfId="5674" xr:uid="{00000000-0005-0000-0000-00001D160000}"/>
    <cellStyle name="_Comma_PL Light" xfId="5675" xr:uid="{00000000-0005-0000-0000-00001E160000}"/>
    <cellStyle name="_Comma_PL Light 2" xfId="5676" xr:uid="{00000000-0005-0000-0000-00001F160000}"/>
    <cellStyle name="_Comma_PL Light 2 2" xfId="5677" xr:uid="{00000000-0005-0000-0000-000020160000}"/>
    <cellStyle name="_Comma_PL Light 3" xfId="5678" xr:uid="{00000000-0005-0000-0000-000021160000}"/>
    <cellStyle name="_Comma_Pres_gStyle" xfId="5679" xr:uid="{00000000-0005-0000-0000-000022160000}"/>
    <cellStyle name="_Comma_Pres_gStyle_Rights Offering Rider 4" xfId="5680" xr:uid="{00000000-0005-0000-0000-000023160000}"/>
    <cellStyle name="_Comma_Pro-Forma Financials" xfId="5681" xr:uid="{00000000-0005-0000-0000-000024160000}"/>
    <cellStyle name="_Comma_Pro-Forma Spin-off" xfId="5682" xr:uid="{00000000-0005-0000-0000-000025160000}"/>
    <cellStyle name="_Comma_Projn_Feb FY03" xfId="5683" xr:uid="{00000000-0005-0000-0000-000026160000}"/>
    <cellStyle name="_Comma_Projn_Feb FY03_Rights Offering Rider 4" xfId="5684" xr:uid="{00000000-0005-0000-0000-000027160000}"/>
    <cellStyle name="_Comma_Q3 Update" xfId="5685" xr:uid="{00000000-0005-0000-0000-000028160000}"/>
    <cellStyle name="_Comma_Q3 Update_Rights Offering Rider 4" xfId="5686" xr:uid="{00000000-0005-0000-0000-000029160000}"/>
    <cellStyle name="_Comma_R.H. Donnelley 70mm Investment Conversion" xfId="5687" xr:uid="{00000000-0005-0000-0000-00002A160000}"/>
    <cellStyle name="_Comma_R.H. Donnelley 70mm Investment Conversion_Sheet13" xfId="5688" xr:uid="{00000000-0005-0000-0000-00002B160000}"/>
    <cellStyle name="_Comma_refi model_gsstyle_draft" xfId="5689" xr:uid="{00000000-0005-0000-0000-00002C160000}"/>
    <cellStyle name="_Comma_refi model_gsstyle_draft_Rights Offering Rider 4" xfId="5690" xr:uid="{00000000-0005-0000-0000-00002D160000}"/>
    <cellStyle name="_Comma_Refinancing_Model" xfId="5691" xr:uid="{00000000-0005-0000-0000-00002E160000}"/>
    <cellStyle name="_Comma_Refinancing_Model_Rights Offering Rider 4" xfId="5692" xr:uid="{00000000-0005-0000-0000-00002F160000}"/>
    <cellStyle name="_Comma_revised covenant modela" xfId="5693" xr:uid="{00000000-0005-0000-0000-000030160000}"/>
    <cellStyle name="_Comma_revised covenant modela_Rights Offering Rider 4" xfId="5694" xr:uid="{00000000-0005-0000-0000-000031160000}"/>
    <cellStyle name="_Comma_Rider Henning" xfId="5695" xr:uid="{00000000-0005-0000-0000-000032160000}"/>
    <cellStyle name="_Comma_Rights Offering Rider 4" xfId="5696" xr:uid="{00000000-0005-0000-0000-000033160000}"/>
    <cellStyle name="_Comma_Samsara Model_20062001" xfId="5697" xr:uid="{00000000-0005-0000-0000-000034160000}"/>
    <cellStyle name="_Comma_Samsara Model_20062001_Rights Offering Rider 4" xfId="5698" xr:uid="{00000000-0005-0000-0000-000035160000}"/>
    <cellStyle name="_Comma_Samsara_ppg" xfId="5699" xr:uid="{00000000-0005-0000-0000-000036160000}"/>
    <cellStyle name="_Comma_Samsara_ppg_Rights Offering Rider 4" xfId="5700" xr:uid="{00000000-0005-0000-0000-000037160000}"/>
    <cellStyle name="_Comma_SPX Capital Structure" xfId="5701" xr:uid="{00000000-0005-0000-0000-000038160000}"/>
    <cellStyle name="_Comma_SPX Capital Structure_Rights Offering Rider 4" xfId="5702" xr:uid="{00000000-0005-0000-0000-000039160000}"/>
    <cellStyle name="_Comma_SPX Divestiture YOUs 01" xfId="5703" xr:uid="{00000000-0005-0000-0000-00003A160000}"/>
    <cellStyle name="_Comma_SPX Divestiture YOUs 01_Rights Offering Rider 4" xfId="5704" xr:uid="{00000000-0005-0000-0000-00003B160000}"/>
    <cellStyle name="_Comma_Standalone" xfId="5705" xr:uid="{00000000-0005-0000-0000-00003C160000}"/>
    <cellStyle name="_Comma_Standalone_Rights Offering Rider 4" xfId="5706" xr:uid="{00000000-0005-0000-0000-00003D160000}"/>
    <cellStyle name="_Comma_Summary Capitalization then and now" xfId="5707" xr:uid="{00000000-0005-0000-0000-00003E160000}"/>
    <cellStyle name="_Comma_Summary Capitalization then and now_Rights Offering Rider 4" xfId="5708" xr:uid="{00000000-0005-0000-0000-00003F160000}"/>
    <cellStyle name="_Comma_Summary LR1" xfId="5709" xr:uid="{00000000-0005-0000-0000-000040160000}"/>
    <cellStyle name="_Comma_Summary LR1 2" xfId="5710" xr:uid="{00000000-0005-0000-0000-000041160000}"/>
    <cellStyle name="_Comma_Summary LR1_260511_6" xfId="5711" xr:uid="{00000000-0005-0000-0000-000042160000}"/>
    <cellStyle name="_Comma_Summary LR1_260511_6 2" xfId="5712" xr:uid="{00000000-0005-0000-0000-000043160000}"/>
    <cellStyle name="_Comma_Summary LR1_LBO" xfId="5713" xr:uid="{00000000-0005-0000-0000-000044160000}"/>
    <cellStyle name="_Comma_summary page" xfId="5714" xr:uid="{00000000-0005-0000-0000-000045160000}"/>
    <cellStyle name="_Comma_Template YTD 9-30-01 Updated" xfId="5715" xr:uid="{00000000-0005-0000-0000-000046160000}"/>
    <cellStyle name="_Comma_Template YTD 9-30-01 Updated 2" xfId="5716" xr:uid="{00000000-0005-0000-0000-000047160000}"/>
    <cellStyle name="_Comma_Template YTD 9-30-01 Updated 2 2" xfId="5717" xr:uid="{00000000-0005-0000-0000-000048160000}"/>
    <cellStyle name="_Comma_Template YTD 9-30-01 Updated 3" xfId="5718" xr:uid="{00000000-0005-0000-0000-000049160000}"/>
    <cellStyle name="_Comma_Terablaze - Cap Table" xfId="5719" xr:uid="{00000000-0005-0000-0000-00004A160000}"/>
    <cellStyle name="_Comma_Terablaze - Cap Table_Sheet13" xfId="5720" xr:uid="{00000000-0005-0000-0000-00004B160000}"/>
    <cellStyle name="_Comma_T-Rex End Market Data Analysis - Cycle Model 8.27.06" xfId="5721" xr:uid="{00000000-0005-0000-0000-00004C160000}"/>
    <cellStyle name="_Comma_T-Rex End Market Data Analysis - Cycle Model 8.27.06_Rights Offering Rider 4" xfId="5722" xr:uid="{00000000-0005-0000-0000-00004D160000}"/>
    <cellStyle name="_Comma_UW 5_5_03" xfId="5723" xr:uid="{00000000-0005-0000-0000-00004E160000}"/>
    <cellStyle name="_Comma_Valuation - Countrywide new" xfId="5724" xr:uid="{00000000-0005-0000-0000-00004F160000}"/>
    <cellStyle name="_Comma_Valuation - Countrywide new 2" xfId="5725" xr:uid="{00000000-0005-0000-0000-000050160000}"/>
    <cellStyle name="_Comma_Valuation - Countrywide new 2 2" xfId="5726" xr:uid="{00000000-0005-0000-0000-000051160000}"/>
    <cellStyle name="_Comma_Valuation - Countrywide new 3" xfId="5727" xr:uid="{00000000-0005-0000-0000-000052160000}"/>
    <cellStyle name="_Comma_Valuation Summary" xfId="5728" xr:uid="{00000000-0005-0000-0000-000053160000}"/>
    <cellStyle name="_Comma_Valuation Summary 2" xfId="5729" xr:uid="{00000000-0005-0000-0000-000054160000}"/>
    <cellStyle name="_Comma_Valuation Summary_260511_6" xfId="5730" xr:uid="{00000000-0005-0000-0000-000055160000}"/>
    <cellStyle name="_Comma_Valuation Summary_260511_6 2" xfId="5731" xr:uid="{00000000-0005-0000-0000-000056160000}"/>
    <cellStyle name="_Comma_Valuation Summary_LBO" xfId="5732" xr:uid="{00000000-0005-0000-0000-000057160000}"/>
    <cellStyle name="_Comma_Vladimira Mircheva deadlines" xfId="5733" xr:uid="{00000000-0005-0000-0000-000058160000}"/>
    <cellStyle name="_Comma_Vladimira Mircheva deadlines_Rights Offering Rider 4" xfId="5734" xr:uid="{00000000-0005-0000-0000-000059160000}"/>
    <cellStyle name="_Comma_VMS Breakdown" xfId="5735" xr:uid="{00000000-0005-0000-0000-00005A160000}"/>
    <cellStyle name="_Comma_VMS Breakdown_Rights Offering Rider 4" xfId="5736" xr:uid="{00000000-0005-0000-0000-00005B160000}"/>
    <cellStyle name="_Comma_Washburn Standalone 10-29 v4" xfId="5737" xr:uid="{00000000-0005-0000-0000-00005C160000}"/>
    <cellStyle name="_Comma_Washburn Standalone 10-29 v4 2" xfId="5738" xr:uid="{00000000-0005-0000-0000-00005D160000}"/>
    <cellStyle name="_Comma_Washburn Standalone 10-29 v4 2 2" xfId="5739" xr:uid="{00000000-0005-0000-0000-00005E160000}"/>
    <cellStyle name="_Comma_Washburn Standalone 10-29 v4 3" xfId="5740" xr:uid="{00000000-0005-0000-0000-00005F160000}"/>
    <cellStyle name="_Comma_Wolv Pfd" xfId="5741" xr:uid="{00000000-0005-0000-0000-000060160000}"/>
    <cellStyle name="_Comma_WW Funds File_31032003" xfId="5742" xr:uid="{00000000-0005-0000-0000-000061160000}"/>
    <cellStyle name="_commentary" xfId="5743" xr:uid="{00000000-0005-0000-0000-000062160000}"/>
    <cellStyle name="_Comp expense schedule 2006" xfId="5744" xr:uid="{00000000-0005-0000-0000-000063160000}"/>
    <cellStyle name="_Comp expense schedule 2006 2" xfId="5745" xr:uid="{00000000-0005-0000-0000-000064160000}"/>
    <cellStyle name="_Comp expense schedule 2006_{6} Carry" xfId="5746" xr:uid="{00000000-0005-0000-0000-000065160000}"/>
    <cellStyle name="_Comp expense schedule 2006_{6} Clawback" xfId="5747" xr:uid="{00000000-0005-0000-0000-000066160000}"/>
    <cellStyle name="_Comp expense schedule 2006_2.10.10 LS Distribution" xfId="5748" xr:uid="{00000000-0005-0000-0000-000067160000}"/>
    <cellStyle name="_Comp expense schedule 2006_20080415_TrxAdv Fees_v2" xfId="5749" xr:uid="{00000000-0005-0000-0000-000068160000}"/>
    <cellStyle name="_Comp expense schedule 2006_20080415_TrxAdv Fees_v2_403000 - Rollforward" xfId="5750" xr:uid="{00000000-0005-0000-0000-000069160000}"/>
    <cellStyle name="_Comp expense schedule 2006_20080415_TrxAdv Fees_v2_July 2010 ADP" xfId="5751" xr:uid="{00000000-0005-0000-0000-00006A160000}"/>
    <cellStyle name="_Comp expense schedule 2006_20080415_TrxAdv Fees_v2_June NMFI accrual" xfId="5752" xr:uid="{00000000-0005-0000-0000-00006B160000}"/>
    <cellStyle name="_Comp expense schedule 2006_20080415_TrxAdv Fees_v2_rent" xfId="5753" xr:uid="{00000000-0005-0000-0000-00006C160000}"/>
    <cellStyle name="_Comp expense schedule 2006_20080415_TrxAdv Fees_v2_Sheet13" xfId="5754" xr:uid="{00000000-0005-0000-0000-00006D160000}"/>
    <cellStyle name="_Comp expense schedule 2006_20080415_TrxAdv Fees_v2_Sheet2" xfId="5755" xr:uid="{00000000-0005-0000-0000-00006E160000}"/>
    <cellStyle name="_Comp expense schedule 2006_20080415_TrxAdv Fees_v2_US Population Summary" xfId="5756" xr:uid="{00000000-0005-0000-0000-00006F160000}"/>
    <cellStyle name="_Comp expense schedule 2006_2011 6+6 Occupancy Forecast" xfId="5757" xr:uid="{00000000-0005-0000-0000-000070160000}"/>
    <cellStyle name="_Comp expense schedule 2006_403000 - Rollforward" xfId="5758" xr:uid="{00000000-0005-0000-0000-000071160000}"/>
    <cellStyle name="_Comp expense schedule 2006_AAA" xfId="5759" xr:uid="{00000000-0005-0000-0000-000072160000}"/>
    <cellStyle name="_Comp expense schedule 2006_AAA 2" xfId="5760" xr:uid="{00000000-0005-0000-0000-000073160000}"/>
    <cellStyle name="_Comp expense schedule 2006_Adv Fees" xfId="5761" xr:uid="{00000000-0005-0000-0000-000074160000}"/>
    <cellStyle name="_Comp expense schedule 2006_Adv Fees 2" xfId="5762" xr:uid="{00000000-0005-0000-0000-000075160000}"/>
    <cellStyle name="_Comp expense schedule 2006_Adv Fees_FYCMPln-Retrieve" xfId="5763" xr:uid="{00000000-0005-0000-0000-000076160000}"/>
    <cellStyle name="_Comp expense schedule 2006_Advisors VII DECEMBER on 3-31-09 8pm" xfId="5764" xr:uid="{00000000-0005-0000-0000-000077160000}"/>
    <cellStyle name="_Comp expense schedule 2006_Advisors VII DECEMBER on 3-31-09 8pm 2" xfId="5765" xr:uid="{00000000-0005-0000-0000-000078160000}"/>
    <cellStyle name="_Comp expense schedule 2006_AGM 2009 Earnings Forecast Model_080916_May_7" xfId="5766" xr:uid="{00000000-0005-0000-0000-000079160000}"/>
    <cellStyle name="_Comp expense schedule 2006_AGM 2009 Earnings Forecast Model_080916_May_7_FYCMPln-Retrieve" xfId="5767" xr:uid="{00000000-0005-0000-0000-00007A160000}"/>
    <cellStyle name="_Comp expense schedule 2006_AGM 2009 Earnings Forecast Model_080916_v16 Sent to fix_BRIDGE v03  (2)" xfId="5768" xr:uid="{00000000-0005-0000-0000-00007B160000}"/>
    <cellStyle name="_Comp expense schedule 2006_AGM 2009 Earnings Forecast Model_080916_v16 Sent to fix_BRIDGE v03  (2) 2" xfId="5769" xr:uid="{00000000-0005-0000-0000-00007C160000}"/>
    <cellStyle name="_Comp expense schedule 2006_AGM 2009 Earnings Forecast Model_080916_v16 Sent to fix_BRIDGE v03  (2)_FYCMPln-Retrieve" xfId="5770" xr:uid="{00000000-0005-0000-0000-00007D160000}"/>
    <cellStyle name="_Comp expense schedule 2006_AGM Earnings Forecast Model_080724_v16" xfId="5771" xr:uid="{00000000-0005-0000-0000-00007E160000}"/>
    <cellStyle name="_Comp expense schedule 2006_AGM Earnings Forecast Model_080724_v16 2" xfId="5772" xr:uid="{00000000-0005-0000-0000-00007F160000}"/>
    <cellStyle name="_Comp expense schedule 2006_AGM Earnings Forecast Model_080724_v16_403000 - Rollforward" xfId="5773" xr:uid="{00000000-0005-0000-0000-000080160000}"/>
    <cellStyle name="_Comp expense schedule 2006_AGM Earnings Forecast Model_080724_v16_AGM 2009 Earnings Forecast Model_080916_May_7" xfId="5774" xr:uid="{00000000-0005-0000-0000-000081160000}"/>
    <cellStyle name="_Comp expense schedule 2006_AGM Earnings Forecast Model_080724_v16_AGM 2009 Earnings Forecast Model_080916_May_7_FYCMPln-Retrieve" xfId="5775" xr:uid="{00000000-0005-0000-0000-000082160000}"/>
    <cellStyle name="_Comp expense schedule 2006_AGM Earnings Forecast Model_080724_v16_AGM 2009 Earnings Forecast Model_080916_v16 Sent to fix_BRIDGE v03  (2)" xfId="5776" xr:uid="{00000000-0005-0000-0000-000083160000}"/>
    <cellStyle name="_Comp expense schedule 2006_AGM Earnings Forecast Model_080724_v16_AGM 2009 Earnings Forecast Model_080916_v16 Sent to fix_BRIDGE v03  (2) 2" xfId="5777" xr:uid="{00000000-0005-0000-0000-000084160000}"/>
    <cellStyle name="_Comp expense schedule 2006_AGM Earnings Forecast Model_080724_v16_AGM 2009 Earnings Forecast Model_080916_v16 Sent to fix_BRIDGE v03  (2)_FYCMPln-Retrieve" xfId="5778" xr:uid="{00000000-0005-0000-0000-000085160000}"/>
    <cellStyle name="_Comp expense schedule 2006_AGM Earnings Forecast Model_080724_v16_FYCMPln-Retrieve" xfId="5779" xr:uid="{00000000-0005-0000-0000-000086160000}"/>
    <cellStyle name="_Comp expense schedule 2006_AGM Earnings Forecast Model_080724_v16_July 2010 ADP" xfId="5780" xr:uid="{00000000-0005-0000-0000-000087160000}"/>
    <cellStyle name="_Comp expense schedule 2006_AGM Earnings Forecast Model_080724_v16_June NMFI accrual" xfId="5781" xr:uid="{00000000-0005-0000-0000-000088160000}"/>
    <cellStyle name="_Comp expense schedule 2006_AGM Earnings Forecast Model_080724_v16_Sheet13" xfId="5782" xr:uid="{00000000-0005-0000-0000-000089160000}"/>
    <cellStyle name="_Comp expense schedule 2006_AGM Earnings Forecast Model_080724_v16_Sheet7" xfId="5783" xr:uid="{00000000-0005-0000-0000-00008A160000}"/>
    <cellStyle name="_Comp expense schedule 2006_AGM Earnings Forecast Model_080724_v16_Sheet7_Sheet2" xfId="5784" xr:uid="{00000000-0005-0000-0000-00008B160000}"/>
    <cellStyle name="_Comp expense schedule 2006_AGM Earnings Forecast Model_080724_v16_US Population Summary" xfId="5785" xr:uid="{00000000-0005-0000-0000-00008C160000}"/>
    <cellStyle name="_Comp expense schedule 2006_AIF IV - Waterfall 3 31 09 vs  6 30 09" xfId="5786" xr:uid="{00000000-0005-0000-0000-00008D160000}"/>
    <cellStyle name="_Comp expense schedule 2006_AIF IV Financial Highlights 12-31-08 v4" xfId="5787" xr:uid="{00000000-0005-0000-0000-00008E160000}"/>
    <cellStyle name="_Comp expense schedule 2006_AIF IV Financial Highlights 12-31-08 v4_Apollo Investment Fund IV  Q3 2009 Capital Analysis CURRENT" xfId="5788" xr:uid="{00000000-0005-0000-0000-00008F160000}"/>
    <cellStyle name="_Comp expense schedule 2006_AIF IV Financial Highlights 12-31-08 v4_Apollo Investment Fund IV  Q3 2009 Capital Analysis iPCS &amp; URI Distribution" xfId="5789" xr:uid="{00000000-0005-0000-0000-000090160000}"/>
    <cellStyle name="_Comp expense schedule 2006_AIF IV Financial Highlights 12-31-08 v4_iPCs#1-Remaining" xfId="5790" xr:uid="{00000000-0005-0000-0000-000091160000}"/>
    <cellStyle name="_Comp expense schedule 2006_AIF IV, V, VI, VII, COF - Waterfall 3 31 09 vs  6 30 09" xfId="5791" xr:uid="{00000000-0005-0000-0000-000092160000}"/>
    <cellStyle name="_Comp expense schedule 2006_AIF VI - BondcoVI_Entities Invested Capital (CURRENT)" xfId="5792" xr:uid="{00000000-0005-0000-0000-000093160000}"/>
    <cellStyle name="_Comp expense schedule 2006_AIF VI  VII Summary Dec 2008 v3" xfId="5793" xr:uid="{00000000-0005-0000-0000-000094160000}"/>
    <cellStyle name="_Comp expense schedule 2006_AIF VI  VII Summary Dec 2008 v3 2" xfId="5794" xr:uid="{00000000-0005-0000-0000-000095160000}"/>
    <cellStyle name="_Comp expense schedule 2006_AIF VI  VII Summary Dec 2008 v3_AIF VI - BondcoVI_Entities Invested Capital (CURRENT)" xfId="5795" xr:uid="{00000000-0005-0000-0000-000096160000}"/>
    <cellStyle name="_Comp expense schedule 2006_AIF VI  VII Summary Dec 2008 v3_Invested Capital Debt Worksheet" xfId="5796" xr:uid="{00000000-0005-0000-0000-000097160000}"/>
    <cellStyle name="_Comp expense schedule 2006_AIF VI Broadleaf Watefall Summary as of 6-30-09 FINAL" xfId="5797" xr:uid="{00000000-0005-0000-0000-000098160000}"/>
    <cellStyle name="_Comp expense schedule 2006_AIF VI Broadleaf Watefall Summary as of 9-30-09" xfId="5798" xr:uid="{00000000-0005-0000-0000-000099160000}"/>
    <cellStyle name="_Comp expense schedule 2006_AIF VI CBA 3.20.08" xfId="5799" xr:uid="{00000000-0005-0000-0000-00009A160000}"/>
    <cellStyle name="_Comp expense schedule 2006_AIF VI CBA 3.20.08_AIF VI - BondcoVI_Entities Invested Capital (CURRENT)" xfId="5800" xr:uid="{00000000-0005-0000-0000-00009B160000}"/>
    <cellStyle name="_Comp expense schedule 2006_AIF VI CBA 3.20.08_Invested Capital Debt Worksheet" xfId="5801" xr:uid="{00000000-0005-0000-0000-00009C160000}"/>
    <cellStyle name="_Comp expense schedule 2006_AIF VII Capital Balance Analysis INCEPTION to 09-30-08 on 10-13-08 8am" xfId="5802" xr:uid="{00000000-0005-0000-0000-00009D160000}"/>
    <cellStyle name="_Comp expense schedule 2006_AIF VII Capital Balance Analysis INCEPTION to 09-30-08 on 10-13-08 8am 2" xfId="5803" xr:uid="{00000000-0005-0000-0000-00009E160000}"/>
    <cellStyle name="_Comp expense schedule 2006_AIF VII Capital Balance Analysis INCEPTION to 09-30-08 on 10-13-08 8am_AIF VI - BondcoVI_Entities Invested Capital (CURRENT)" xfId="5804" xr:uid="{00000000-0005-0000-0000-00009F160000}"/>
    <cellStyle name="_Comp expense schedule 2006_AIF VII Capital Balance Analysis INCEPTION to 09-30-08 on 10-13-08 8am_Invested Capital Debt Worksheet" xfId="5805" xr:uid="{00000000-0005-0000-0000-0000A0160000}"/>
    <cellStyle name="_Comp expense schedule 2006_Andy Affrick - Schedulev2" xfId="5806" xr:uid="{00000000-0005-0000-0000-0000A1160000}"/>
    <cellStyle name="_Comp expense schedule 2006_Apollo Advisors IV 12-31-08 GAAP TB Final" xfId="5807" xr:uid="{00000000-0005-0000-0000-0000A2160000}"/>
    <cellStyle name="_Comp expense schedule 2006_Apollo Advisors IV 12-31-08 TB (Revised for Aggr PR)" xfId="5808" xr:uid="{00000000-0005-0000-0000-0000A3160000}"/>
    <cellStyle name="_Comp expense schedule 2006_Apollo Advisors IV 6-30-09 GAAP TB" xfId="5809" xr:uid="{00000000-0005-0000-0000-0000A4160000}"/>
    <cellStyle name="_Comp expense schedule 2006_Apollo Investment Fund IV  April Priority Return" xfId="5810" xr:uid="{00000000-0005-0000-0000-0000A5160000}"/>
    <cellStyle name="_Comp expense schedule 2006_Apollo Principal Holdings I L P  ESTIMATE FMV Q2 08 v2" xfId="5811" xr:uid="{00000000-0005-0000-0000-0000A6160000}"/>
    <cellStyle name="_Comp expense schedule 2006_Apollo Principal Holdings I L P  ESTIMATE FMV Q2 08 v2 2" xfId="5812" xr:uid="{00000000-0005-0000-0000-0000A7160000}"/>
    <cellStyle name="_Comp expense schedule 2006_Apollo Principal Holdings I L P  ESTIMATE FMV Q2 08 v2_AAA" xfId="5813" xr:uid="{00000000-0005-0000-0000-0000A8160000}"/>
    <cellStyle name="_Comp expense schedule 2006_Apollo Principal Holdings I L P  ESTIMATE FMV Q2 08 v2_AAA 2" xfId="5814" xr:uid="{00000000-0005-0000-0000-0000A9160000}"/>
    <cellStyle name="_Comp expense schedule 2006_Book3 (2)" xfId="5815" xr:uid="{00000000-0005-0000-0000-0000AA160000}"/>
    <cellStyle name="_Comp expense schedule 2006_Book3 (2) 2" xfId="5816" xr:uid="{00000000-0005-0000-0000-0000AB160000}"/>
    <cellStyle name="_Comp expense schedule 2006_Book3 (2)_403000 - Rollforward" xfId="5817" xr:uid="{00000000-0005-0000-0000-0000AC160000}"/>
    <cellStyle name="_Comp expense schedule 2006_Book3 (2)_AGM 2009 Earnings Forecast Model_080916_May_7" xfId="5818" xr:uid="{00000000-0005-0000-0000-0000AD160000}"/>
    <cellStyle name="_Comp expense schedule 2006_Book3 (2)_AGM 2009 Earnings Forecast Model_080916_May_7_FYCMPln-Retrieve" xfId="5819" xr:uid="{00000000-0005-0000-0000-0000AE160000}"/>
    <cellStyle name="_Comp expense schedule 2006_Book3 (2)_AGM 2009 Earnings Forecast Model_080916_v16 Sent to fix_BRIDGE v03  (2)" xfId="5820" xr:uid="{00000000-0005-0000-0000-0000AF160000}"/>
    <cellStyle name="_Comp expense schedule 2006_Book3 (2)_AGM 2009 Earnings Forecast Model_080916_v16 Sent to fix_BRIDGE v03  (2) 2" xfId="5821" xr:uid="{00000000-0005-0000-0000-0000B0160000}"/>
    <cellStyle name="_Comp expense schedule 2006_Book3 (2)_AGM 2009 Earnings Forecast Model_080916_v16 Sent to fix_BRIDGE v03  (2)_FYCMPln-Retrieve" xfId="5822" xr:uid="{00000000-0005-0000-0000-0000B1160000}"/>
    <cellStyle name="_Comp expense schedule 2006_Book3 (2)_FYCMPln-Retrieve" xfId="5823" xr:uid="{00000000-0005-0000-0000-0000B2160000}"/>
    <cellStyle name="_Comp expense schedule 2006_Book3 (2)_July 2010 ADP" xfId="5824" xr:uid="{00000000-0005-0000-0000-0000B3160000}"/>
    <cellStyle name="_Comp expense schedule 2006_Book3 (2)_June NMFI accrual" xfId="5825" xr:uid="{00000000-0005-0000-0000-0000B4160000}"/>
    <cellStyle name="_Comp expense schedule 2006_Book3 (2)_Sheet13" xfId="5826" xr:uid="{00000000-0005-0000-0000-0000B5160000}"/>
    <cellStyle name="_Comp expense schedule 2006_Book3 (2)_Sheet7" xfId="5827" xr:uid="{00000000-0005-0000-0000-0000B6160000}"/>
    <cellStyle name="_Comp expense schedule 2006_Book3 (2)_Sheet7_Sheet2" xfId="5828" xr:uid="{00000000-0005-0000-0000-0000B7160000}"/>
    <cellStyle name="_Comp expense schedule 2006_Book3 (2)_US Population Summary" xfId="5829" xr:uid="{00000000-0005-0000-0000-0000B8160000}"/>
    <cellStyle name="_Comp expense schedule 2006_Book4" xfId="5830" xr:uid="{00000000-0005-0000-0000-0000B9160000}"/>
    <cellStyle name="_Comp expense schedule 2006_Book4 2" xfId="5831" xr:uid="{00000000-0005-0000-0000-0000BA160000}"/>
    <cellStyle name="_Comp expense schedule 2006_Book4_2.10.10 LS Distribution" xfId="5832" xr:uid="{00000000-0005-0000-0000-0000BB160000}"/>
    <cellStyle name="_Comp expense schedule 2006_Book4_AAA" xfId="5833" xr:uid="{00000000-0005-0000-0000-0000BC160000}"/>
    <cellStyle name="_Comp expense schedule 2006_Book4_AAA 2" xfId="5834" xr:uid="{00000000-0005-0000-0000-0000BD160000}"/>
    <cellStyle name="_Comp expense schedule 2006_Book4_AGM 2009 Earnings Forecast Model_080916_v16" xfId="5835" xr:uid="{00000000-0005-0000-0000-0000BE160000}"/>
    <cellStyle name="_Comp expense schedule 2006_Book4_AGM 2009 Earnings Forecast Model_080916_v16_FYCMPln-Retrieve" xfId="5836" xr:uid="{00000000-0005-0000-0000-0000BF160000}"/>
    <cellStyle name="_Comp expense schedule 2006_Book4_AIF VI - BondcoVI_Entities Invested Capital (CURRENT)" xfId="5837" xr:uid="{00000000-0005-0000-0000-0000C0160000}"/>
    <cellStyle name="_Comp expense schedule 2006_Book4_AIF VI Broadleaf Watefall Summary as of 6-30-09 FINAL" xfId="5838" xr:uid="{00000000-0005-0000-0000-0000C1160000}"/>
    <cellStyle name="_Comp expense schedule 2006_Book4_AIF VI Broadleaf Watefall Summary as of 9-30-09" xfId="5839" xr:uid="{00000000-0005-0000-0000-0000C2160000}"/>
    <cellStyle name="_Comp expense schedule 2006_Book4_Book2" xfId="5840" xr:uid="{00000000-0005-0000-0000-0000C3160000}"/>
    <cellStyle name="_Comp expense schedule 2006_Book4_Book2_FYCMPln-Retrieve" xfId="5841" xr:uid="{00000000-0005-0000-0000-0000C4160000}"/>
    <cellStyle name="_Comp expense schedule 2006_Book4_Broadleaf Watefall 12-31-09" xfId="5842" xr:uid="{00000000-0005-0000-0000-0000C5160000}"/>
    <cellStyle name="_Comp expense schedule 2006_Book4_Broadleaf Watefall 6-30-09" xfId="5843" xr:uid="{00000000-0005-0000-0000-0000C6160000}"/>
    <cellStyle name="_Comp expense schedule 2006_Book4_Broadleaf Watefall 9-30-09" xfId="5844" xr:uid="{00000000-0005-0000-0000-0000C7160000}"/>
    <cellStyle name="_Comp expense schedule 2006_Book4_FYCMPln-Retrieve" xfId="5845" xr:uid="{00000000-0005-0000-0000-0000C8160000}"/>
    <cellStyle name="_Comp expense schedule 2006_Book4_Invested Capital Debt Worksheet" xfId="5846" xr:uid="{00000000-0005-0000-0000-0000C9160000}"/>
    <cellStyle name="_Comp expense schedule 2006_Book4_TX Details" xfId="5847" xr:uid="{00000000-0005-0000-0000-0000CA160000}"/>
    <cellStyle name="_Comp expense schedule 2006_Broadleaf Watefall 12-31-09" xfId="5848" xr:uid="{00000000-0005-0000-0000-0000CB160000}"/>
    <cellStyle name="_Comp expense schedule 2006_Broadleaf Watefall 6-30-09" xfId="5849" xr:uid="{00000000-0005-0000-0000-0000CC160000}"/>
    <cellStyle name="_Comp expense schedule 2006_Broadleaf Watefall 9-30-09" xfId="5850" xr:uid="{00000000-0005-0000-0000-0000CD160000}"/>
    <cellStyle name="_Comp expense schedule 2006_broken deals (janet jackson)" xfId="5851" xr:uid="{00000000-0005-0000-0000-0000CE160000}"/>
    <cellStyle name="_Comp expense schedule 2006_broken deals (janet jackson)_403000 - Rollforward" xfId="5852" xr:uid="{00000000-0005-0000-0000-0000CF160000}"/>
    <cellStyle name="_Comp expense schedule 2006_broken deals (janet jackson)_July 2010 ADP" xfId="5853" xr:uid="{00000000-0005-0000-0000-0000D0160000}"/>
    <cellStyle name="_Comp expense schedule 2006_broken deals (janet jackson)_June NMFI accrual" xfId="5854" xr:uid="{00000000-0005-0000-0000-0000D1160000}"/>
    <cellStyle name="_Comp expense schedule 2006_broken deals (janet jackson)_rent" xfId="5855" xr:uid="{00000000-0005-0000-0000-0000D2160000}"/>
    <cellStyle name="_Comp expense schedule 2006_broken deals (janet jackson)_Sheet13" xfId="5856" xr:uid="{00000000-0005-0000-0000-0000D3160000}"/>
    <cellStyle name="_Comp expense schedule 2006_broken deals (janet jackson)_Sheet2" xfId="5857" xr:uid="{00000000-0005-0000-0000-0000D4160000}"/>
    <cellStyle name="_Comp expense schedule 2006_broken deals (janet jackson)_US Population Summary" xfId="5858" xr:uid="{00000000-0005-0000-0000-0000D5160000}"/>
    <cellStyle name="_Comp expense schedule 2006_CALCS" xfId="5859" xr:uid="{00000000-0005-0000-0000-0000D6160000}"/>
    <cellStyle name="_Comp expense schedule 2006_CALCS 2" xfId="5860" xr:uid="{00000000-0005-0000-0000-0000D7160000}"/>
    <cellStyle name="_Comp expense schedule 2006_CALCS_AIF VI - BondcoVI_Entities Invested Capital (CURRENT)" xfId="5861" xr:uid="{00000000-0005-0000-0000-0000D8160000}"/>
    <cellStyle name="_Comp expense schedule 2006_CALCS_AIF VI Broadleaf Watefall Summary as of 6-30-09 FINAL" xfId="5862" xr:uid="{00000000-0005-0000-0000-0000D9160000}"/>
    <cellStyle name="_Comp expense schedule 2006_CALCS_AIF VI Broadleaf Watefall Summary as of 9-30-09" xfId="5863" xr:uid="{00000000-0005-0000-0000-0000DA160000}"/>
    <cellStyle name="_Comp expense schedule 2006_CALCS_Broadleaf Watefall 12-31-09" xfId="5864" xr:uid="{00000000-0005-0000-0000-0000DB160000}"/>
    <cellStyle name="_Comp expense schedule 2006_CALCS_Broadleaf Watefall 6-30-09" xfId="5865" xr:uid="{00000000-0005-0000-0000-0000DC160000}"/>
    <cellStyle name="_Comp expense schedule 2006_CALCS_Broadleaf Watefall 9-30-09" xfId="5866" xr:uid="{00000000-0005-0000-0000-0000DD160000}"/>
    <cellStyle name="_Comp expense schedule 2006_CALCS_Invested Capital Debt Worksheet" xfId="5867" xr:uid="{00000000-0005-0000-0000-0000DE160000}"/>
    <cellStyle name="_Comp expense schedule 2006_Carry Calculation" xfId="5868" xr:uid="{00000000-0005-0000-0000-0000DF160000}"/>
    <cellStyle name="_Comp expense schedule 2006_CM Sensitivity_Q2'08" xfId="5869" xr:uid="{00000000-0005-0000-0000-0000E0160000}"/>
    <cellStyle name="_Comp expense schedule 2006_CM Sensitivity_Q2'08_403000 - Rollforward" xfId="5870" xr:uid="{00000000-0005-0000-0000-0000E1160000}"/>
    <cellStyle name="_Comp expense schedule 2006_CM Sensitivity_Q2'08_July 2010 ADP" xfId="5871" xr:uid="{00000000-0005-0000-0000-0000E2160000}"/>
    <cellStyle name="_Comp expense schedule 2006_CM Sensitivity_Q2'08_June NMFI accrual" xfId="5872" xr:uid="{00000000-0005-0000-0000-0000E3160000}"/>
    <cellStyle name="_Comp expense schedule 2006_CM Sensitivity_Q2'08_rent" xfId="5873" xr:uid="{00000000-0005-0000-0000-0000E4160000}"/>
    <cellStyle name="_Comp expense schedule 2006_CM Sensitivity_Q2'08_Sheet13" xfId="5874" xr:uid="{00000000-0005-0000-0000-0000E5160000}"/>
    <cellStyle name="_Comp expense schedule 2006_CM Sensitivity_Q2'08_Sheet2" xfId="5875" xr:uid="{00000000-0005-0000-0000-0000E6160000}"/>
    <cellStyle name="_Comp expense schedule 2006_CM Sensitivity_Q2'08_US Population Summary" xfId="5876" xr:uid="{00000000-0005-0000-0000-0000E7160000}"/>
    <cellStyle name="_Comp expense schedule 2006_Co Inv D Valuation 12-31-08" xfId="5877" xr:uid="{00000000-0005-0000-0000-0000E8160000}"/>
    <cellStyle name="_Comp expense schedule 2006_Co Inv D Valuation 12-31-08 2" xfId="5878" xr:uid="{00000000-0005-0000-0000-0000E9160000}"/>
    <cellStyle name="_Comp expense schedule 2006_Domestic FS 12-31-08 v3-20-09" xfId="5879" xr:uid="{00000000-0005-0000-0000-0000EA160000}"/>
    <cellStyle name="_Comp expense schedule 2006_Domestic FS 12-31-08 v3-20-09_AIF VI - BondcoVI_Entities Invested Capital (CURRENT)" xfId="5880" xr:uid="{00000000-0005-0000-0000-0000EB160000}"/>
    <cellStyle name="_Comp expense schedule 2006_Domestic FS 12-31-08 v3-20-09_Invested Capital Debt Worksheet" xfId="5881" xr:uid="{00000000-0005-0000-0000-0000EC160000}"/>
    <cellStyle name="_Comp expense schedule 2006_Domestic TB" xfId="5882" xr:uid="{00000000-0005-0000-0000-0000ED160000}"/>
    <cellStyle name="_Comp expense schedule 2006_Fund IV" xfId="5883" xr:uid="{00000000-0005-0000-0000-0000EE160000}"/>
    <cellStyle name="_Comp expense schedule 2006_Fund IV 9.30.08" xfId="5884" xr:uid="{00000000-0005-0000-0000-0000EF160000}"/>
    <cellStyle name="_Comp expense schedule 2006_Fund IV_1" xfId="5885" xr:uid="{00000000-0005-0000-0000-0000F0160000}"/>
    <cellStyle name="_Comp expense schedule 2006_Fund IV_2" xfId="5886" xr:uid="{00000000-0005-0000-0000-0000F1160000}"/>
    <cellStyle name="_Comp expense schedule 2006_Fund VII Capital Balance Analysis 03-31-08 CURRENT" xfId="5887" xr:uid="{00000000-0005-0000-0000-0000F2160000}"/>
    <cellStyle name="_Comp expense schedule 2006_Fund VII Capital Balance Analysis 03-31-08 CURRENT_403000 - Rollforward" xfId="5888" xr:uid="{00000000-0005-0000-0000-0000F3160000}"/>
    <cellStyle name="_Comp expense schedule 2006_Fund VII Capital Balance Analysis 03-31-08 CURRENT_July 2010 ADP" xfId="5889" xr:uid="{00000000-0005-0000-0000-0000F4160000}"/>
    <cellStyle name="_Comp expense schedule 2006_Fund VII Capital Balance Analysis 03-31-08 CURRENT_June NMFI accrual" xfId="5890" xr:uid="{00000000-0005-0000-0000-0000F5160000}"/>
    <cellStyle name="_Comp expense schedule 2006_Fund VII Capital Balance Analysis 03-31-08 CURRENT_rent" xfId="5891" xr:uid="{00000000-0005-0000-0000-0000F6160000}"/>
    <cellStyle name="_Comp expense schedule 2006_Fund VII Capital Balance Analysis 03-31-08 CURRENT_Sheet13" xfId="5892" xr:uid="{00000000-0005-0000-0000-0000F7160000}"/>
    <cellStyle name="_Comp expense schedule 2006_Fund VII Capital Balance Analysis 03-31-08 CURRENT_Sheet2" xfId="5893" xr:uid="{00000000-0005-0000-0000-0000F8160000}"/>
    <cellStyle name="_Comp expense schedule 2006_Fund VII Capital Balance Analysis 03-31-08 CURRENT_US Population Summary" xfId="5894" xr:uid="{00000000-0005-0000-0000-0000F9160000}"/>
    <cellStyle name="_Comp expense schedule 2006_Funds IV Clawback Adjustment Summary" xfId="5895" xr:uid="{00000000-0005-0000-0000-0000FA160000}"/>
    <cellStyle name="_Comp expense schedule 2006_Funds IV Clawback Value Adjustment" xfId="5896" xr:uid="{00000000-0005-0000-0000-0000FB160000}"/>
    <cellStyle name="_Comp expense schedule 2006_FYCMPln-Retrieve" xfId="5897" xr:uid="{00000000-0005-0000-0000-0000FC160000}"/>
    <cellStyle name="_Comp expense schedule 2006_GAAP to Cash Adjustment" xfId="5898" xr:uid="{00000000-0005-0000-0000-0000FD160000}"/>
    <cellStyle name="_Comp expense schedule 2006_GAAP to Cash Adjustment_403000 - Rollforward" xfId="5899" xr:uid="{00000000-0005-0000-0000-0000FE160000}"/>
    <cellStyle name="_Comp expense schedule 2006_GAAP to Cash Adjustment_July 2010 ADP" xfId="5900" xr:uid="{00000000-0005-0000-0000-0000FF160000}"/>
    <cellStyle name="_Comp expense schedule 2006_GAAP to Cash Adjustment_June NMFI accrual" xfId="5901" xr:uid="{00000000-0005-0000-0000-000000170000}"/>
    <cellStyle name="_Comp expense schedule 2006_GAAP to Cash Adjustment_rent" xfId="5902" xr:uid="{00000000-0005-0000-0000-000001170000}"/>
    <cellStyle name="_Comp expense schedule 2006_GAAP to Cash Adjustment_Sheet13" xfId="5903" xr:uid="{00000000-0005-0000-0000-000002170000}"/>
    <cellStyle name="_Comp expense schedule 2006_GAAP to Cash Adjustment_Sheet2" xfId="5904" xr:uid="{00000000-0005-0000-0000-000003170000}"/>
    <cellStyle name="_Comp expense schedule 2006_GAAP to Cash Adjustment_US Population Summary" xfId="5905" xr:uid="{00000000-0005-0000-0000-000004170000}"/>
    <cellStyle name="_Comp expense schedule 2006_Hexicon Adj" xfId="5906" xr:uid="{00000000-0005-0000-0000-000005170000}"/>
    <cellStyle name="_Comp expense schedule 2006_Inv Cap Roll" xfId="5907" xr:uid="{00000000-0005-0000-0000-000006170000}"/>
    <cellStyle name="_Comp expense schedule 2006_Inv Cap Roll 2" xfId="5908" xr:uid="{00000000-0005-0000-0000-000007170000}"/>
    <cellStyle name="_Comp expense schedule 2006_Inv Cap Roll_AIF VI - BondcoVI_Entities Invested Capital (CURRENT)" xfId="5909" xr:uid="{00000000-0005-0000-0000-000008170000}"/>
    <cellStyle name="_Comp expense schedule 2006_Inv Cap Roll_Invested Capital Debt Worksheet" xfId="5910" xr:uid="{00000000-0005-0000-0000-000009170000}"/>
    <cellStyle name="_Comp expense schedule 2006_Invested Capital Debt Worksheet" xfId="5911" xr:uid="{00000000-0005-0000-0000-00000A170000}"/>
    <cellStyle name="_Comp expense schedule 2006_July 2010 ADP" xfId="5912" xr:uid="{00000000-0005-0000-0000-00000B170000}"/>
    <cellStyle name="_Comp expense schedule 2006_June NMFI accrual" xfId="5913" xr:uid="{00000000-0005-0000-0000-00000C170000}"/>
    <cellStyle name="_Comp expense schedule 2006_MDA - AUM Modelv3_6 18" xfId="5914" xr:uid="{00000000-0005-0000-0000-00000D170000}"/>
    <cellStyle name="_Comp expense schedule 2006_MDA - AUM Modelv3_6 18_FYCMPln-Retrieve" xfId="5915" xr:uid="{00000000-0005-0000-0000-00000E170000}"/>
    <cellStyle name="_Comp expense schedule 2006_MDA - AUM Modelv4_values8 11" xfId="5916" xr:uid="{00000000-0005-0000-0000-00000F170000}"/>
    <cellStyle name="_Comp expense schedule 2006_MDA - AUM Modelv4_values8 11 (2)" xfId="5917" xr:uid="{00000000-0005-0000-0000-000010170000}"/>
    <cellStyle name="_Comp expense schedule 2006_MDA - AUM Modelv4_values8 11 (2)_FYCMPln-Retrieve" xfId="5918" xr:uid="{00000000-0005-0000-0000-000011170000}"/>
    <cellStyle name="_Comp expense schedule 2006_MDA - AUM Modelv4_values8 11_FYCMPln-Retrieve" xfId="5919" xr:uid="{00000000-0005-0000-0000-000012170000}"/>
    <cellStyle name="_Comp expense schedule 2006_Partners Capital Q1 2009" xfId="5920" xr:uid="{00000000-0005-0000-0000-000013170000}"/>
    <cellStyle name="_Comp expense schedule 2006_PE Fees for NMFI (JJackson)" xfId="5921" xr:uid="{00000000-0005-0000-0000-000014170000}"/>
    <cellStyle name="_Comp expense schedule 2006_PE Fees for NMFI (JJackson)_403000 - Rollforward" xfId="5922" xr:uid="{00000000-0005-0000-0000-000015170000}"/>
    <cellStyle name="_Comp expense schedule 2006_PE Fees for NMFI (JJackson)_July 2010 ADP" xfId="5923" xr:uid="{00000000-0005-0000-0000-000016170000}"/>
    <cellStyle name="_Comp expense schedule 2006_PE Fees for NMFI (JJackson)_June NMFI accrual" xfId="5924" xr:uid="{00000000-0005-0000-0000-000017170000}"/>
    <cellStyle name="_Comp expense schedule 2006_PE Fees for NMFI (JJackson)_rent" xfId="5925" xr:uid="{00000000-0005-0000-0000-000018170000}"/>
    <cellStyle name="_Comp expense schedule 2006_PE Fees for NMFI (JJackson)_Sheet13" xfId="5926" xr:uid="{00000000-0005-0000-0000-000019170000}"/>
    <cellStyle name="_Comp expense schedule 2006_PE Fees for NMFI (JJackson)_Sheet2" xfId="5927" xr:uid="{00000000-0005-0000-0000-00001A170000}"/>
    <cellStyle name="_Comp expense schedule 2006_PE Fees for NMFI (JJackson)_US Population Summary" xfId="5928" xr:uid="{00000000-0005-0000-0000-00001B170000}"/>
    <cellStyle name="_Comp expense schedule 2006_Placement Fee Summary 05-14-09 - Current (2)" xfId="5929" xr:uid="{00000000-0005-0000-0000-00001C170000}"/>
    <cellStyle name="_Comp expense schedule 2006_Placement Fee Summary 05-14-09 - Current (2) 2" xfId="5930" xr:uid="{00000000-0005-0000-0000-00001D170000}"/>
    <cellStyle name="_Comp expense schedule 2006_Placement Fee Summary 05-14-09 - Current (2)_FYCMPln-Retrieve" xfId="5931" xr:uid="{00000000-0005-0000-0000-00001E170000}"/>
    <cellStyle name="_Comp expense schedule 2006_PR Calc" xfId="5932" xr:uid="{00000000-0005-0000-0000-00001F170000}"/>
    <cellStyle name="_Comp expense schedule 2006_Priority Return" xfId="5933" xr:uid="{00000000-0005-0000-0000-000020170000}"/>
    <cellStyle name="_Comp expense schedule 2006_Priority Return 2" xfId="5934" xr:uid="{00000000-0005-0000-0000-000021170000}"/>
    <cellStyle name="_Comp expense schedule 2006_Priority Return_AIF VI - BondcoVI_Entities Invested Capital (CURRENT)" xfId="5935" xr:uid="{00000000-0005-0000-0000-000022170000}"/>
    <cellStyle name="_Comp expense schedule 2006_Priority Return_AIF VI Broadleaf Watefall Summary as of 6-30-09 FINAL" xfId="5936" xr:uid="{00000000-0005-0000-0000-000023170000}"/>
    <cellStyle name="_Comp expense schedule 2006_Priority Return_AIF VI Broadleaf Watefall Summary as of 9-30-09" xfId="5937" xr:uid="{00000000-0005-0000-0000-000024170000}"/>
    <cellStyle name="_Comp expense schedule 2006_Priority Return_Broadleaf Watefall 12-31-09" xfId="5938" xr:uid="{00000000-0005-0000-0000-000025170000}"/>
    <cellStyle name="_Comp expense schedule 2006_Priority Return_Broadleaf Watefall 6-30-09" xfId="5939" xr:uid="{00000000-0005-0000-0000-000026170000}"/>
    <cellStyle name="_Comp expense schedule 2006_Priority Return_Broadleaf Watefall 9-30-09" xfId="5940" xr:uid="{00000000-0005-0000-0000-000027170000}"/>
    <cellStyle name="_Comp expense schedule 2006_Priority Return_Invested Capital Debt Worksheet" xfId="5941" xr:uid="{00000000-0005-0000-0000-000028170000}"/>
    <cellStyle name="_Comp expense schedule 2006_Pro-forma ENI for Q1 '08 press release_FINAL" xfId="5942" xr:uid="{00000000-0005-0000-0000-000029170000}"/>
    <cellStyle name="_Comp expense schedule 2006_Q1 2011 Pmts" xfId="5943" xr:uid="{00000000-0005-0000-0000-00002A170000}"/>
    <cellStyle name="_Comp expense schedule 2006_Revenue breakout" xfId="5944" xr:uid="{00000000-0005-0000-0000-00002B170000}"/>
    <cellStyle name="_Comp expense schedule 2006_Revenue breakout 2" xfId="5945" xr:uid="{00000000-0005-0000-0000-00002C170000}"/>
    <cellStyle name="_Comp expense schedule 2006_Revenue breakout_2.10.10 LS Distribution" xfId="5946" xr:uid="{00000000-0005-0000-0000-00002D170000}"/>
    <cellStyle name="_Comp expense schedule 2006_Revenue breakout_2007 Revenue - RE fees" xfId="5947" xr:uid="{00000000-0005-0000-0000-00002E170000}"/>
    <cellStyle name="_Comp expense schedule 2006_Revenue breakout_2007 Revenue - RE fees 2" xfId="5948" xr:uid="{00000000-0005-0000-0000-00002F170000}"/>
    <cellStyle name="_Comp expense schedule 2006_Revenue breakout_2007 Revenue - RE fees_403000 - Rollforward" xfId="5949" xr:uid="{00000000-0005-0000-0000-000030170000}"/>
    <cellStyle name="_Comp expense schedule 2006_Revenue breakout_2007 Revenue - RE fees_AGM 2009 Earnings Forecast Model_080916_May_7" xfId="5950" xr:uid="{00000000-0005-0000-0000-000031170000}"/>
    <cellStyle name="_Comp expense schedule 2006_Revenue breakout_2007 Revenue - RE fees_AGM 2009 Earnings Forecast Model_080916_May_7_FYCMPln-Retrieve" xfId="5951" xr:uid="{00000000-0005-0000-0000-000032170000}"/>
    <cellStyle name="_Comp expense schedule 2006_Revenue breakout_2007 Revenue - RE fees_AGM 2009 Earnings Forecast Model_080916_v16 Sent to fix_BRIDGE v03  (2)" xfId="5952" xr:uid="{00000000-0005-0000-0000-000033170000}"/>
    <cellStyle name="_Comp expense schedule 2006_Revenue breakout_2007 Revenue - RE fees_AGM 2009 Earnings Forecast Model_080916_v16 Sent to fix_BRIDGE v03  (2) 2" xfId="5953" xr:uid="{00000000-0005-0000-0000-000034170000}"/>
    <cellStyle name="_Comp expense schedule 2006_Revenue breakout_2007 Revenue - RE fees_AGM 2009 Earnings Forecast Model_080916_v16 Sent to fix_BRIDGE v03  (2)_FYCMPln-Retrieve" xfId="5954" xr:uid="{00000000-0005-0000-0000-000035170000}"/>
    <cellStyle name="_Comp expense schedule 2006_Revenue breakout_2007 Revenue - RE fees_AIF VI - BondcoVI_Entities Invested Capital (CURRENT)" xfId="5955" xr:uid="{00000000-0005-0000-0000-000036170000}"/>
    <cellStyle name="_Comp expense schedule 2006_Revenue breakout_2007 Revenue - RE fees_AIF VI Broadleaf Watefall Summary as of 6-30-09 FINAL" xfId="5956" xr:uid="{00000000-0005-0000-0000-000037170000}"/>
    <cellStyle name="_Comp expense schedule 2006_Revenue breakout_2007 Revenue - RE fees_AIF VI Broadleaf Watefall Summary as of 9-30-09" xfId="5957" xr:uid="{00000000-0005-0000-0000-000038170000}"/>
    <cellStyle name="_Comp expense schedule 2006_Revenue breakout_2007 Revenue - RE fees_Broadleaf Watefall 12-31-09" xfId="5958" xr:uid="{00000000-0005-0000-0000-000039170000}"/>
    <cellStyle name="_Comp expense schedule 2006_Revenue breakout_2007 Revenue - RE fees_Broadleaf Watefall 6-30-09" xfId="5959" xr:uid="{00000000-0005-0000-0000-00003A170000}"/>
    <cellStyle name="_Comp expense schedule 2006_Revenue breakout_2007 Revenue - RE fees_Broadleaf Watefall 9-30-09" xfId="5960" xr:uid="{00000000-0005-0000-0000-00003B170000}"/>
    <cellStyle name="_Comp expense schedule 2006_Revenue breakout_2007 Revenue - RE fees_FYCMPln-Retrieve" xfId="5961" xr:uid="{00000000-0005-0000-0000-00003C170000}"/>
    <cellStyle name="_Comp expense schedule 2006_Revenue breakout_2007 Revenue - RE fees_Invested Capital Debt Worksheet" xfId="5962" xr:uid="{00000000-0005-0000-0000-00003D170000}"/>
    <cellStyle name="_Comp expense schedule 2006_Revenue breakout_2007 Revenue - RE fees_July 2010 ADP" xfId="5963" xr:uid="{00000000-0005-0000-0000-00003E170000}"/>
    <cellStyle name="_Comp expense schedule 2006_Revenue breakout_2007 Revenue - RE fees_June NMFI accrual" xfId="5964" xr:uid="{00000000-0005-0000-0000-00003F170000}"/>
    <cellStyle name="_Comp expense schedule 2006_Revenue breakout_2007 Revenue - RE fees_Placement Fee Summary 05-14-09 - Current (2)" xfId="5965" xr:uid="{00000000-0005-0000-0000-000040170000}"/>
    <cellStyle name="_Comp expense schedule 2006_Revenue breakout_2007 Revenue - RE fees_Placement Fee Summary 05-14-09 - Current (2) 2" xfId="5966" xr:uid="{00000000-0005-0000-0000-000041170000}"/>
    <cellStyle name="_Comp expense schedule 2006_Revenue breakout_2007 Revenue - RE fees_Placement Fee Summary 05-14-09 - Current (2)_FYCMPln-Retrieve" xfId="5967" xr:uid="{00000000-0005-0000-0000-000042170000}"/>
    <cellStyle name="_Comp expense schedule 2006_Revenue breakout_2007 Revenue - RE fees_Sheet13" xfId="5968" xr:uid="{00000000-0005-0000-0000-000043170000}"/>
    <cellStyle name="_Comp expense schedule 2006_Revenue breakout_2007 Revenue - RE fees_Sheet7" xfId="5969" xr:uid="{00000000-0005-0000-0000-000044170000}"/>
    <cellStyle name="_Comp expense schedule 2006_Revenue breakout_2007 Revenue - RE fees_Sheet7_Sheet2" xfId="5970" xr:uid="{00000000-0005-0000-0000-000045170000}"/>
    <cellStyle name="_Comp expense schedule 2006_Revenue breakout_2007 Revenue - RE fees_US Population Summary" xfId="5971" xr:uid="{00000000-0005-0000-0000-000046170000}"/>
    <cellStyle name="_Comp expense schedule 2006_Revenue breakout_403000 - Rollforward" xfId="5972" xr:uid="{00000000-0005-0000-0000-000047170000}"/>
    <cellStyle name="_Comp expense schedule 2006_Revenue breakout_AAA" xfId="5973" xr:uid="{00000000-0005-0000-0000-000048170000}"/>
    <cellStyle name="_Comp expense schedule 2006_Revenue breakout_AAA 2" xfId="5974" xr:uid="{00000000-0005-0000-0000-000049170000}"/>
    <cellStyle name="_Comp expense schedule 2006_Revenue breakout_AGM 2009 Earnings Forecast Model_080916_May_7" xfId="5975" xr:uid="{00000000-0005-0000-0000-00004A170000}"/>
    <cellStyle name="_Comp expense schedule 2006_Revenue breakout_AGM 2009 Earnings Forecast Model_080916_May_7_FYCMPln-Retrieve" xfId="5976" xr:uid="{00000000-0005-0000-0000-00004B170000}"/>
    <cellStyle name="_Comp expense schedule 2006_Revenue breakout_AIF VI - BondcoVI_Entities Invested Capital (CURRENT)" xfId="5977" xr:uid="{00000000-0005-0000-0000-00004C170000}"/>
    <cellStyle name="_Comp expense schedule 2006_Revenue breakout_AIF VI Broadleaf Watefall Summary as of 6-30-09 FINAL" xfId="5978" xr:uid="{00000000-0005-0000-0000-00004D170000}"/>
    <cellStyle name="_Comp expense schedule 2006_Revenue breakout_AIF VI Broadleaf Watefall Summary as of 9-30-09" xfId="5979" xr:uid="{00000000-0005-0000-0000-00004E170000}"/>
    <cellStyle name="_Comp expense schedule 2006_Revenue breakout_Broadleaf Watefall 12-31-09" xfId="5980" xr:uid="{00000000-0005-0000-0000-00004F170000}"/>
    <cellStyle name="_Comp expense schedule 2006_Revenue breakout_Broadleaf Watefall 6-30-09" xfId="5981" xr:uid="{00000000-0005-0000-0000-000050170000}"/>
    <cellStyle name="_Comp expense schedule 2006_Revenue breakout_Broadleaf Watefall 9-30-09" xfId="5982" xr:uid="{00000000-0005-0000-0000-000051170000}"/>
    <cellStyle name="_Comp expense schedule 2006_Revenue breakout_FYCMPln-Retrieve" xfId="5983" xr:uid="{00000000-0005-0000-0000-000052170000}"/>
    <cellStyle name="_Comp expense schedule 2006_Revenue breakout_Invested Capital Debt Worksheet" xfId="5984" xr:uid="{00000000-0005-0000-0000-000053170000}"/>
    <cellStyle name="_Comp expense schedule 2006_Revenue breakout_July 2010 ADP" xfId="5985" xr:uid="{00000000-0005-0000-0000-000054170000}"/>
    <cellStyle name="_Comp expense schedule 2006_Revenue breakout_June NMFI accrual" xfId="5986" xr:uid="{00000000-0005-0000-0000-000055170000}"/>
    <cellStyle name="_Comp expense schedule 2006_Revenue breakout_Placement Fee Summary 05-14-09 - Current (2)" xfId="5987" xr:uid="{00000000-0005-0000-0000-000056170000}"/>
    <cellStyle name="_Comp expense schedule 2006_Revenue breakout_Placement Fee Summary 05-14-09 - Current (2) 2" xfId="5988" xr:uid="{00000000-0005-0000-0000-000057170000}"/>
    <cellStyle name="_Comp expense schedule 2006_Revenue breakout_Placement Fee Summary 05-14-09 - Current (2)_FYCMPln-Retrieve" xfId="5989" xr:uid="{00000000-0005-0000-0000-000058170000}"/>
    <cellStyle name="_Comp expense schedule 2006_Revenue breakout_Q1 2011 Pmts" xfId="5990" xr:uid="{00000000-0005-0000-0000-000059170000}"/>
    <cellStyle name="_Comp expense schedule 2006_Revenue breakout_Sheet13" xfId="5991" xr:uid="{00000000-0005-0000-0000-00005A170000}"/>
    <cellStyle name="_Comp expense schedule 2006_Revenue breakout_Sheet7" xfId="5992" xr:uid="{00000000-0005-0000-0000-00005B170000}"/>
    <cellStyle name="_Comp expense schedule 2006_Revenue breakout_Sheet7_Sheet2" xfId="5993" xr:uid="{00000000-0005-0000-0000-00005C170000}"/>
    <cellStyle name="_Comp expense schedule 2006_Revenue breakout_TX Details" xfId="5994" xr:uid="{00000000-0005-0000-0000-00005D170000}"/>
    <cellStyle name="_Comp expense schedule 2006_Revenue breakout_US Population Summary" xfId="5995" xr:uid="{00000000-0005-0000-0000-00005E170000}"/>
    <cellStyle name="_Comp expense schedule 2006_Segment Cost-FairValueDisclosure(11-26)" xfId="5996" xr:uid="{00000000-0005-0000-0000-00005F170000}"/>
    <cellStyle name="_Comp expense schedule 2006_Sheet1" xfId="5997" xr:uid="{00000000-0005-0000-0000-000060170000}"/>
    <cellStyle name="_Comp expense schedule 2006_Sheet1 2" xfId="5998" xr:uid="{00000000-0005-0000-0000-000061170000}"/>
    <cellStyle name="_Comp expense schedule 2006_Sheet1_AIF VI - BondcoVI_Entities Invested Capital (CURRENT)" xfId="5999" xr:uid="{00000000-0005-0000-0000-000062170000}"/>
    <cellStyle name="_Comp expense schedule 2006_Sheet1_AIF VI Broadleaf Watefall Summary as of 6-30-09 FINAL" xfId="6000" xr:uid="{00000000-0005-0000-0000-000063170000}"/>
    <cellStyle name="_Comp expense schedule 2006_Sheet1_AIF VI Broadleaf Watefall Summary as of 9-30-09" xfId="6001" xr:uid="{00000000-0005-0000-0000-000064170000}"/>
    <cellStyle name="_Comp expense schedule 2006_Sheet1_Broadleaf Watefall 12-31-09" xfId="6002" xr:uid="{00000000-0005-0000-0000-000065170000}"/>
    <cellStyle name="_Comp expense schedule 2006_Sheet1_Broadleaf Watefall 6-30-09" xfId="6003" xr:uid="{00000000-0005-0000-0000-000066170000}"/>
    <cellStyle name="_Comp expense schedule 2006_Sheet1_Broadleaf Watefall 9-30-09" xfId="6004" xr:uid="{00000000-0005-0000-0000-000067170000}"/>
    <cellStyle name="_Comp expense schedule 2006_Sheet1_Invested Capital Debt Worksheet" xfId="6005" xr:uid="{00000000-0005-0000-0000-000068170000}"/>
    <cellStyle name="_Comp expense schedule 2006_Sheet13" xfId="6006" xr:uid="{00000000-0005-0000-0000-000069170000}"/>
    <cellStyle name="_Comp expense schedule 2006_Sheet2" xfId="6007" xr:uid="{00000000-0005-0000-0000-00006A170000}"/>
    <cellStyle name="_Comp expense schedule 2006_Sheet2 2" xfId="6008" xr:uid="{00000000-0005-0000-0000-00006B170000}"/>
    <cellStyle name="_Comp expense schedule 2006_Sheet2_AIF VI - BondcoVI_Entities Invested Capital (CURRENT)" xfId="6009" xr:uid="{00000000-0005-0000-0000-00006C170000}"/>
    <cellStyle name="_Comp expense schedule 2006_Sheet2_AIF VI Broadleaf Watefall Summary as of 6-30-09 FINAL" xfId="6010" xr:uid="{00000000-0005-0000-0000-00006D170000}"/>
    <cellStyle name="_Comp expense schedule 2006_Sheet2_AIF VI Broadleaf Watefall Summary as of 9-30-09" xfId="6011" xr:uid="{00000000-0005-0000-0000-00006E170000}"/>
    <cellStyle name="_Comp expense schedule 2006_Sheet2_Broadleaf Watefall 12-31-09" xfId="6012" xr:uid="{00000000-0005-0000-0000-00006F170000}"/>
    <cellStyle name="_Comp expense schedule 2006_Sheet2_Broadleaf Watefall 6-30-09" xfId="6013" xr:uid="{00000000-0005-0000-0000-000070170000}"/>
    <cellStyle name="_Comp expense schedule 2006_Sheet2_Broadleaf Watefall 9-30-09" xfId="6014" xr:uid="{00000000-0005-0000-0000-000071170000}"/>
    <cellStyle name="_Comp expense schedule 2006_Sheet2_Invested Capital Debt Worksheet" xfId="6015" xr:uid="{00000000-0005-0000-0000-000072170000}"/>
    <cellStyle name="_Comp expense schedule 2006_Sheet3" xfId="6016" xr:uid="{00000000-0005-0000-0000-000073170000}"/>
    <cellStyle name="_Comp expense schedule 2006_Sheet3 2" xfId="6017" xr:uid="{00000000-0005-0000-0000-000074170000}"/>
    <cellStyle name="_Comp expense schedule 2006_Sheet3_AIF VI - BondcoVI_Entities Invested Capital (CURRENT)" xfId="6018" xr:uid="{00000000-0005-0000-0000-000075170000}"/>
    <cellStyle name="_Comp expense schedule 2006_Sheet3_Invested Capital Debt Worksheet" xfId="6019" xr:uid="{00000000-0005-0000-0000-000076170000}"/>
    <cellStyle name="_Comp expense schedule 2006_Sheet7" xfId="6020" xr:uid="{00000000-0005-0000-0000-000077170000}"/>
    <cellStyle name="_Comp expense schedule 2006_Sheet7_Sheet2" xfId="6021" xr:uid="{00000000-0005-0000-0000-000078170000}"/>
    <cellStyle name="_Comp expense schedule 2006_Summary" xfId="6022" xr:uid="{00000000-0005-0000-0000-000079170000}"/>
    <cellStyle name="_Comp expense schedule 2006_Summary 2" xfId="6023" xr:uid="{00000000-0005-0000-0000-00007A170000}"/>
    <cellStyle name="_Comp expense schedule 2006_Summary_AIF VI - BondcoVI_Entities Invested Capital (CURRENT)" xfId="6024" xr:uid="{00000000-0005-0000-0000-00007B170000}"/>
    <cellStyle name="_Comp expense schedule 2006_Summary_Invested Capital Debt Worksheet" xfId="6025" xr:uid="{00000000-0005-0000-0000-00007C170000}"/>
    <cellStyle name="_Comp expense schedule 2006_TX Details" xfId="6026" xr:uid="{00000000-0005-0000-0000-00007D170000}"/>
    <cellStyle name="_Comp expense schedule 2006_Txn and Adv and LevSourcev8" xfId="6027" xr:uid="{00000000-0005-0000-0000-00007E170000}"/>
    <cellStyle name="_Comp expense schedule 2006_Txn and Adv and LevSourcev8 2" xfId="6028" xr:uid="{00000000-0005-0000-0000-00007F170000}"/>
    <cellStyle name="_Comp expense schedule 2006_Txn and Adv and LevSourcev8_403000 - Rollforward" xfId="6029" xr:uid="{00000000-0005-0000-0000-000080170000}"/>
    <cellStyle name="_Comp expense schedule 2006_Txn and Adv and LevSourcev8_AGM 2009 Earnings Forecast Model_080916_May_7" xfId="6030" xr:uid="{00000000-0005-0000-0000-000081170000}"/>
    <cellStyle name="_Comp expense schedule 2006_Txn and Adv and LevSourcev8_AGM 2009 Earnings Forecast Model_080916_May_7_FYCMPln-Retrieve" xfId="6031" xr:uid="{00000000-0005-0000-0000-000082170000}"/>
    <cellStyle name="_Comp expense schedule 2006_Txn and Adv and LevSourcev8_FYCMPln-Retrieve" xfId="6032" xr:uid="{00000000-0005-0000-0000-000083170000}"/>
    <cellStyle name="_Comp expense schedule 2006_Txn and Adv and LevSourcev8_July 2010 ADP" xfId="6033" xr:uid="{00000000-0005-0000-0000-000084170000}"/>
    <cellStyle name="_Comp expense schedule 2006_Txn and Adv and LevSourcev8_June NMFI accrual" xfId="6034" xr:uid="{00000000-0005-0000-0000-000085170000}"/>
    <cellStyle name="_Comp expense schedule 2006_Txn and Adv and LevSourcev8_Sheet13" xfId="6035" xr:uid="{00000000-0005-0000-0000-000086170000}"/>
    <cellStyle name="_Comp expense schedule 2006_Txn and Adv and LevSourcev8_Sheet7" xfId="6036" xr:uid="{00000000-0005-0000-0000-000087170000}"/>
    <cellStyle name="_Comp expense schedule 2006_Txn and Adv and LevSourcev8_Sheet7_Sheet2" xfId="6037" xr:uid="{00000000-0005-0000-0000-000088170000}"/>
    <cellStyle name="_Comp expense schedule 2006_Txn and Adv and LevSourcev8_US Population Summary" xfId="6038" xr:uid="{00000000-0005-0000-0000-000089170000}"/>
    <cellStyle name="_Comp expense schedule 2006_US Population Summary" xfId="6039" xr:uid="{00000000-0005-0000-0000-00008A170000}"/>
    <cellStyle name="_Comp expense schedule 2006_YE distrib on cash flow" xfId="6040" xr:uid="{00000000-0005-0000-0000-00008B170000}"/>
    <cellStyle name="_Consolidated Level 2 Trial Balance - 1Q 2007_06.21.07" xfId="6041" xr:uid="{00000000-0005-0000-0000-00008C170000}"/>
    <cellStyle name="_Consolidated Support Budget Tracking Report (January 07)" xfId="6042" xr:uid="{00000000-0005-0000-0000-00008D170000}"/>
    <cellStyle name="_Consolidation Summ - 12.31.06 as of 6.15" xfId="6043" xr:uid="{00000000-0005-0000-0000-00008E170000}"/>
    <cellStyle name="_Consolidation Summ - 12.31.06 as of 6.15 2" xfId="6044" xr:uid="{00000000-0005-0000-0000-00008F170000}"/>
    <cellStyle name="_Consolidation Summ - 12.31.06 as of 6.15_{6} Carry" xfId="6045" xr:uid="{00000000-0005-0000-0000-000090170000}"/>
    <cellStyle name="_Consolidation Summ - 12.31.06 as of 6.15_{6} Clawback" xfId="6046" xr:uid="{00000000-0005-0000-0000-000091170000}"/>
    <cellStyle name="_Consolidation Summ - 12.31.06 as of 6.15_2.10.10 LS Distribution" xfId="6047" xr:uid="{00000000-0005-0000-0000-000092170000}"/>
    <cellStyle name="_Consolidation Summ - 12.31.06 as of 6.15_20080415_TrxAdv Fees_v2" xfId="6048" xr:uid="{00000000-0005-0000-0000-000093170000}"/>
    <cellStyle name="_Consolidation Summ - 12.31.06 as of 6.15_20080415_TrxAdv Fees_v2_403000 - Rollforward" xfId="6049" xr:uid="{00000000-0005-0000-0000-000094170000}"/>
    <cellStyle name="_Consolidation Summ - 12.31.06 as of 6.15_20080415_TrxAdv Fees_v2_July 2010 ADP" xfId="6050" xr:uid="{00000000-0005-0000-0000-000095170000}"/>
    <cellStyle name="_Consolidation Summ - 12.31.06 as of 6.15_20080415_TrxAdv Fees_v2_June NMFI accrual" xfId="6051" xr:uid="{00000000-0005-0000-0000-000096170000}"/>
    <cellStyle name="_Consolidation Summ - 12.31.06 as of 6.15_20080415_TrxAdv Fees_v2_rent" xfId="6052" xr:uid="{00000000-0005-0000-0000-000097170000}"/>
    <cellStyle name="_Consolidation Summ - 12.31.06 as of 6.15_20080415_TrxAdv Fees_v2_Sheet13" xfId="6053" xr:uid="{00000000-0005-0000-0000-000098170000}"/>
    <cellStyle name="_Consolidation Summ - 12.31.06 as of 6.15_20080415_TrxAdv Fees_v2_Sheet2" xfId="6054" xr:uid="{00000000-0005-0000-0000-000099170000}"/>
    <cellStyle name="_Consolidation Summ - 12.31.06 as of 6.15_20080415_TrxAdv Fees_v2_US Population Summary" xfId="6055" xr:uid="{00000000-0005-0000-0000-00009A170000}"/>
    <cellStyle name="_Consolidation Summ - 12.31.06 as of 6.15_2011 6+6 Occupancy Forecast" xfId="6056" xr:uid="{00000000-0005-0000-0000-00009B170000}"/>
    <cellStyle name="_Consolidation Summ - 12.31.06 as of 6.15_403000 - Rollforward" xfId="6057" xr:uid="{00000000-0005-0000-0000-00009C170000}"/>
    <cellStyle name="_Consolidation Summ - 12.31.06 as of 6.15_AAA" xfId="6058" xr:uid="{00000000-0005-0000-0000-00009D170000}"/>
    <cellStyle name="_Consolidation Summ - 12.31.06 as of 6.15_AAA 2" xfId="6059" xr:uid="{00000000-0005-0000-0000-00009E170000}"/>
    <cellStyle name="_Consolidation Summ - 12.31.06 as of 6.15_Adv Fees" xfId="6060" xr:uid="{00000000-0005-0000-0000-00009F170000}"/>
    <cellStyle name="_Consolidation Summ - 12.31.06 as of 6.15_Adv Fees 2" xfId="6061" xr:uid="{00000000-0005-0000-0000-0000A0170000}"/>
    <cellStyle name="_Consolidation Summ - 12.31.06 as of 6.15_Adv Fees_FYCMPln-Retrieve" xfId="6062" xr:uid="{00000000-0005-0000-0000-0000A1170000}"/>
    <cellStyle name="_Consolidation Summ - 12.31.06 as of 6.15_Advisors VII DECEMBER on 3-31-09 8pm" xfId="6063" xr:uid="{00000000-0005-0000-0000-0000A2170000}"/>
    <cellStyle name="_Consolidation Summ - 12.31.06 as of 6.15_Advisors VII DECEMBER on 3-31-09 8pm 2" xfId="6064" xr:uid="{00000000-0005-0000-0000-0000A3170000}"/>
    <cellStyle name="_Consolidation Summ - 12.31.06 as of 6.15_AGM 2009 Earnings Forecast Model_080916_May_7" xfId="6065" xr:uid="{00000000-0005-0000-0000-0000A4170000}"/>
    <cellStyle name="_Consolidation Summ - 12.31.06 as of 6.15_AGM 2009 Earnings Forecast Model_080916_May_7_FYCMPln-Retrieve" xfId="6066" xr:uid="{00000000-0005-0000-0000-0000A5170000}"/>
    <cellStyle name="_Consolidation Summ - 12.31.06 as of 6.15_AGM 2009 Earnings Forecast Model_080916_v16 Sent to fix_BRIDGE v03  (2)" xfId="6067" xr:uid="{00000000-0005-0000-0000-0000A6170000}"/>
    <cellStyle name="_Consolidation Summ - 12.31.06 as of 6.15_AGM 2009 Earnings Forecast Model_080916_v16 Sent to fix_BRIDGE v03  (2) 2" xfId="6068" xr:uid="{00000000-0005-0000-0000-0000A7170000}"/>
    <cellStyle name="_Consolidation Summ - 12.31.06 as of 6.15_AGM 2009 Earnings Forecast Model_080916_v16 Sent to fix_BRIDGE v03  (2)_FYCMPln-Retrieve" xfId="6069" xr:uid="{00000000-0005-0000-0000-0000A8170000}"/>
    <cellStyle name="_Consolidation Summ - 12.31.06 as of 6.15_AGM Earnings Forecast Model_080724_v16" xfId="6070" xr:uid="{00000000-0005-0000-0000-0000A9170000}"/>
    <cellStyle name="_Consolidation Summ - 12.31.06 as of 6.15_AGM Earnings Forecast Model_080724_v16 2" xfId="6071" xr:uid="{00000000-0005-0000-0000-0000AA170000}"/>
    <cellStyle name="_Consolidation Summ - 12.31.06 as of 6.15_AGM Earnings Forecast Model_080724_v16_403000 - Rollforward" xfId="6072" xr:uid="{00000000-0005-0000-0000-0000AB170000}"/>
    <cellStyle name="_Consolidation Summ - 12.31.06 as of 6.15_AGM Earnings Forecast Model_080724_v16_AGM 2009 Earnings Forecast Model_080916_May_7" xfId="6073" xr:uid="{00000000-0005-0000-0000-0000AC170000}"/>
    <cellStyle name="_Consolidation Summ - 12.31.06 as of 6.15_AGM Earnings Forecast Model_080724_v16_AGM 2009 Earnings Forecast Model_080916_May_7_FYCMPln-Retrieve" xfId="6074" xr:uid="{00000000-0005-0000-0000-0000AD170000}"/>
    <cellStyle name="_Consolidation Summ - 12.31.06 as of 6.15_AGM Earnings Forecast Model_080724_v16_AGM 2009 Earnings Forecast Model_080916_v16 Sent to fix_BRIDGE v03  (2)" xfId="6075" xr:uid="{00000000-0005-0000-0000-0000AE170000}"/>
    <cellStyle name="_Consolidation Summ - 12.31.06 as of 6.15_AGM Earnings Forecast Model_080724_v16_AGM 2009 Earnings Forecast Model_080916_v16 Sent to fix_BRIDGE v03  (2) 2" xfId="6076" xr:uid="{00000000-0005-0000-0000-0000AF170000}"/>
    <cellStyle name="_Consolidation Summ - 12.31.06 as of 6.15_AGM Earnings Forecast Model_080724_v16_AGM 2009 Earnings Forecast Model_080916_v16 Sent to fix_BRIDGE v03  (2)_FYCMPln-Retrieve" xfId="6077" xr:uid="{00000000-0005-0000-0000-0000B0170000}"/>
    <cellStyle name="_Consolidation Summ - 12.31.06 as of 6.15_AGM Earnings Forecast Model_080724_v16_FYCMPln-Retrieve" xfId="6078" xr:uid="{00000000-0005-0000-0000-0000B1170000}"/>
    <cellStyle name="_Consolidation Summ - 12.31.06 as of 6.15_AGM Earnings Forecast Model_080724_v16_July 2010 ADP" xfId="6079" xr:uid="{00000000-0005-0000-0000-0000B2170000}"/>
    <cellStyle name="_Consolidation Summ - 12.31.06 as of 6.15_AGM Earnings Forecast Model_080724_v16_June NMFI accrual" xfId="6080" xr:uid="{00000000-0005-0000-0000-0000B3170000}"/>
    <cellStyle name="_Consolidation Summ - 12.31.06 as of 6.15_AGM Earnings Forecast Model_080724_v16_Sheet13" xfId="6081" xr:uid="{00000000-0005-0000-0000-0000B4170000}"/>
    <cellStyle name="_Consolidation Summ - 12.31.06 as of 6.15_AGM Earnings Forecast Model_080724_v16_Sheet7" xfId="6082" xr:uid="{00000000-0005-0000-0000-0000B5170000}"/>
    <cellStyle name="_Consolidation Summ - 12.31.06 as of 6.15_AGM Earnings Forecast Model_080724_v16_Sheet7_Sheet2" xfId="6083" xr:uid="{00000000-0005-0000-0000-0000B6170000}"/>
    <cellStyle name="_Consolidation Summ - 12.31.06 as of 6.15_AGM Earnings Forecast Model_080724_v16_US Population Summary" xfId="6084" xr:uid="{00000000-0005-0000-0000-0000B7170000}"/>
    <cellStyle name="_Consolidation Summ - 12.31.06 as of 6.15_AIF IV - Waterfall 3 31 09 vs  6 30 09" xfId="6085" xr:uid="{00000000-0005-0000-0000-0000B8170000}"/>
    <cellStyle name="_Consolidation Summ - 12.31.06 as of 6.15_AIF IV Financial Highlights 12-31-08 v4" xfId="6086" xr:uid="{00000000-0005-0000-0000-0000B9170000}"/>
    <cellStyle name="_Consolidation Summ - 12.31.06 as of 6.15_AIF IV Financial Highlights 12-31-08 v4_Apollo Investment Fund IV  Q3 2009 Capital Analysis CURRENT" xfId="6087" xr:uid="{00000000-0005-0000-0000-0000BA170000}"/>
    <cellStyle name="_Consolidation Summ - 12.31.06 as of 6.15_AIF IV Financial Highlights 12-31-08 v4_Apollo Investment Fund IV  Q3 2009 Capital Analysis iPCS &amp; URI Distribution" xfId="6088" xr:uid="{00000000-0005-0000-0000-0000BB170000}"/>
    <cellStyle name="_Consolidation Summ - 12.31.06 as of 6.15_AIF IV Financial Highlights 12-31-08 v4_iPCs#1-Remaining" xfId="6089" xr:uid="{00000000-0005-0000-0000-0000BC170000}"/>
    <cellStyle name="_Consolidation Summ - 12.31.06 as of 6.15_AIF IV, V, VI, VII, COF - Waterfall 3 31 09 vs  6 30 09" xfId="6090" xr:uid="{00000000-0005-0000-0000-0000BD170000}"/>
    <cellStyle name="_Consolidation Summ - 12.31.06 as of 6.15_AIF VI - BondcoVI_Entities Invested Capital (CURRENT)" xfId="6091" xr:uid="{00000000-0005-0000-0000-0000BE170000}"/>
    <cellStyle name="_Consolidation Summ - 12.31.06 as of 6.15_AIF VI  VII Summary Dec 2008 v3" xfId="6092" xr:uid="{00000000-0005-0000-0000-0000BF170000}"/>
    <cellStyle name="_Consolidation Summ - 12.31.06 as of 6.15_AIF VI  VII Summary Dec 2008 v3 2" xfId="6093" xr:uid="{00000000-0005-0000-0000-0000C0170000}"/>
    <cellStyle name="_Consolidation Summ - 12.31.06 as of 6.15_AIF VI  VII Summary Dec 2008 v3_AIF VI - BondcoVI_Entities Invested Capital (CURRENT)" xfId="6094" xr:uid="{00000000-0005-0000-0000-0000C1170000}"/>
    <cellStyle name="_Consolidation Summ - 12.31.06 as of 6.15_AIF VI  VII Summary Dec 2008 v3_Invested Capital Debt Worksheet" xfId="6095" xr:uid="{00000000-0005-0000-0000-0000C2170000}"/>
    <cellStyle name="_Consolidation Summ - 12.31.06 as of 6.15_AIF VI Broadleaf Watefall Summary as of 6-30-09 FINAL" xfId="6096" xr:uid="{00000000-0005-0000-0000-0000C3170000}"/>
    <cellStyle name="_Consolidation Summ - 12.31.06 as of 6.15_AIF VI Broadleaf Watefall Summary as of 9-30-09" xfId="6097" xr:uid="{00000000-0005-0000-0000-0000C4170000}"/>
    <cellStyle name="_Consolidation Summ - 12.31.06 as of 6.15_AIF VI CBA 3.20.08" xfId="6098" xr:uid="{00000000-0005-0000-0000-0000C5170000}"/>
    <cellStyle name="_Consolidation Summ - 12.31.06 as of 6.15_AIF VI CBA 3.20.08_AIF VI - BondcoVI_Entities Invested Capital (CURRENT)" xfId="6099" xr:uid="{00000000-0005-0000-0000-0000C6170000}"/>
    <cellStyle name="_Consolidation Summ - 12.31.06 as of 6.15_AIF VI CBA 3.20.08_Invested Capital Debt Worksheet" xfId="6100" xr:uid="{00000000-0005-0000-0000-0000C7170000}"/>
    <cellStyle name="_Consolidation Summ - 12.31.06 as of 6.15_AIF VII Capital Balance Analysis INCEPTION to 09-30-08 on 10-13-08 8am" xfId="6101" xr:uid="{00000000-0005-0000-0000-0000C8170000}"/>
    <cellStyle name="_Consolidation Summ - 12.31.06 as of 6.15_AIF VII Capital Balance Analysis INCEPTION to 09-30-08 on 10-13-08 8am 2" xfId="6102" xr:uid="{00000000-0005-0000-0000-0000C9170000}"/>
    <cellStyle name="_Consolidation Summ - 12.31.06 as of 6.15_AIF VII Capital Balance Analysis INCEPTION to 09-30-08 on 10-13-08 8am_AIF VI - BondcoVI_Entities Invested Capital (CURRENT)" xfId="6103" xr:uid="{00000000-0005-0000-0000-0000CA170000}"/>
    <cellStyle name="_Consolidation Summ - 12.31.06 as of 6.15_AIF VII Capital Balance Analysis INCEPTION to 09-30-08 on 10-13-08 8am_Invested Capital Debt Worksheet" xfId="6104" xr:uid="{00000000-0005-0000-0000-0000CB170000}"/>
    <cellStyle name="_Consolidation Summ - 12.31.06 as of 6.15_Andy Affrick - Schedulev2" xfId="6105" xr:uid="{00000000-0005-0000-0000-0000CC170000}"/>
    <cellStyle name="_Consolidation Summ - 12.31.06 as of 6.15_Apollo Advisors IV 12-31-08 GAAP TB Final" xfId="6106" xr:uid="{00000000-0005-0000-0000-0000CD170000}"/>
    <cellStyle name="_Consolidation Summ - 12.31.06 as of 6.15_Apollo Advisors IV 12-31-08 TB (Revised for Aggr PR)" xfId="6107" xr:uid="{00000000-0005-0000-0000-0000CE170000}"/>
    <cellStyle name="_Consolidation Summ - 12.31.06 as of 6.15_Apollo Advisors IV 6-30-09 GAAP TB" xfId="6108" xr:uid="{00000000-0005-0000-0000-0000CF170000}"/>
    <cellStyle name="_Consolidation Summ - 12.31.06 as of 6.15_Apollo Investment Fund IV  April Priority Return" xfId="6109" xr:uid="{00000000-0005-0000-0000-0000D0170000}"/>
    <cellStyle name="_Consolidation Summ - 12.31.06 as of 6.15_Apollo Principal Holdings I L P  ESTIMATE FMV Q2 08 v2" xfId="6110" xr:uid="{00000000-0005-0000-0000-0000D1170000}"/>
    <cellStyle name="_Consolidation Summ - 12.31.06 as of 6.15_Apollo Principal Holdings I L P  ESTIMATE FMV Q2 08 v2 2" xfId="6111" xr:uid="{00000000-0005-0000-0000-0000D2170000}"/>
    <cellStyle name="_Consolidation Summ - 12.31.06 as of 6.15_Apollo Principal Holdings I L P  ESTIMATE FMV Q2 08 v2_AAA" xfId="6112" xr:uid="{00000000-0005-0000-0000-0000D3170000}"/>
    <cellStyle name="_Consolidation Summ - 12.31.06 as of 6.15_Apollo Principal Holdings I L P  ESTIMATE FMV Q2 08 v2_AAA 2" xfId="6113" xr:uid="{00000000-0005-0000-0000-0000D4170000}"/>
    <cellStyle name="_Consolidation Summ - 12.31.06 as of 6.15_Book3 (2)" xfId="6114" xr:uid="{00000000-0005-0000-0000-0000D5170000}"/>
    <cellStyle name="_Consolidation Summ - 12.31.06 as of 6.15_Book3 (2) 2" xfId="6115" xr:uid="{00000000-0005-0000-0000-0000D6170000}"/>
    <cellStyle name="_Consolidation Summ - 12.31.06 as of 6.15_Book3 (2)_403000 - Rollforward" xfId="6116" xr:uid="{00000000-0005-0000-0000-0000D7170000}"/>
    <cellStyle name="_Consolidation Summ - 12.31.06 as of 6.15_Book3 (2)_AGM 2009 Earnings Forecast Model_080916_May_7" xfId="6117" xr:uid="{00000000-0005-0000-0000-0000D8170000}"/>
    <cellStyle name="_Consolidation Summ - 12.31.06 as of 6.15_Book3 (2)_AGM 2009 Earnings Forecast Model_080916_May_7_FYCMPln-Retrieve" xfId="6118" xr:uid="{00000000-0005-0000-0000-0000D9170000}"/>
    <cellStyle name="_Consolidation Summ - 12.31.06 as of 6.15_Book3 (2)_AGM 2009 Earnings Forecast Model_080916_v16 Sent to fix_BRIDGE v03  (2)" xfId="6119" xr:uid="{00000000-0005-0000-0000-0000DA170000}"/>
    <cellStyle name="_Consolidation Summ - 12.31.06 as of 6.15_Book3 (2)_AGM 2009 Earnings Forecast Model_080916_v16 Sent to fix_BRIDGE v03  (2) 2" xfId="6120" xr:uid="{00000000-0005-0000-0000-0000DB170000}"/>
    <cellStyle name="_Consolidation Summ - 12.31.06 as of 6.15_Book3 (2)_AGM 2009 Earnings Forecast Model_080916_v16 Sent to fix_BRIDGE v03  (2)_FYCMPln-Retrieve" xfId="6121" xr:uid="{00000000-0005-0000-0000-0000DC170000}"/>
    <cellStyle name="_Consolidation Summ - 12.31.06 as of 6.15_Book3 (2)_FYCMPln-Retrieve" xfId="6122" xr:uid="{00000000-0005-0000-0000-0000DD170000}"/>
    <cellStyle name="_Consolidation Summ - 12.31.06 as of 6.15_Book3 (2)_July 2010 ADP" xfId="6123" xr:uid="{00000000-0005-0000-0000-0000DE170000}"/>
    <cellStyle name="_Consolidation Summ - 12.31.06 as of 6.15_Book3 (2)_June NMFI accrual" xfId="6124" xr:uid="{00000000-0005-0000-0000-0000DF170000}"/>
    <cellStyle name="_Consolidation Summ - 12.31.06 as of 6.15_Book3 (2)_Sheet13" xfId="6125" xr:uid="{00000000-0005-0000-0000-0000E0170000}"/>
    <cellStyle name="_Consolidation Summ - 12.31.06 as of 6.15_Book3 (2)_Sheet7" xfId="6126" xr:uid="{00000000-0005-0000-0000-0000E1170000}"/>
    <cellStyle name="_Consolidation Summ - 12.31.06 as of 6.15_Book3 (2)_Sheet7_Sheet2" xfId="6127" xr:uid="{00000000-0005-0000-0000-0000E2170000}"/>
    <cellStyle name="_Consolidation Summ - 12.31.06 as of 6.15_Book3 (2)_US Population Summary" xfId="6128" xr:uid="{00000000-0005-0000-0000-0000E3170000}"/>
    <cellStyle name="_Consolidation Summ - 12.31.06 as of 6.15_Book4" xfId="6129" xr:uid="{00000000-0005-0000-0000-0000E4170000}"/>
    <cellStyle name="_Consolidation Summ - 12.31.06 as of 6.15_Book4 2" xfId="6130" xr:uid="{00000000-0005-0000-0000-0000E5170000}"/>
    <cellStyle name="_Consolidation Summ - 12.31.06 as of 6.15_Book4_2.10.10 LS Distribution" xfId="6131" xr:uid="{00000000-0005-0000-0000-0000E6170000}"/>
    <cellStyle name="_Consolidation Summ - 12.31.06 as of 6.15_Book4_AAA" xfId="6132" xr:uid="{00000000-0005-0000-0000-0000E7170000}"/>
    <cellStyle name="_Consolidation Summ - 12.31.06 as of 6.15_Book4_AAA 2" xfId="6133" xr:uid="{00000000-0005-0000-0000-0000E8170000}"/>
    <cellStyle name="_Consolidation Summ - 12.31.06 as of 6.15_Book4_AGM 2009 Earnings Forecast Model_080916_v16" xfId="6134" xr:uid="{00000000-0005-0000-0000-0000E9170000}"/>
    <cellStyle name="_Consolidation Summ - 12.31.06 as of 6.15_Book4_AGM 2009 Earnings Forecast Model_080916_v16_FYCMPln-Retrieve" xfId="6135" xr:uid="{00000000-0005-0000-0000-0000EA170000}"/>
    <cellStyle name="_Consolidation Summ - 12.31.06 as of 6.15_Book4_AIF VI - BondcoVI_Entities Invested Capital (CURRENT)" xfId="6136" xr:uid="{00000000-0005-0000-0000-0000EB170000}"/>
    <cellStyle name="_Consolidation Summ - 12.31.06 as of 6.15_Book4_AIF VI Broadleaf Watefall Summary as of 6-30-09 FINAL" xfId="6137" xr:uid="{00000000-0005-0000-0000-0000EC170000}"/>
    <cellStyle name="_Consolidation Summ - 12.31.06 as of 6.15_Book4_AIF VI Broadleaf Watefall Summary as of 9-30-09" xfId="6138" xr:uid="{00000000-0005-0000-0000-0000ED170000}"/>
    <cellStyle name="_Consolidation Summ - 12.31.06 as of 6.15_Book4_Book2" xfId="6139" xr:uid="{00000000-0005-0000-0000-0000EE170000}"/>
    <cellStyle name="_Consolidation Summ - 12.31.06 as of 6.15_Book4_Book2_FYCMPln-Retrieve" xfId="6140" xr:uid="{00000000-0005-0000-0000-0000EF170000}"/>
    <cellStyle name="_Consolidation Summ - 12.31.06 as of 6.15_Book4_Broadleaf Watefall 12-31-09" xfId="6141" xr:uid="{00000000-0005-0000-0000-0000F0170000}"/>
    <cellStyle name="_Consolidation Summ - 12.31.06 as of 6.15_Book4_Broadleaf Watefall 6-30-09" xfId="6142" xr:uid="{00000000-0005-0000-0000-0000F1170000}"/>
    <cellStyle name="_Consolidation Summ - 12.31.06 as of 6.15_Book4_Broadleaf Watefall 9-30-09" xfId="6143" xr:uid="{00000000-0005-0000-0000-0000F2170000}"/>
    <cellStyle name="_Consolidation Summ - 12.31.06 as of 6.15_Book4_FYCMPln-Retrieve" xfId="6144" xr:uid="{00000000-0005-0000-0000-0000F3170000}"/>
    <cellStyle name="_Consolidation Summ - 12.31.06 as of 6.15_Book4_Invested Capital Debt Worksheet" xfId="6145" xr:uid="{00000000-0005-0000-0000-0000F4170000}"/>
    <cellStyle name="_Consolidation Summ - 12.31.06 as of 6.15_Book4_TX Details" xfId="6146" xr:uid="{00000000-0005-0000-0000-0000F5170000}"/>
    <cellStyle name="_Consolidation Summ - 12.31.06 as of 6.15_Broadleaf Watefall 12-31-09" xfId="6147" xr:uid="{00000000-0005-0000-0000-0000F6170000}"/>
    <cellStyle name="_Consolidation Summ - 12.31.06 as of 6.15_Broadleaf Watefall 6-30-09" xfId="6148" xr:uid="{00000000-0005-0000-0000-0000F7170000}"/>
    <cellStyle name="_Consolidation Summ - 12.31.06 as of 6.15_Broadleaf Watefall 9-30-09" xfId="6149" xr:uid="{00000000-0005-0000-0000-0000F8170000}"/>
    <cellStyle name="_Consolidation Summ - 12.31.06 as of 6.15_broken deals (janet jackson)" xfId="6150" xr:uid="{00000000-0005-0000-0000-0000F9170000}"/>
    <cellStyle name="_Consolidation Summ - 12.31.06 as of 6.15_broken deals (janet jackson)_403000 - Rollforward" xfId="6151" xr:uid="{00000000-0005-0000-0000-0000FA170000}"/>
    <cellStyle name="_Consolidation Summ - 12.31.06 as of 6.15_broken deals (janet jackson)_July 2010 ADP" xfId="6152" xr:uid="{00000000-0005-0000-0000-0000FB170000}"/>
    <cellStyle name="_Consolidation Summ - 12.31.06 as of 6.15_broken deals (janet jackson)_June NMFI accrual" xfId="6153" xr:uid="{00000000-0005-0000-0000-0000FC170000}"/>
    <cellStyle name="_Consolidation Summ - 12.31.06 as of 6.15_broken deals (janet jackson)_rent" xfId="6154" xr:uid="{00000000-0005-0000-0000-0000FD170000}"/>
    <cellStyle name="_Consolidation Summ - 12.31.06 as of 6.15_broken deals (janet jackson)_Sheet13" xfId="6155" xr:uid="{00000000-0005-0000-0000-0000FE170000}"/>
    <cellStyle name="_Consolidation Summ - 12.31.06 as of 6.15_broken deals (janet jackson)_Sheet2" xfId="6156" xr:uid="{00000000-0005-0000-0000-0000FF170000}"/>
    <cellStyle name="_Consolidation Summ - 12.31.06 as of 6.15_broken deals (janet jackson)_US Population Summary" xfId="6157" xr:uid="{00000000-0005-0000-0000-000000180000}"/>
    <cellStyle name="_Consolidation Summ - 12.31.06 as of 6.15_CALCS" xfId="6158" xr:uid="{00000000-0005-0000-0000-000001180000}"/>
    <cellStyle name="_Consolidation Summ - 12.31.06 as of 6.15_CALCS 2" xfId="6159" xr:uid="{00000000-0005-0000-0000-000002180000}"/>
    <cellStyle name="_Consolidation Summ - 12.31.06 as of 6.15_CALCS_AIF VI - BondcoVI_Entities Invested Capital (CURRENT)" xfId="6160" xr:uid="{00000000-0005-0000-0000-000003180000}"/>
    <cellStyle name="_Consolidation Summ - 12.31.06 as of 6.15_CALCS_AIF VI Broadleaf Watefall Summary as of 6-30-09 FINAL" xfId="6161" xr:uid="{00000000-0005-0000-0000-000004180000}"/>
    <cellStyle name="_Consolidation Summ - 12.31.06 as of 6.15_CALCS_AIF VI Broadleaf Watefall Summary as of 9-30-09" xfId="6162" xr:uid="{00000000-0005-0000-0000-000005180000}"/>
    <cellStyle name="_Consolidation Summ - 12.31.06 as of 6.15_CALCS_Broadleaf Watefall 12-31-09" xfId="6163" xr:uid="{00000000-0005-0000-0000-000006180000}"/>
    <cellStyle name="_Consolidation Summ - 12.31.06 as of 6.15_CALCS_Broadleaf Watefall 6-30-09" xfId="6164" xr:uid="{00000000-0005-0000-0000-000007180000}"/>
    <cellStyle name="_Consolidation Summ - 12.31.06 as of 6.15_CALCS_Broadleaf Watefall 9-30-09" xfId="6165" xr:uid="{00000000-0005-0000-0000-000008180000}"/>
    <cellStyle name="_Consolidation Summ - 12.31.06 as of 6.15_CALCS_Invested Capital Debt Worksheet" xfId="6166" xr:uid="{00000000-0005-0000-0000-000009180000}"/>
    <cellStyle name="_Consolidation Summ - 12.31.06 as of 6.15_Carry Calculation" xfId="6167" xr:uid="{00000000-0005-0000-0000-00000A180000}"/>
    <cellStyle name="_Consolidation Summ - 12.31.06 as of 6.15_CM Sensitivity_Q2'08" xfId="6168" xr:uid="{00000000-0005-0000-0000-00000B180000}"/>
    <cellStyle name="_Consolidation Summ - 12.31.06 as of 6.15_CM Sensitivity_Q2'08_403000 - Rollforward" xfId="6169" xr:uid="{00000000-0005-0000-0000-00000C180000}"/>
    <cellStyle name="_Consolidation Summ - 12.31.06 as of 6.15_CM Sensitivity_Q2'08_July 2010 ADP" xfId="6170" xr:uid="{00000000-0005-0000-0000-00000D180000}"/>
    <cellStyle name="_Consolidation Summ - 12.31.06 as of 6.15_CM Sensitivity_Q2'08_June NMFI accrual" xfId="6171" xr:uid="{00000000-0005-0000-0000-00000E180000}"/>
    <cellStyle name="_Consolidation Summ - 12.31.06 as of 6.15_CM Sensitivity_Q2'08_rent" xfId="6172" xr:uid="{00000000-0005-0000-0000-00000F180000}"/>
    <cellStyle name="_Consolidation Summ - 12.31.06 as of 6.15_CM Sensitivity_Q2'08_Sheet13" xfId="6173" xr:uid="{00000000-0005-0000-0000-000010180000}"/>
    <cellStyle name="_Consolidation Summ - 12.31.06 as of 6.15_CM Sensitivity_Q2'08_Sheet2" xfId="6174" xr:uid="{00000000-0005-0000-0000-000011180000}"/>
    <cellStyle name="_Consolidation Summ - 12.31.06 as of 6.15_CM Sensitivity_Q2'08_US Population Summary" xfId="6175" xr:uid="{00000000-0005-0000-0000-000012180000}"/>
    <cellStyle name="_Consolidation Summ - 12.31.06 as of 6.15_Co Inv D Valuation 12-31-08" xfId="6176" xr:uid="{00000000-0005-0000-0000-000013180000}"/>
    <cellStyle name="_Consolidation Summ - 12.31.06 as of 6.15_Co Inv D Valuation 12-31-08 2" xfId="6177" xr:uid="{00000000-0005-0000-0000-000014180000}"/>
    <cellStyle name="_Consolidation Summ - 12.31.06 as of 6.15_Domestic FS 12-31-08 v3-20-09" xfId="6178" xr:uid="{00000000-0005-0000-0000-000015180000}"/>
    <cellStyle name="_Consolidation Summ - 12.31.06 as of 6.15_Domestic FS 12-31-08 v3-20-09_AIF VI - BondcoVI_Entities Invested Capital (CURRENT)" xfId="6179" xr:uid="{00000000-0005-0000-0000-000016180000}"/>
    <cellStyle name="_Consolidation Summ - 12.31.06 as of 6.15_Domestic FS 12-31-08 v3-20-09_Invested Capital Debt Worksheet" xfId="6180" xr:uid="{00000000-0005-0000-0000-000017180000}"/>
    <cellStyle name="_Consolidation Summ - 12.31.06 as of 6.15_Domestic TB" xfId="6181" xr:uid="{00000000-0005-0000-0000-000018180000}"/>
    <cellStyle name="_Consolidation Summ - 12.31.06 as of 6.15_Fund IV" xfId="6182" xr:uid="{00000000-0005-0000-0000-000019180000}"/>
    <cellStyle name="_Consolidation Summ - 12.31.06 as of 6.15_Fund IV 9.30.08" xfId="6183" xr:uid="{00000000-0005-0000-0000-00001A180000}"/>
    <cellStyle name="_Consolidation Summ - 12.31.06 as of 6.15_Fund IV_1" xfId="6184" xr:uid="{00000000-0005-0000-0000-00001B180000}"/>
    <cellStyle name="_Consolidation Summ - 12.31.06 as of 6.15_Fund IV_2" xfId="6185" xr:uid="{00000000-0005-0000-0000-00001C180000}"/>
    <cellStyle name="_Consolidation Summ - 12.31.06 as of 6.15_Fund VII Capital Balance Analysis 03-31-08 CURRENT" xfId="6186" xr:uid="{00000000-0005-0000-0000-00001D180000}"/>
    <cellStyle name="_Consolidation Summ - 12.31.06 as of 6.15_Fund VII Capital Balance Analysis 03-31-08 CURRENT_403000 - Rollforward" xfId="6187" xr:uid="{00000000-0005-0000-0000-00001E180000}"/>
    <cellStyle name="_Consolidation Summ - 12.31.06 as of 6.15_Fund VII Capital Balance Analysis 03-31-08 CURRENT_July 2010 ADP" xfId="6188" xr:uid="{00000000-0005-0000-0000-00001F180000}"/>
    <cellStyle name="_Consolidation Summ - 12.31.06 as of 6.15_Fund VII Capital Balance Analysis 03-31-08 CURRENT_June NMFI accrual" xfId="6189" xr:uid="{00000000-0005-0000-0000-000020180000}"/>
    <cellStyle name="_Consolidation Summ - 12.31.06 as of 6.15_Fund VII Capital Balance Analysis 03-31-08 CURRENT_rent" xfId="6190" xr:uid="{00000000-0005-0000-0000-000021180000}"/>
    <cellStyle name="_Consolidation Summ - 12.31.06 as of 6.15_Fund VII Capital Balance Analysis 03-31-08 CURRENT_Sheet13" xfId="6191" xr:uid="{00000000-0005-0000-0000-000022180000}"/>
    <cellStyle name="_Consolidation Summ - 12.31.06 as of 6.15_Fund VII Capital Balance Analysis 03-31-08 CURRENT_Sheet2" xfId="6192" xr:uid="{00000000-0005-0000-0000-000023180000}"/>
    <cellStyle name="_Consolidation Summ - 12.31.06 as of 6.15_Fund VII Capital Balance Analysis 03-31-08 CURRENT_US Population Summary" xfId="6193" xr:uid="{00000000-0005-0000-0000-000024180000}"/>
    <cellStyle name="_Consolidation Summ - 12.31.06 as of 6.15_Funds IV Clawback Adjustment Summary" xfId="6194" xr:uid="{00000000-0005-0000-0000-000025180000}"/>
    <cellStyle name="_Consolidation Summ - 12.31.06 as of 6.15_Funds IV Clawback Value Adjustment" xfId="6195" xr:uid="{00000000-0005-0000-0000-000026180000}"/>
    <cellStyle name="_Consolidation Summ - 12.31.06 as of 6.15_FYCMPln-Retrieve" xfId="6196" xr:uid="{00000000-0005-0000-0000-000027180000}"/>
    <cellStyle name="_Consolidation Summ - 12.31.06 as of 6.15_GAAP to Cash Adjustment" xfId="6197" xr:uid="{00000000-0005-0000-0000-000028180000}"/>
    <cellStyle name="_Consolidation Summ - 12.31.06 as of 6.15_GAAP to Cash Adjustment_403000 - Rollforward" xfId="6198" xr:uid="{00000000-0005-0000-0000-000029180000}"/>
    <cellStyle name="_Consolidation Summ - 12.31.06 as of 6.15_GAAP to Cash Adjustment_July 2010 ADP" xfId="6199" xr:uid="{00000000-0005-0000-0000-00002A180000}"/>
    <cellStyle name="_Consolidation Summ - 12.31.06 as of 6.15_GAAP to Cash Adjustment_June NMFI accrual" xfId="6200" xr:uid="{00000000-0005-0000-0000-00002B180000}"/>
    <cellStyle name="_Consolidation Summ - 12.31.06 as of 6.15_GAAP to Cash Adjustment_rent" xfId="6201" xr:uid="{00000000-0005-0000-0000-00002C180000}"/>
    <cellStyle name="_Consolidation Summ - 12.31.06 as of 6.15_GAAP to Cash Adjustment_Sheet13" xfId="6202" xr:uid="{00000000-0005-0000-0000-00002D180000}"/>
    <cellStyle name="_Consolidation Summ - 12.31.06 as of 6.15_GAAP to Cash Adjustment_Sheet2" xfId="6203" xr:uid="{00000000-0005-0000-0000-00002E180000}"/>
    <cellStyle name="_Consolidation Summ - 12.31.06 as of 6.15_GAAP to Cash Adjustment_US Population Summary" xfId="6204" xr:uid="{00000000-0005-0000-0000-00002F180000}"/>
    <cellStyle name="_Consolidation Summ - 12.31.06 as of 6.15_Hexicon Adj" xfId="6205" xr:uid="{00000000-0005-0000-0000-000030180000}"/>
    <cellStyle name="_Consolidation Summ - 12.31.06 as of 6.15_Inv Cap Roll" xfId="6206" xr:uid="{00000000-0005-0000-0000-000031180000}"/>
    <cellStyle name="_Consolidation Summ - 12.31.06 as of 6.15_Inv Cap Roll 2" xfId="6207" xr:uid="{00000000-0005-0000-0000-000032180000}"/>
    <cellStyle name="_Consolidation Summ - 12.31.06 as of 6.15_Inv Cap Roll_AIF VI - BondcoVI_Entities Invested Capital (CURRENT)" xfId="6208" xr:uid="{00000000-0005-0000-0000-000033180000}"/>
    <cellStyle name="_Consolidation Summ - 12.31.06 as of 6.15_Inv Cap Roll_Invested Capital Debt Worksheet" xfId="6209" xr:uid="{00000000-0005-0000-0000-000034180000}"/>
    <cellStyle name="_Consolidation Summ - 12.31.06 as of 6.15_Invested Capital Debt Worksheet" xfId="6210" xr:uid="{00000000-0005-0000-0000-000035180000}"/>
    <cellStyle name="_Consolidation Summ - 12.31.06 as of 6.15_July 2010 ADP" xfId="6211" xr:uid="{00000000-0005-0000-0000-000036180000}"/>
    <cellStyle name="_Consolidation Summ - 12.31.06 as of 6.15_June NMFI accrual" xfId="6212" xr:uid="{00000000-0005-0000-0000-000037180000}"/>
    <cellStyle name="_Consolidation Summ - 12.31.06 as of 6.15_MDA - AUM Modelv3_6 18" xfId="6213" xr:uid="{00000000-0005-0000-0000-000038180000}"/>
    <cellStyle name="_Consolidation Summ - 12.31.06 as of 6.15_MDA - AUM Modelv3_6 18_FYCMPln-Retrieve" xfId="6214" xr:uid="{00000000-0005-0000-0000-000039180000}"/>
    <cellStyle name="_Consolidation Summ - 12.31.06 as of 6.15_MDA - AUM Modelv4_values8 11" xfId="6215" xr:uid="{00000000-0005-0000-0000-00003A180000}"/>
    <cellStyle name="_Consolidation Summ - 12.31.06 as of 6.15_MDA - AUM Modelv4_values8 11 (2)" xfId="6216" xr:uid="{00000000-0005-0000-0000-00003B180000}"/>
    <cellStyle name="_Consolidation Summ - 12.31.06 as of 6.15_MDA - AUM Modelv4_values8 11 (2)_FYCMPln-Retrieve" xfId="6217" xr:uid="{00000000-0005-0000-0000-00003C180000}"/>
    <cellStyle name="_Consolidation Summ - 12.31.06 as of 6.15_MDA - AUM Modelv4_values8 11_FYCMPln-Retrieve" xfId="6218" xr:uid="{00000000-0005-0000-0000-00003D180000}"/>
    <cellStyle name="_Consolidation Summ - 12.31.06 as of 6.15_Partners Capital Q1 2009" xfId="6219" xr:uid="{00000000-0005-0000-0000-00003E180000}"/>
    <cellStyle name="_Consolidation Summ - 12.31.06 as of 6.15_PE Fees for NMFI (JJackson)" xfId="6220" xr:uid="{00000000-0005-0000-0000-00003F180000}"/>
    <cellStyle name="_Consolidation Summ - 12.31.06 as of 6.15_PE Fees for NMFI (JJackson)_403000 - Rollforward" xfId="6221" xr:uid="{00000000-0005-0000-0000-000040180000}"/>
    <cellStyle name="_Consolidation Summ - 12.31.06 as of 6.15_PE Fees for NMFI (JJackson)_July 2010 ADP" xfId="6222" xr:uid="{00000000-0005-0000-0000-000041180000}"/>
    <cellStyle name="_Consolidation Summ - 12.31.06 as of 6.15_PE Fees for NMFI (JJackson)_June NMFI accrual" xfId="6223" xr:uid="{00000000-0005-0000-0000-000042180000}"/>
    <cellStyle name="_Consolidation Summ - 12.31.06 as of 6.15_PE Fees for NMFI (JJackson)_rent" xfId="6224" xr:uid="{00000000-0005-0000-0000-000043180000}"/>
    <cellStyle name="_Consolidation Summ - 12.31.06 as of 6.15_PE Fees for NMFI (JJackson)_Sheet13" xfId="6225" xr:uid="{00000000-0005-0000-0000-000044180000}"/>
    <cellStyle name="_Consolidation Summ - 12.31.06 as of 6.15_PE Fees for NMFI (JJackson)_Sheet2" xfId="6226" xr:uid="{00000000-0005-0000-0000-000045180000}"/>
    <cellStyle name="_Consolidation Summ - 12.31.06 as of 6.15_PE Fees for NMFI (JJackson)_US Population Summary" xfId="6227" xr:uid="{00000000-0005-0000-0000-000046180000}"/>
    <cellStyle name="_Consolidation Summ - 12.31.06 as of 6.15_Placement Fee Summary 05-14-09 - Current (2)" xfId="6228" xr:uid="{00000000-0005-0000-0000-000047180000}"/>
    <cellStyle name="_Consolidation Summ - 12.31.06 as of 6.15_Placement Fee Summary 05-14-09 - Current (2) 2" xfId="6229" xr:uid="{00000000-0005-0000-0000-000048180000}"/>
    <cellStyle name="_Consolidation Summ - 12.31.06 as of 6.15_Placement Fee Summary 05-14-09 - Current (2)_FYCMPln-Retrieve" xfId="6230" xr:uid="{00000000-0005-0000-0000-000049180000}"/>
    <cellStyle name="_Consolidation Summ - 12.31.06 as of 6.15_PR Calc" xfId="6231" xr:uid="{00000000-0005-0000-0000-00004A180000}"/>
    <cellStyle name="_Consolidation Summ - 12.31.06 as of 6.15_Priority Return" xfId="6232" xr:uid="{00000000-0005-0000-0000-00004B180000}"/>
    <cellStyle name="_Consolidation Summ - 12.31.06 as of 6.15_Priority Return 2" xfId="6233" xr:uid="{00000000-0005-0000-0000-00004C180000}"/>
    <cellStyle name="_Consolidation Summ - 12.31.06 as of 6.15_Priority Return_AIF VI - BondcoVI_Entities Invested Capital (CURRENT)" xfId="6234" xr:uid="{00000000-0005-0000-0000-00004D180000}"/>
    <cellStyle name="_Consolidation Summ - 12.31.06 as of 6.15_Priority Return_AIF VI Broadleaf Watefall Summary as of 6-30-09 FINAL" xfId="6235" xr:uid="{00000000-0005-0000-0000-00004E180000}"/>
    <cellStyle name="_Consolidation Summ - 12.31.06 as of 6.15_Priority Return_AIF VI Broadleaf Watefall Summary as of 9-30-09" xfId="6236" xr:uid="{00000000-0005-0000-0000-00004F180000}"/>
    <cellStyle name="_Consolidation Summ - 12.31.06 as of 6.15_Priority Return_Broadleaf Watefall 12-31-09" xfId="6237" xr:uid="{00000000-0005-0000-0000-000050180000}"/>
    <cellStyle name="_Consolidation Summ - 12.31.06 as of 6.15_Priority Return_Broadleaf Watefall 6-30-09" xfId="6238" xr:uid="{00000000-0005-0000-0000-000051180000}"/>
    <cellStyle name="_Consolidation Summ - 12.31.06 as of 6.15_Priority Return_Broadleaf Watefall 9-30-09" xfId="6239" xr:uid="{00000000-0005-0000-0000-000052180000}"/>
    <cellStyle name="_Consolidation Summ - 12.31.06 as of 6.15_Priority Return_Invested Capital Debt Worksheet" xfId="6240" xr:uid="{00000000-0005-0000-0000-000053180000}"/>
    <cellStyle name="_Consolidation Summ - 12.31.06 as of 6.15_Pro-forma ENI for Q1 '08 press release_FINAL" xfId="6241" xr:uid="{00000000-0005-0000-0000-000054180000}"/>
    <cellStyle name="_Consolidation Summ - 12.31.06 as of 6.15_Q1 2011 Pmts" xfId="6242" xr:uid="{00000000-0005-0000-0000-000055180000}"/>
    <cellStyle name="_Consolidation Summ - 12.31.06 as of 6.15_Revenue breakout" xfId="6243" xr:uid="{00000000-0005-0000-0000-000056180000}"/>
    <cellStyle name="_Consolidation Summ - 12.31.06 as of 6.15_Revenue breakout 2" xfId="6244" xr:uid="{00000000-0005-0000-0000-000057180000}"/>
    <cellStyle name="_Consolidation Summ - 12.31.06 as of 6.15_Revenue breakout_2.10.10 LS Distribution" xfId="6245" xr:uid="{00000000-0005-0000-0000-000058180000}"/>
    <cellStyle name="_Consolidation Summ - 12.31.06 as of 6.15_Revenue breakout_2007 Revenue - RE fees" xfId="6246" xr:uid="{00000000-0005-0000-0000-000059180000}"/>
    <cellStyle name="_Consolidation Summ - 12.31.06 as of 6.15_Revenue breakout_2007 Revenue - RE fees 2" xfId="6247" xr:uid="{00000000-0005-0000-0000-00005A180000}"/>
    <cellStyle name="_Consolidation Summ - 12.31.06 as of 6.15_Revenue breakout_2007 Revenue - RE fees_403000 - Rollforward" xfId="6248" xr:uid="{00000000-0005-0000-0000-00005B180000}"/>
    <cellStyle name="_Consolidation Summ - 12.31.06 as of 6.15_Revenue breakout_2007 Revenue - RE fees_AGM 2009 Earnings Forecast Model_080916_May_7" xfId="6249" xr:uid="{00000000-0005-0000-0000-00005C180000}"/>
    <cellStyle name="_Consolidation Summ - 12.31.06 as of 6.15_Revenue breakout_2007 Revenue - RE fees_AGM 2009 Earnings Forecast Model_080916_May_7_FYCMPln-Retrieve" xfId="6250" xr:uid="{00000000-0005-0000-0000-00005D180000}"/>
    <cellStyle name="_Consolidation Summ - 12.31.06 as of 6.15_Revenue breakout_2007 Revenue - RE fees_AGM 2009 Earnings Forecast Model_080916_v16 Sent to fix_BRIDGE v03  (2)" xfId="6251" xr:uid="{00000000-0005-0000-0000-00005E180000}"/>
    <cellStyle name="_Consolidation Summ - 12.31.06 as of 6.15_Revenue breakout_2007 Revenue - RE fees_AGM 2009 Earnings Forecast Model_080916_v16 Sent to fix_BRIDGE v03  (2) 2" xfId="6252" xr:uid="{00000000-0005-0000-0000-00005F180000}"/>
    <cellStyle name="_Consolidation Summ - 12.31.06 as of 6.15_Revenue breakout_2007 Revenue - RE fees_AGM 2009 Earnings Forecast Model_080916_v16 Sent to fix_BRIDGE v03  (2)_FYCMPln-Retrieve" xfId="6253" xr:uid="{00000000-0005-0000-0000-000060180000}"/>
    <cellStyle name="_Consolidation Summ - 12.31.06 as of 6.15_Revenue breakout_2007 Revenue - RE fees_AIF VI - BondcoVI_Entities Invested Capital (CURRENT)" xfId="6254" xr:uid="{00000000-0005-0000-0000-000061180000}"/>
    <cellStyle name="_Consolidation Summ - 12.31.06 as of 6.15_Revenue breakout_2007 Revenue - RE fees_AIF VI Broadleaf Watefall Summary as of 6-30-09 FINAL" xfId="6255" xr:uid="{00000000-0005-0000-0000-000062180000}"/>
    <cellStyle name="_Consolidation Summ - 12.31.06 as of 6.15_Revenue breakout_2007 Revenue - RE fees_AIF VI Broadleaf Watefall Summary as of 9-30-09" xfId="6256" xr:uid="{00000000-0005-0000-0000-000063180000}"/>
    <cellStyle name="_Consolidation Summ - 12.31.06 as of 6.15_Revenue breakout_2007 Revenue - RE fees_Broadleaf Watefall 12-31-09" xfId="6257" xr:uid="{00000000-0005-0000-0000-000064180000}"/>
    <cellStyle name="_Consolidation Summ - 12.31.06 as of 6.15_Revenue breakout_2007 Revenue - RE fees_Broadleaf Watefall 6-30-09" xfId="6258" xr:uid="{00000000-0005-0000-0000-000065180000}"/>
    <cellStyle name="_Consolidation Summ - 12.31.06 as of 6.15_Revenue breakout_2007 Revenue - RE fees_Broadleaf Watefall 9-30-09" xfId="6259" xr:uid="{00000000-0005-0000-0000-000066180000}"/>
    <cellStyle name="_Consolidation Summ - 12.31.06 as of 6.15_Revenue breakout_2007 Revenue - RE fees_FYCMPln-Retrieve" xfId="6260" xr:uid="{00000000-0005-0000-0000-000067180000}"/>
    <cellStyle name="_Consolidation Summ - 12.31.06 as of 6.15_Revenue breakout_2007 Revenue - RE fees_Invested Capital Debt Worksheet" xfId="6261" xr:uid="{00000000-0005-0000-0000-000068180000}"/>
    <cellStyle name="_Consolidation Summ - 12.31.06 as of 6.15_Revenue breakout_2007 Revenue - RE fees_July 2010 ADP" xfId="6262" xr:uid="{00000000-0005-0000-0000-000069180000}"/>
    <cellStyle name="_Consolidation Summ - 12.31.06 as of 6.15_Revenue breakout_2007 Revenue - RE fees_June NMFI accrual" xfId="6263" xr:uid="{00000000-0005-0000-0000-00006A180000}"/>
    <cellStyle name="_Consolidation Summ - 12.31.06 as of 6.15_Revenue breakout_2007 Revenue - RE fees_Placement Fee Summary 05-14-09 - Current (2)" xfId="6264" xr:uid="{00000000-0005-0000-0000-00006B180000}"/>
    <cellStyle name="_Consolidation Summ - 12.31.06 as of 6.15_Revenue breakout_2007 Revenue - RE fees_Placement Fee Summary 05-14-09 - Current (2) 2" xfId="6265" xr:uid="{00000000-0005-0000-0000-00006C180000}"/>
    <cellStyle name="_Consolidation Summ - 12.31.06 as of 6.15_Revenue breakout_2007 Revenue - RE fees_Placement Fee Summary 05-14-09 - Current (2)_FYCMPln-Retrieve" xfId="6266" xr:uid="{00000000-0005-0000-0000-00006D180000}"/>
    <cellStyle name="_Consolidation Summ - 12.31.06 as of 6.15_Revenue breakout_2007 Revenue - RE fees_Sheet13" xfId="6267" xr:uid="{00000000-0005-0000-0000-00006E180000}"/>
    <cellStyle name="_Consolidation Summ - 12.31.06 as of 6.15_Revenue breakout_2007 Revenue - RE fees_Sheet7" xfId="6268" xr:uid="{00000000-0005-0000-0000-00006F180000}"/>
    <cellStyle name="_Consolidation Summ - 12.31.06 as of 6.15_Revenue breakout_2007 Revenue - RE fees_Sheet7_Sheet2" xfId="6269" xr:uid="{00000000-0005-0000-0000-000070180000}"/>
    <cellStyle name="_Consolidation Summ - 12.31.06 as of 6.15_Revenue breakout_2007 Revenue - RE fees_US Population Summary" xfId="6270" xr:uid="{00000000-0005-0000-0000-000071180000}"/>
    <cellStyle name="_Consolidation Summ - 12.31.06 as of 6.15_Revenue breakout_403000 - Rollforward" xfId="6271" xr:uid="{00000000-0005-0000-0000-000072180000}"/>
    <cellStyle name="_Consolidation Summ - 12.31.06 as of 6.15_Revenue breakout_AAA" xfId="6272" xr:uid="{00000000-0005-0000-0000-000073180000}"/>
    <cellStyle name="_Consolidation Summ - 12.31.06 as of 6.15_Revenue breakout_AAA 2" xfId="6273" xr:uid="{00000000-0005-0000-0000-000074180000}"/>
    <cellStyle name="_Consolidation Summ - 12.31.06 as of 6.15_Revenue breakout_AGM 2009 Earnings Forecast Model_080916_May_7" xfId="6274" xr:uid="{00000000-0005-0000-0000-000075180000}"/>
    <cellStyle name="_Consolidation Summ - 12.31.06 as of 6.15_Revenue breakout_AGM 2009 Earnings Forecast Model_080916_May_7_FYCMPln-Retrieve" xfId="6275" xr:uid="{00000000-0005-0000-0000-000076180000}"/>
    <cellStyle name="_Consolidation Summ - 12.31.06 as of 6.15_Revenue breakout_AIF VI - BondcoVI_Entities Invested Capital (CURRENT)" xfId="6276" xr:uid="{00000000-0005-0000-0000-000077180000}"/>
    <cellStyle name="_Consolidation Summ - 12.31.06 as of 6.15_Revenue breakout_AIF VI Broadleaf Watefall Summary as of 6-30-09 FINAL" xfId="6277" xr:uid="{00000000-0005-0000-0000-000078180000}"/>
    <cellStyle name="_Consolidation Summ - 12.31.06 as of 6.15_Revenue breakout_AIF VI Broadleaf Watefall Summary as of 9-30-09" xfId="6278" xr:uid="{00000000-0005-0000-0000-000079180000}"/>
    <cellStyle name="_Consolidation Summ - 12.31.06 as of 6.15_Revenue breakout_Broadleaf Watefall 12-31-09" xfId="6279" xr:uid="{00000000-0005-0000-0000-00007A180000}"/>
    <cellStyle name="_Consolidation Summ - 12.31.06 as of 6.15_Revenue breakout_Broadleaf Watefall 6-30-09" xfId="6280" xr:uid="{00000000-0005-0000-0000-00007B180000}"/>
    <cellStyle name="_Consolidation Summ - 12.31.06 as of 6.15_Revenue breakout_Broadleaf Watefall 9-30-09" xfId="6281" xr:uid="{00000000-0005-0000-0000-00007C180000}"/>
    <cellStyle name="_Consolidation Summ - 12.31.06 as of 6.15_Revenue breakout_FYCMPln-Retrieve" xfId="6282" xr:uid="{00000000-0005-0000-0000-00007D180000}"/>
    <cellStyle name="_Consolidation Summ - 12.31.06 as of 6.15_Revenue breakout_Invested Capital Debt Worksheet" xfId="6283" xr:uid="{00000000-0005-0000-0000-00007E180000}"/>
    <cellStyle name="_Consolidation Summ - 12.31.06 as of 6.15_Revenue breakout_July 2010 ADP" xfId="6284" xr:uid="{00000000-0005-0000-0000-00007F180000}"/>
    <cellStyle name="_Consolidation Summ - 12.31.06 as of 6.15_Revenue breakout_June NMFI accrual" xfId="6285" xr:uid="{00000000-0005-0000-0000-000080180000}"/>
    <cellStyle name="_Consolidation Summ - 12.31.06 as of 6.15_Revenue breakout_Placement Fee Summary 05-14-09 - Current (2)" xfId="6286" xr:uid="{00000000-0005-0000-0000-000081180000}"/>
    <cellStyle name="_Consolidation Summ - 12.31.06 as of 6.15_Revenue breakout_Placement Fee Summary 05-14-09 - Current (2) 2" xfId="6287" xr:uid="{00000000-0005-0000-0000-000082180000}"/>
    <cellStyle name="_Consolidation Summ - 12.31.06 as of 6.15_Revenue breakout_Placement Fee Summary 05-14-09 - Current (2)_FYCMPln-Retrieve" xfId="6288" xr:uid="{00000000-0005-0000-0000-000083180000}"/>
    <cellStyle name="_Consolidation Summ - 12.31.06 as of 6.15_Revenue breakout_Q1 2011 Pmts" xfId="6289" xr:uid="{00000000-0005-0000-0000-000084180000}"/>
    <cellStyle name="_Consolidation Summ - 12.31.06 as of 6.15_Revenue breakout_Sheet13" xfId="6290" xr:uid="{00000000-0005-0000-0000-000085180000}"/>
    <cellStyle name="_Consolidation Summ - 12.31.06 as of 6.15_Revenue breakout_Sheet7" xfId="6291" xr:uid="{00000000-0005-0000-0000-000086180000}"/>
    <cellStyle name="_Consolidation Summ - 12.31.06 as of 6.15_Revenue breakout_Sheet7_Sheet2" xfId="6292" xr:uid="{00000000-0005-0000-0000-000087180000}"/>
    <cellStyle name="_Consolidation Summ - 12.31.06 as of 6.15_Revenue breakout_TX Details" xfId="6293" xr:uid="{00000000-0005-0000-0000-000088180000}"/>
    <cellStyle name="_Consolidation Summ - 12.31.06 as of 6.15_Revenue breakout_US Population Summary" xfId="6294" xr:uid="{00000000-0005-0000-0000-000089180000}"/>
    <cellStyle name="_Consolidation Summ - 12.31.06 as of 6.15_Segment Cost-FairValueDisclosure(11-26)" xfId="6295" xr:uid="{00000000-0005-0000-0000-00008A180000}"/>
    <cellStyle name="_Consolidation Summ - 12.31.06 as of 6.15_Sheet1" xfId="6296" xr:uid="{00000000-0005-0000-0000-00008B180000}"/>
    <cellStyle name="_Consolidation Summ - 12.31.06 as of 6.15_Sheet1 2" xfId="6297" xr:uid="{00000000-0005-0000-0000-00008C180000}"/>
    <cellStyle name="_Consolidation Summ - 12.31.06 as of 6.15_Sheet1_AIF VI - BondcoVI_Entities Invested Capital (CURRENT)" xfId="6298" xr:uid="{00000000-0005-0000-0000-00008D180000}"/>
    <cellStyle name="_Consolidation Summ - 12.31.06 as of 6.15_Sheet1_AIF VI Broadleaf Watefall Summary as of 6-30-09 FINAL" xfId="6299" xr:uid="{00000000-0005-0000-0000-00008E180000}"/>
    <cellStyle name="_Consolidation Summ - 12.31.06 as of 6.15_Sheet1_AIF VI Broadleaf Watefall Summary as of 9-30-09" xfId="6300" xr:uid="{00000000-0005-0000-0000-00008F180000}"/>
    <cellStyle name="_Consolidation Summ - 12.31.06 as of 6.15_Sheet1_Broadleaf Watefall 12-31-09" xfId="6301" xr:uid="{00000000-0005-0000-0000-000090180000}"/>
    <cellStyle name="_Consolidation Summ - 12.31.06 as of 6.15_Sheet1_Broadleaf Watefall 6-30-09" xfId="6302" xr:uid="{00000000-0005-0000-0000-000091180000}"/>
    <cellStyle name="_Consolidation Summ - 12.31.06 as of 6.15_Sheet1_Broadleaf Watefall 9-30-09" xfId="6303" xr:uid="{00000000-0005-0000-0000-000092180000}"/>
    <cellStyle name="_Consolidation Summ - 12.31.06 as of 6.15_Sheet1_Invested Capital Debt Worksheet" xfId="6304" xr:uid="{00000000-0005-0000-0000-000093180000}"/>
    <cellStyle name="_Consolidation Summ - 12.31.06 as of 6.15_Sheet13" xfId="6305" xr:uid="{00000000-0005-0000-0000-000094180000}"/>
    <cellStyle name="_Consolidation Summ - 12.31.06 as of 6.15_Sheet2" xfId="6306" xr:uid="{00000000-0005-0000-0000-000095180000}"/>
    <cellStyle name="_Consolidation Summ - 12.31.06 as of 6.15_Sheet2 2" xfId="6307" xr:uid="{00000000-0005-0000-0000-000096180000}"/>
    <cellStyle name="_Consolidation Summ - 12.31.06 as of 6.15_Sheet2_AIF VI - BondcoVI_Entities Invested Capital (CURRENT)" xfId="6308" xr:uid="{00000000-0005-0000-0000-000097180000}"/>
    <cellStyle name="_Consolidation Summ - 12.31.06 as of 6.15_Sheet2_AIF VI Broadleaf Watefall Summary as of 6-30-09 FINAL" xfId="6309" xr:uid="{00000000-0005-0000-0000-000098180000}"/>
    <cellStyle name="_Consolidation Summ - 12.31.06 as of 6.15_Sheet2_AIF VI Broadleaf Watefall Summary as of 9-30-09" xfId="6310" xr:uid="{00000000-0005-0000-0000-000099180000}"/>
    <cellStyle name="_Consolidation Summ - 12.31.06 as of 6.15_Sheet2_Broadleaf Watefall 12-31-09" xfId="6311" xr:uid="{00000000-0005-0000-0000-00009A180000}"/>
    <cellStyle name="_Consolidation Summ - 12.31.06 as of 6.15_Sheet2_Broadleaf Watefall 6-30-09" xfId="6312" xr:uid="{00000000-0005-0000-0000-00009B180000}"/>
    <cellStyle name="_Consolidation Summ - 12.31.06 as of 6.15_Sheet2_Broadleaf Watefall 9-30-09" xfId="6313" xr:uid="{00000000-0005-0000-0000-00009C180000}"/>
    <cellStyle name="_Consolidation Summ - 12.31.06 as of 6.15_Sheet2_Invested Capital Debt Worksheet" xfId="6314" xr:uid="{00000000-0005-0000-0000-00009D180000}"/>
    <cellStyle name="_Consolidation Summ - 12.31.06 as of 6.15_Sheet3" xfId="6315" xr:uid="{00000000-0005-0000-0000-00009E180000}"/>
    <cellStyle name="_Consolidation Summ - 12.31.06 as of 6.15_Sheet3 2" xfId="6316" xr:uid="{00000000-0005-0000-0000-00009F180000}"/>
    <cellStyle name="_Consolidation Summ - 12.31.06 as of 6.15_Sheet3_AIF VI - BondcoVI_Entities Invested Capital (CURRENT)" xfId="6317" xr:uid="{00000000-0005-0000-0000-0000A0180000}"/>
    <cellStyle name="_Consolidation Summ - 12.31.06 as of 6.15_Sheet3_Invested Capital Debt Worksheet" xfId="6318" xr:uid="{00000000-0005-0000-0000-0000A1180000}"/>
    <cellStyle name="_Consolidation Summ - 12.31.06 as of 6.15_Sheet7" xfId="6319" xr:uid="{00000000-0005-0000-0000-0000A2180000}"/>
    <cellStyle name="_Consolidation Summ - 12.31.06 as of 6.15_Sheet7_Sheet2" xfId="6320" xr:uid="{00000000-0005-0000-0000-0000A3180000}"/>
    <cellStyle name="_Consolidation Summ - 12.31.06 as of 6.15_Summary" xfId="6321" xr:uid="{00000000-0005-0000-0000-0000A4180000}"/>
    <cellStyle name="_Consolidation Summ - 12.31.06 as of 6.15_Summary 2" xfId="6322" xr:uid="{00000000-0005-0000-0000-0000A5180000}"/>
    <cellStyle name="_Consolidation Summ - 12.31.06 as of 6.15_Summary_AIF VI - BondcoVI_Entities Invested Capital (CURRENT)" xfId="6323" xr:uid="{00000000-0005-0000-0000-0000A6180000}"/>
    <cellStyle name="_Consolidation Summ - 12.31.06 as of 6.15_Summary_Invested Capital Debt Worksheet" xfId="6324" xr:uid="{00000000-0005-0000-0000-0000A7180000}"/>
    <cellStyle name="_Consolidation Summ - 12.31.06 as of 6.15_TX Details" xfId="6325" xr:uid="{00000000-0005-0000-0000-0000A8180000}"/>
    <cellStyle name="_Consolidation Summ - 12.31.06 as of 6.15_Txn and Adv and LevSourcev8" xfId="6326" xr:uid="{00000000-0005-0000-0000-0000A9180000}"/>
    <cellStyle name="_Consolidation Summ - 12.31.06 as of 6.15_Txn and Adv and LevSourcev8 2" xfId="6327" xr:uid="{00000000-0005-0000-0000-0000AA180000}"/>
    <cellStyle name="_Consolidation Summ - 12.31.06 as of 6.15_Txn and Adv and LevSourcev8_403000 - Rollforward" xfId="6328" xr:uid="{00000000-0005-0000-0000-0000AB180000}"/>
    <cellStyle name="_Consolidation Summ - 12.31.06 as of 6.15_Txn and Adv and LevSourcev8_AGM 2009 Earnings Forecast Model_080916_May_7" xfId="6329" xr:uid="{00000000-0005-0000-0000-0000AC180000}"/>
    <cellStyle name="_Consolidation Summ - 12.31.06 as of 6.15_Txn and Adv and LevSourcev8_AGM 2009 Earnings Forecast Model_080916_May_7_FYCMPln-Retrieve" xfId="6330" xr:uid="{00000000-0005-0000-0000-0000AD180000}"/>
    <cellStyle name="_Consolidation Summ - 12.31.06 as of 6.15_Txn and Adv and LevSourcev8_FYCMPln-Retrieve" xfId="6331" xr:uid="{00000000-0005-0000-0000-0000AE180000}"/>
    <cellStyle name="_Consolidation Summ - 12.31.06 as of 6.15_Txn and Adv and LevSourcev8_July 2010 ADP" xfId="6332" xr:uid="{00000000-0005-0000-0000-0000AF180000}"/>
    <cellStyle name="_Consolidation Summ - 12.31.06 as of 6.15_Txn and Adv and LevSourcev8_June NMFI accrual" xfId="6333" xr:uid="{00000000-0005-0000-0000-0000B0180000}"/>
    <cellStyle name="_Consolidation Summ - 12.31.06 as of 6.15_Txn and Adv and LevSourcev8_Sheet13" xfId="6334" xr:uid="{00000000-0005-0000-0000-0000B1180000}"/>
    <cellStyle name="_Consolidation Summ - 12.31.06 as of 6.15_Txn and Adv and LevSourcev8_Sheet7" xfId="6335" xr:uid="{00000000-0005-0000-0000-0000B2180000}"/>
    <cellStyle name="_Consolidation Summ - 12.31.06 as of 6.15_Txn and Adv and LevSourcev8_Sheet7_Sheet2" xfId="6336" xr:uid="{00000000-0005-0000-0000-0000B3180000}"/>
    <cellStyle name="_Consolidation Summ - 12.31.06 as of 6.15_Txn and Adv and LevSourcev8_US Population Summary" xfId="6337" xr:uid="{00000000-0005-0000-0000-0000B4180000}"/>
    <cellStyle name="_Consolidation Summ - 12.31.06 as of 6.15_US Population Summary" xfId="6338" xr:uid="{00000000-0005-0000-0000-0000B5180000}"/>
    <cellStyle name="_Consolidation Summ - 12.31.06 as of 6.15_YE distrib on cash flow" xfId="6339" xr:uid="{00000000-0005-0000-0000-0000B6180000}"/>
    <cellStyle name="-_Copy of Placement Fees 5yr Model_da4" xfId="6340" xr:uid="{00000000-0005-0000-0000-0000B7180000}"/>
    <cellStyle name="-_Copy of Placement Fees 5yr Model_da4_Sheet1" xfId="6341" xr:uid="{00000000-0005-0000-0000-0000B8180000}"/>
    <cellStyle name="-_Copy of Placement Fees 5yr Model_da4_Sheet1 2" xfId="6342" xr:uid="{00000000-0005-0000-0000-0000B9180000}"/>
    <cellStyle name="_Core Jul Fcst Rev1" xfId="6343" xr:uid="{00000000-0005-0000-0000-0000BA180000}"/>
    <cellStyle name="_Core Jul Fcst Rev1 2" xfId="6344" xr:uid="{00000000-0005-0000-0000-0000BB180000}"/>
    <cellStyle name="_Core Jul Fcst Rev1_Oaktree - Annexes B and C to SPA 11.19.09" xfId="6345" xr:uid="{00000000-0005-0000-0000-0000BC180000}"/>
    <cellStyle name="_Core Jul Fcst Rev1_Oaktree - Annexes B and C to SPA 11.19.09 2" xfId="6346" xr:uid="{00000000-0005-0000-0000-0000BD180000}"/>
    <cellStyle name="_Core Jul Fcst Rev1_Oaktree - Annexes B and C to SPA 11.19.09_Sheet2" xfId="6347" xr:uid="{00000000-0005-0000-0000-0000BE180000}"/>
    <cellStyle name="_Core Jul Fcst Rev1_Oaktree - Annexes B and C to SPA 11.19.09_Sheet2 2" xfId="6348" xr:uid="{00000000-0005-0000-0000-0000BF180000}"/>
    <cellStyle name="_Core Jul Fcst Rev1_Sheet2" xfId="6349" xr:uid="{00000000-0005-0000-0000-0000C0180000}"/>
    <cellStyle name="_Core Jul Fcst Rev1_Sheet2 2" xfId="6350" xr:uid="{00000000-0005-0000-0000-0000C1180000}"/>
    <cellStyle name="_CPG Supporting Schedules" xfId="6351" xr:uid="{00000000-0005-0000-0000-0000C2180000}"/>
    <cellStyle name="_CS&amp;N NBM - Cost centre and Org charts - AUGUST 2002" xfId="6352" xr:uid="{00000000-0005-0000-0000-0000C3180000}"/>
    <cellStyle name="_CS&amp;N NBM - Cost centre and Org charts - AUGUST 2002 2" xfId="6353" xr:uid="{00000000-0005-0000-0000-0000C4180000}"/>
    <cellStyle name="_CS&amp;N NBM - Cost centre and Org charts - AUGUST 2002 3" xfId="6354" xr:uid="{00000000-0005-0000-0000-0000C5180000}"/>
    <cellStyle name="_CS&amp;N NBM - Cost centre and Org charts - AUGUST 2002 3 2" xfId="6355" xr:uid="{00000000-0005-0000-0000-0000C6180000}"/>
    <cellStyle name="_CS&amp;N NBM - Cost centre and Org charts - AUGUST 2002_AAA Inv" xfId="6356" xr:uid="{00000000-0005-0000-0000-0000C7180000}"/>
    <cellStyle name="_CS&amp;N NBM - Cost centre and Org charts - AUGUST 2002_AP Alt" xfId="6357" xr:uid="{00000000-0005-0000-0000-0000C8180000}"/>
    <cellStyle name="_Culligan Model 9-21-04 - INV CASE W - NEW CAP" xfId="6358" xr:uid="{00000000-0005-0000-0000-0000C9180000}"/>
    <cellStyle name="_Culligan Model 9-21-04 - INV CASE W - NEW CAP 2" xfId="6359" xr:uid="{00000000-0005-0000-0000-0000CA180000}"/>
    <cellStyle name="_Culligan Model 9-21-04 - INV CASE W - NEW CAP 2 2" xfId="6360" xr:uid="{00000000-0005-0000-0000-0000CB180000}"/>
    <cellStyle name="_Culligan Model 9-21-04 - INV CASE W - NEW CAP 3" xfId="6361" xr:uid="{00000000-0005-0000-0000-0000CC180000}"/>
    <cellStyle name="_Culligan Model 9-21-04 - INV CASE W - NEW CAP1" xfId="6362" xr:uid="{00000000-0005-0000-0000-0000CD180000}"/>
    <cellStyle name="_Culligan Model 9-21-04 - INV CASE W - NEW CAP1 2" xfId="6363" xr:uid="{00000000-0005-0000-0000-0000CE180000}"/>
    <cellStyle name="_Culligan Model 9-21-04 - INV CASE W - NEW CAP1 2 2" xfId="6364" xr:uid="{00000000-0005-0000-0000-0000CF180000}"/>
    <cellStyle name="_Culligan Model 9-21-04 - INV CASE W - NEW CAP1 3" xfId="6365" xr:uid="{00000000-0005-0000-0000-0000D0180000}"/>
    <cellStyle name="_Currency" xfId="6366" xr:uid="{00000000-0005-0000-0000-0000D1180000}"/>
    <cellStyle name="_Currency 2" xfId="6367" xr:uid="{00000000-0005-0000-0000-0000D2180000}"/>
    <cellStyle name="_Currency 2 2" xfId="6368" xr:uid="{00000000-0005-0000-0000-0000D3180000}"/>
    <cellStyle name="_Currency_#64- Wyndham Mt. Laurel Hotel - Working" xfId="6369" xr:uid="{00000000-0005-0000-0000-0000D4180000}"/>
    <cellStyle name="_Currency__DCF Template" xfId="6370" xr:uid="{00000000-0005-0000-0000-0000D5180000}"/>
    <cellStyle name="_Currency__DCF Template_Private Equity Stat Book (HC) 5-23-07 (6)" xfId="6371" xr:uid="{00000000-0005-0000-0000-0000D6180000}"/>
    <cellStyle name="_Currency__DCF Template_Realized Loss Detail" xfId="6372" xr:uid="{00000000-0005-0000-0000-0000D7180000}"/>
    <cellStyle name="_Currency__EY Office Rent Step PV Calc- 051702" xfId="6373" xr:uid="{00000000-0005-0000-0000-0000D8180000}"/>
    <cellStyle name="_Currency_01 AAC LBO" xfId="6374" xr:uid="{00000000-0005-0000-0000-0000D9180000}"/>
    <cellStyle name="_Currency_01 AAC LBO_Rights Offering Rider 4" xfId="6375" xr:uid="{00000000-0005-0000-0000-0000DA180000}"/>
    <cellStyle name="_Currency_02 financial projections for nestle" xfId="6376" xr:uid="{00000000-0005-0000-0000-0000DB180000}"/>
    <cellStyle name="_Currency_02 financial projections for nestle_Rights Offering Rider 4" xfId="6377" xr:uid="{00000000-0005-0000-0000-0000DC180000}"/>
    <cellStyle name="_Currency_02 Secured Debt Summary" xfId="6378" xr:uid="{00000000-0005-0000-0000-0000DD180000}"/>
    <cellStyle name="_Currency_03 LA 021005 ARC Debt Schedule" xfId="6379" xr:uid="{00000000-0005-0000-0000-0000DE180000}"/>
    <cellStyle name="_Currency_03 Secured Prepayment Analysis" xfId="6380" xr:uid="{00000000-0005-0000-0000-0000DF180000}"/>
    <cellStyle name="_Currency_04 Alaska Model 2002-05-31 GS" xfId="6381" xr:uid="{00000000-0005-0000-0000-0000E0180000}"/>
    <cellStyle name="_Currency_04 Alaska Model 2002-05-31 GS_Private Equity Stat Book (HC) 5-23-07 (6)" xfId="6382" xr:uid="{00000000-0005-0000-0000-0000E1180000}"/>
    <cellStyle name="_Currency_04 Alaska Model 2002-05-31 GS_Realized Loss Detail" xfId="6383" xr:uid="{00000000-0005-0000-0000-0000E2180000}"/>
    <cellStyle name="_Currency_04 Arrow Refi Model" xfId="6384" xr:uid="{00000000-0005-0000-0000-0000E3180000}"/>
    <cellStyle name="_Currency_04 Arrow Refi Model_Rights Offering Rider 4" xfId="6385" xr:uid="{00000000-0005-0000-0000-0000E4180000}"/>
    <cellStyle name="_Currency_04 CPJ Merger Model" xfId="6386" xr:uid="{00000000-0005-0000-0000-0000E5180000}"/>
    <cellStyle name="_Currency_04 Masai Merger Model" xfId="6387" xr:uid="{00000000-0005-0000-0000-0000E6180000}"/>
    <cellStyle name="_Currency_04 Secured Prepayment Analysis" xfId="6388" xr:uid="{00000000-0005-0000-0000-0000E7180000}"/>
    <cellStyle name="_Currency_05 Liseberg LBO 5.75x" xfId="6389" xr:uid="{00000000-0005-0000-0000-0000E8180000}"/>
    <cellStyle name="_Currency_05 Liseberg LBO 5.75x_Rights Offering Rider 4" xfId="6390" xr:uid="{00000000-0005-0000-0000-0000E9180000}"/>
    <cellStyle name="_Currency_05 SFD LBO" xfId="6391" xr:uid="{00000000-0005-0000-0000-0000EA180000}"/>
    <cellStyle name="_Currency_05 SFD LBO_Rights Offering Rider 4" xfId="6392" xr:uid="{00000000-0005-0000-0000-0000EB180000}"/>
    <cellStyle name="_Currency_06 DE Acquisition Model" xfId="6393" xr:uid="{00000000-0005-0000-0000-0000EC180000}"/>
    <cellStyle name="_Currency_06 Rec LBO" xfId="6394" xr:uid="{00000000-0005-0000-0000-0000ED180000}"/>
    <cellStyle name="_Currency_06 Rec LBO_Rights Offering Rider 4" xfId="6395" xr:uid="{00000000-0005-0000-0000-0000EE180000}"/>
    <cellStyle name="_Currency_16 integrated_standalone" xfId="6396" xr:uid="{00000000-0005-0000-0000-0000EF180000}"/>
    <cellStyle name="_Currency_16 integrated_standalone_Rights Offering Rider 4" xfId="6397" xr:uid="{00000000-0005-0000-0000-0000F0180000}"/>
    <cellStyle name="_Currency_18 Merger Model  NAV1" xfId="6398" xr:uid="{00000000-0005-0000-0000-0000F1180000}"/>
    <cellStyle name="_Currency_18 SPX Divestiture Model" xfId="6399" xr:uid="{00000000-0005-0000-0000-0000F2180000}"/>
    <cellStyle name="_Currency_18 SPX Divestiture Model_Rights Offering Rider 4" xfId="6400" xr:uid="{00000000-0005-0000-0000-0000F3180000}"/>
    <cellStyle name="_Currency_2008.projected.version.II" xfId="6401" xr:uid="{00000000-0005-0000-0000-0000F4180000}"/>
    <cellStyle name="_Currency_2008.projected.version.II 2" xfId="6402" xr:uid="{00000000-0005-0000-0000-0000F5180000}"/>
    <cellStyle name="_Currency_2008_Plan_Model_2Q'08 Update_ v1" xfId="6403" xr:uid="{00000000-0005-0000-0000-0000F6180000}"/>
    <cellStyle name="_Currency_260511_6" xfId="6404" xr:uid="{00000000-0005-0000-0000-0000F7180000}"/>
    <cellStyle name="_Currency_260511_6 2" xfId="6405" xr:uid="{00000000-0005-0000-0000-0000F8180000}"/>
    <cellStyle name="_Currency_5-year PLs" xfId="6406" xr:uid="{00000000-0005-0000-0000-0000F9180000}"/>
    <cellStyle name="_Currency_5-year PLs 2" xfId="6407" xr:uid="{00000000-0005-0000-0000-0000FA180000}"/>
    <cellStyle name="_Currency_AAA CM Funds" xfId="6408" xr:uid="{00000000-0005-0000-0000-0000FB180000}"/>
    <cellStyle name="_Currency_AAA CM Funds 2" xfId="6409" xr:uid="{00000000-0005-0000-0000-0000FC180000}"/>
    <cellStyle name="_Currency_AD-Modèle GSI-14.03.00.final" xfId="6410" xr:uid="{00000000-0005-0000-0000-0000FD180000}"/>
    <cellStyle name="_Currency_AD-Modèle GSI-14.03.00.final_rent" xfId="6411" xr:uid="{00000000-0005-0000-0000-0000FE180000}"/>
    <cellStyle name="_Currency_AD-Modèle GSI-14.03.00.final_Sheet13" xfId="6412" xr:uid="{00000000-0005-0000-0000-0000FF180000}"/>
    <cellStyle name="_Currency_ADNet Projections" xfId="6413" xr:uid="{00000000-0005-0000-0000-000000190000}"/>
    <cellStyle name="_Currency_Adv Fees" xfId="6414" xr:uid="{00000000-0005-0000-0000-000001190000}"/>
    <cellStyle name="_Currency_Adv Fees 2" xfId="6415" xr:uid="{00000000-0005-0000-0000-000002190000}"/>
    <cellStyle name="_Currency_AGM 2009 Earnings Forecast Model_080916_v4" xfId="6416" xr:uid="{00000000-0005-0000-0000-000003190000}"/>
    <cellStyle name="_Currency_AGM 2009 Earnings Forecast Model_080916_v4 2" xfId="6417" xr:uid="{00000000-0005-0000-0000-000004190000}"/>
    <cellStyle name="_Currency_AGM 2009 Earnings Forecast Model_080916_v7" xfId="6418" xr:uid="{00000000-0005-0000-0000-000005190000}"/>
    <cellStyle name="_Currency_AGM 2009 Earnings Forecast Model_080916_v7 2" xfId="6419" xr:uid="{00000000-0005-0000-0000-000006190000}"/>
    <cellStyle name="_Currency_AGM Earnings Forecast Model_080724_v35_FINAL" xfId="6420" xr:uid="{00000000-0005-0000-0000-000007190000}"/>
    <cellStyle name="_Currency_AGM Earnings Forecast Model_080724_v35_FINAL_Sheet1" xfId="6421" xr:uid="{00000000-0005-0000-0000-000008190000}"/>
    <cellStyle name="_Currency_AGM Earnings Forecast Model_080724_v35_FINAL_Sheet1 2" xfId="6422" xr:uid="{00000000-0005-0000-0000-000009190000}"/>
    <cellStyle name="_Currency_AGM Earnings Forecast Model_080724_v37_FINAL" xfId="6423" xr:uid="{00000000-0005-0000-0000-00000A190000}"/>
    <cellStyle name="_Currency_AGM Earnings Forecast Model_080724_v37_FINAL_Sheet1" xfId="6424" xr:uid="{00000000-0005-0000-0000-00000B190000}"/>
    <cellStyle name="_Currency_AGM Earnings Forecast Model_080724_v37_FINAL_Sheet1 2" xfId="6425" xr:uid="{00000000-0005-0000-0000-00000C190000}"/>
    <cellStyle name="_Currency_Am Schedule" xfId="6426" xr:uid="{00000000-0005-0000-0000-00000D190000}"/>
    <cellStyle name="_Currency_Analyse de la marge operationnelle" xfId="6427" xr:uid="{00000000-0005-0000-0000-00000E190000}"/>
    <cellStyle name="_Currency_Analyse de la marge operationnelle 2" xfId="6428" xr:uid="{00000000-0005-0000-0000-00000F190000}"/>
    <cellStyle name="_Currency_Analyse de la marge operationnelle 2 2" xfId="6429" xr:uid="{00000000-0005-0000-0000-000010190000}"/>
    <cellStyle name="_Currency_Analyse de la marge operationnelle 3" xfId="6430" xr:uid="{00000000-0005-0000-0000-000011190000}"/>
    <cellStyle name="_Currency_Analysis" xfId="6431" xr:uid="{00000000-0005-0000-0000-000012190000}"/>
    <cellStyle name="_Currency_Analysis 2" xfId="6432" xr:uid="{00000000-0005-0000-0000-000013190000}"/>
    <cellStyle name="_Currency_Analysis 2 2" xfId="6433" xr:uid="{00000000-0005-0000-0000-000014190000}"/>
    <cellStyle name="_Currency_Analysis 3" xfId="6434" xr:uid="{00000000-0005-0000-0000-000015190000}"/>
    <cellStyle name="_Currency_Apollo - Annex B (2)" xfId="6435" xr:uid="{00000000-0005-0000-0000-000016190000}"/>
    <cellStyle name="_Currency_Apollo - Annex B (2) 2" xfId="6436" xr:uid="{00000000-0005-0000-0000-000017190000}"/>
    <cellStyle name="_Currency_Applicazione Multipli" xfId="6437" xr:uid="{00000000-0005-0000-0000-000018190000}"/>
    <cellStyle name="_Currency_Applicazione Multipli 2" xfId="6438" xr:uid="{00000000-0005-0000-0000-000019190000}"/>
    <cellStyle name="_Currency_Applicazione Multipli_260511_6" xfId="6439" xr:uid="{00000000-0005-0000-0000-00001A190000}"/>
    <cellStyle name="_Currency_Applicazione Multipli_260511_6 2" xfId="6440" xr:uid="{00000000-0005-0000-0000-00001B190000}"/>
    <cellStyle name="_Currency_Applicazione Multipli_LBO" xfId="6441" xr:uid="{00000000-0005-0000-0000-00001C190000}"/>
    <cellStyle name="_Currency_ARC Update Q304" xfId="6442" xr:uid="{00000000-0005-0000-0000-00001D190000}"/>
    <cellStyle name="_Currency_AREH ASR 092203 CURRENT V2" xfId="6443" xr:uid="{00000000-0005-0000-0000-00001E190000}"/>
    <cellStyle name="_Currency_ARI_CAPSTR_120804(02)" xfId="6444" xr:uid="{00000000-0005-0000-0000-00001F190000}"/>
    <cellStyle name="_Currency_Asset Valuation Summary - Hotel2" xfId="6445" xr:uid="{00000000-0005-0000-0000-000020190000}"/>
    <cellStyle name="_Currency_Asset Valuation Summary - Hotel3" xfId="6446" xr:uid="{00000000-0005-0000-0000-000021190000}"/>
    <cellStyle name="_Currency_AUM &amp; FTE" xfId="6447" xr:uid="{00000000-0005-0000-0000-000022190000}"/>
    <cellStyle name="_Currency_avp" xfId="6448" xr:uid="{00000000-0005-0000-0000-000023190000}"/>
    <cellStyle name="_Currency_AVP_260511_6" xfId="6449" xr:uid="{00000000-0005-0000-0000-000024190000}"/>
    <cellStyle name="_Currency_AVP_260511_6 2" xfId="6450" xr:uid="{00000000-0005-0000-0000-000025190000}"/>
    <cellStyle name="_Currency_AVP_LBO" xfId="6451" xr:uid="{00000000-0005-0000-0000-000026190000}"/>
    <cellStyle name="_Currency_AVP_LBO 2" xfId="6452" xr:uid="{00000000-0005-0000-0000-000027190000}"/>
    <cellStyle name="_Currency_avp_Rights Offering Rider 4" xfId="6453" xr:uid="{00000000-0005-0000-0000-000028190000}"/>
    <cellStyle name="_Currency_avpedwards" xfId="6454" xr:uid="{00000000-0005-0000-0000-000029190000}"/>
    <cellStyle name="_Currency_avpedwards_Rights Offering Rider 4" xfId="6455" xr:uid="{00000000-0005-0000-0000-00002A190000}"/>
    <cellStyle name="_Currency_bapv" xfId="6456" xr:uid="{00000000-0005-0000-0000-00002B190000}"/>
    <cellStyle name="_Currency_bapv 2" xfId="6457" xr:uid="{00000000-0005-0000-0000-00002C190000}"/>
    <cellStyle name="_Currency_bapv_260511_6" xfId="6458" xr:uid="{00000000-0005-0000-0000-00002D190000}"/>
    <cellStyle name="_Currency_bapv_260511_6 2" xfId="6459" xr:uid="{00000000-0005-0000-0000-00002E190000}"/>
    <cellStyle name="_Currency_bapv_LBO" xfId="6460" xr:uid="{00000000-0005-0000-0000-00002F190000}"/>
    <cellStyle name="_Currency_bapv_LBO 2" xfId="6461" xr:uid="{00000000-0005-0000-0000-000030190000}"/>
    <cellStyle name="_Currency_BASF" xfId="6462" xr:uid="{00000000-0005-0000-0000-000031190000}"/>
    <cellStyle name="_Currency_Black-Sholes Model-revised 1-03-02" xfId="6463" xr:uid="{00000000-0005-0000-0000-000032190000}"/>
    <cellStyle name="_Currency_Black-Sholes Model-revised 1-03-02_rent" xfId="6464" xr:uid="{00000000-0005-0000-0000-000033190000}"/>
    <cellStyle name="_Currency_Black-Sholes Model-revised 1-03-02_Sheet13" xfId="6465" xr:uid="{00000000-0005-0000-0000-000034190000}"/>
    <cellStyle name="_Currency_Book1" xfId="6466" xr:uid="{00000000-0005-0000-0000-000035190000}"/>
    <cellStyle name="_Currency_Book1_260511_6" xfId="6467" xr:uid="{00000000-0005-0000-0000-000036190000}"/>
    <cellStyle name="_Currency_Book1_260511_6 2" xfId="6468" xr:uid="{00000000-0005-0000-0000-000037190000}"/>
    <cellStyle name="_Currency_Book1_LBO" xfId="6469" xr:uid="{00000000-0005-0000-0000-000038190000}"/>
    <cellStyle name="_Currency_Book1_Merger Plan" xfId="6470" xr:uid="{00000000-0005-0000-0000-000039190000}"/>
    <cellStyle name="_Currency_Book1_Merger Plan 2" xfId="6471" xr:uid="{00000000-0005-0000-0000-00003A190000}"/>
    <cellStyle name="_Currency_Book1_Merger Plan_260511_6" xfId="6472" xr:uid="{00000000-0005-0000-0000-00003B190000}"/>
    <cellStyle name="_Currency_Book1_Merger Plan_260511_6 2" xfId="6473" xr:uid="{00000000-0005-0000-0000-00003C190000}"/>
    <cellStyle name="_Currency_Book1_Merger Plan_LBO" xfId="6474" xr:uid="{00000000-0005-0000-0000-00003D190000}"/>
    <cellStyle name="_Currency_Book1_Rights Offering Rider 4" xfId="6475" xr:uid="{00000000-0005-0000-0000-00003E190000}"/>
    <cellStyle name="_Currency_Book2" xfId="6476" xr:uid="{00000000-0005-0000-0000-00003F190000}"/>
    <cellStyle name="_Currency_Book2 2" xfId="6477" xr:uid="{00000000-0005-0000-0000-000040190000}"/>
    <cellStyle name="_Currency_Book2_260511_6" xfId="6478" xr:uid="{00000000-0005-0000-0000-000041190000}"/>
    <cellStyle name="_Currency_Book2_260511_6 2" xfId="6479" xr:uid="{00000000-0005-0000-0000-000042190000}"/>
    <cellStyle name="_Currency_Book2_LBO" xfId="6480" xr:uid="{00000000-0005-0000-0000-000043190000}"/>
    <cellStyle name="_Currency_Book2_Merger Plan" xfId="6481" xr:uid="{00000000-0005-0000-0000-000044190000}"/>
    <cellStyle name="_Currency_Book2_Merger Plan 2" xfId="6482" xr:uid="{00000000-0005-0000-0000-000045190000}"/>
    <cellStyle name="_Currency_Book2_Merger Plan_260511_6" xfId="6483" xr:uid="{00000000-0005-0000-0000-000046190000}"/>
    <cellStyle name="_Currency_Book2_Merger Plan_260511_6 2" xfId="6484" xr:uid="{00000000-0005-0000-0000-000047190000}"/>
    <cellStyle name="_Currency_Book2_Merger Plan_LBO" xfId="6485" xr:uid="{00000000-0005-0000-0000-000048190000}"/>
    <cellStyle name="_Currency_Book2_rent" xfId="6486" xr:uid="{00000000-0005-0000-0000-000049190000}"/>
    <cellStyle name="_Currency_Book2_rent 2" xfId="6487" xr:uid="{00000000-0005-0000-0000-00004A190000}"/>
    <cellStyle name="_Currency_Book2_Sheet7" xfId="6488" xr:uid="{00000000-0005-0000-0000-00004B190000}"/>
    <cellStyle name="_Currency_Book2_Sheet7 2" xfId="6489" xr:uid="{00000000-0005-0000-0000-00004C190000}"/>
    <cellStyle name="_Currency_Book3 (2)" xfId="6490" xr:uid="{00000000-0005-0000-0000-00004D190000}"/>
    <cellStyle name="_Currency_Book3 (2) 2" xfId="6491" xr:uid="{00000000-0005-0000-0000-00004E190000}"/>
    <cellStyle name="_Currency_Book3 (6)" xfId="6492" xr:uid="{00000000-0005-0000-0000-00004F190000}"/>
    <cellStyle name="_Currency_Book3 (6) 2" xfId="6493" xr:uid="{00000000-0005-0000-0000-000050190000}"/>
    <cellStyle name="_Currency_Book5" xfId="6494" xr:uid="{00000000-0005-0000-0000-000051190000}"/>
    <cellStyle name="_Currency_Book5 2" xfId="6495" xr:uid="{00000000-0005-0000-0000-000052190000}"/>
    <cellStyle name="_Currency_Book8" xfId="6496" xr:uid="{00000000-0005-0000-0000-000053190000}"/>
    <cellStyle name="_Currency_Book8 2" xfId="6497" xr:uid="{00000000-0005-0000-0000-000054190000}"/>
    <cellStyle name="_Currency_Book9" xfId="6498" xr:uid="{00000000-0005-0000-0000-000055190000}"/>
    <cellStyle name="_Currency_Book9_Sheet1" xfId="6499" xr:uid="{00000000-0005-0000-0000-000056190000}"/>
    <cellStyle name="_Currency_Book9_Sheet1 2" xfId="6500" xr:uid="{00000000-0005-0000-0000-000057190000}"/>
    <cellStyle name="_Currency_Brussels Budget 2002 Detail" xfId="6501" xr:uid="{00000000-0005-0000-0000-000058190000}"/>
    <cellStyle name="_Currency_Brussels Budget 2002 Detail 2" xfId="6502" xr:uid="{00000000-0005-0000-0000-000059190000}"/>
    <cellStyle name="_Currency_Brussels Budget 2002 Detail 2 2" xfId="6503" xr:uid="{00000000-0005-0000-0000-00005A190000}"/>
    <cellStyle name="_Currency_Brussels Budget 2002 Detail 3" xfId="6504" xr:uid="{00000000-0005-0000-0000-00005B190000}"/>
    <cellStyle name="_Currency_Brussels Business Plan" xfId="6505" xr:uid="{00000000-0005-0000-0000-00005C190000}"/>
    <cellStyle name="_Currency_Brussels Business Plan 2" xfId="6506" xr:uid="{00000000-0005-0000-0000-00005D190000}"/>
    <cellStyle name="_Currency_Brussels Business Plan 2 2" xfId="6507" xr:uid="{00000000-0005-0000-0000-00005E190000}"/>
    <cellStyle name="_Currency_Brussels Business Plan 3" xfId="6508" xr:uid="{00000000-0005-0000-0000-00005F190000}"/>
    <cellStyle name="_Currency_Cap Struct NY Aug 1 2001" xfId="6509" xr:uid="{00000000-0005-0000-0000-000060190000}"/>
    <cellStyle name="_Currency_Cap Structure" xfId="6510" xr:uid="{00000000-0005-0000-0000-000061190000}"/>
    <cellStyle name="_Currency_Cap Structure_Rights Offering Rider 4" xfId="6511" xr:uid="{00000000-0005-0000-0000-000062190000}"/>
    <cellStyle name="_Currency_CapStructureV12" xfId="6512" xr:uid="{00000000-0005-0000-0000-000063190000}"/>
    <cellStyle name="_Currency_CBD Model Master" xfId="6513" xr:uid="{00000000-0005-0000-0000-000064190000}"/>
    <cellStyle name="_Currency_Ciervo_WACC" xfId="6514" xr:uid="{00000000-0005-0000-0000-000065190000}"/>
    <cellStyle name="_Currency_Ciervo_WACC_Rights Offering Rider 4" xfId="6515" xr:uid="{00000000-0005-0000-0000-000066190000}"/>
    <cellStyle name="_Currency_Cincinnati Bell at 12-31-03 - full pymt" xfId="6516" xr:uid="{00000000-0005-0000-0000-000067190000}"/>
    <cellStyle name="_Currency_Cincinnati Bell at 12-31-03 - full pymt_rent" xfId="6517" xr:uid="{00000000-0005-0000-0000-000068190000}"/>
    <cellStyle name="_Currency_Consolidated" xfId="6518" xr:uid="{00000000-0005-0000-0000-000069190000}"/>
    <cellStyle name="_Currency_Consolidated_Rights Offering Rider 4" xfId="6519" xr:uid="{00000000-0005-0000-0000-00006A190000}"/>
    <cellStyle name="_Currency_Contribution Analysis" xfId="6520" xr:uid="{00000000-0005-0000-0000-00006B190000}"/>
    <cellStyle name="_Currency_Contribution Analysis 2" xfId="6521" xr:uid="{00000000-0005-0000-0000-00006C190000}"/>
    <cellStyle name="_Currency_Contribution Analysis_260511_6" xfId="6522" xr:uid="{00000000-0005-0000-0000-00006D190000}"/>
    <cellStyle name="_Currency_Contribution Analysis_260511_6 2" xfId="6523" xr:uid="{00000000-0005-0000-0000-00006E190000}"/>
    <cellStyle name="_Currency_Contribution Analysis_LBO" xfId="6524" xr:uid="{00000000-0005-0000-0000-00006F190000}"/>
    <cellStyle name="_Currency_Copy of AGM Earnings Forecast Model_080724_v37_to JJackson" xfId="6525" xr:uid="{00000000-0005-0000-0000-000070190000}"/>
    <cellStyle name="_Currency_Copy of AGM Earnings Forecast Model_080724_v37_to JJackson 2" xfId="6526" xr:uid="{00000000-0005-0000-0000-000071190000}"/>
    <cellStyle name="_Currency_Copy of FY 07 - FY 12_mgmt model incl Zurn_rv" xfId="6527" xr:uid="{00000000-0005-0000-0000-000072190000}"/>
    <cellStyle name="_Currency_Copy of FY 07 - FY 12_mgmt model incl Zurn_rv_Rights Offering Rider 4" xfId="6528" xr:uid="{00000000-0005-0000-0000-000073190000}"/>
    <cellStyle name="_Currency_Copy of Placement Fees 5yr Model_da4" xfId="6529" xr:uid="{00000000-0005-0000-0000-000074190000}"/>
    <cellStyle name="_Currency_covenants - final" xfId="6530" xr:uid="{00000000-0005-0000-0000-000075190000}"/>
    <cellStyle name="_Currency_CSC Banche new1" xfId="6531" xr:uid="{00000000-0005-0000-0000-000076190000}"/>
    <cellStyle name="_Currency_CSC Banche new1 2" xfId="6532" xr:uid="{00000000-0005-0000-0000-000077190000}"/>
    <cellStyle name="_Currency_CSC Banche new1_260511_6" xfId="6533" xr:uid="{00000000-0005-0000-0000-000078190000}"/>
    <cellStyle name="_Currency_CSC Banche new1_260511_6 2" xfId="6534" xr:uid="{00000000-0005-0000-0000-000079190000}"/>
    <cellStyle name="_Currency_CSC Banche new1_LBO" xfId="6535" xr:uid="{00000000-0005-0000-0000-00007A190000}"/>
    <cellStyle name="_Currency_dcf" xfId="6536" xr:uid="{00000000-0005-0000-0000-00007B190000}"/>
    <cellStyle name="_Currency_dcf_Rights Offering Rider 4" xfId="6537" xr:uid="{00000000-0005-0000-0000-00007C190000}"/>
    <cellStyle name="_Currency_dcfspxedwards" xfId="6538" xr:uid="{00000000-0005-0000-0000-00007D190000}"/>
    <cellStyle name="_Currency_dcfspxedwards_Rights Offering Rider 4" xfId="6539" xr:uid="{00000000-0005-0000-0000-00007E190000}"/>
    <cellStyle name="_Currency_DT Cable Expense Reimbursement" xfId="6540" xr:uid="{00000000-0005-0000-0000-00007F190000}"/>
    <cellStyle name="_Currency_DT Cable Expense Reimbursement_rent" xfId="6541" xr:uid="{00000000-0005-0000-0000-000080190000}"/>
    <cellStyle name="_Currency_Expense Summary Master File (2)" xfId="6542" xr:uid="{00000000-0005-0000-0000-000081190000}"/>
    <cellStyle name="_Currency_Expense Summary Master File (2)_Sheet1" xfId="6543" xr:uid="{00000000-0005-0000-0000-000082190000}"/>
    <cellStyle name="_Currency_Expense Summary Master File (2)_Sheet1 2" xfId="6544" xr:uid="{00000000-0005-0000-0000-000083190000}"/>
    <cellStyle name="_Currency_Expense Summary Master File 2009-Update II" xfId="6545" xr:uid="{00000000-0005-0000-0000-000084190000}"/>
    <cellStyle name="_Currency_Expense Summary Master File 2009-Update II 2" xfId="6546" xr:uid="{00000000-0005-0000-0000-000085190000}"/>
    <cellStyle name="_Currency_Financial Model" xfId="6547" xr:uid="{00000000-0005-0000-0000-000086190000}"/>
    <cellStyle name="_Currency_Financial Model_Rights Offering Rider 4" xfId="6548" xr:uid="{00000000-0005-0000-0000-000087190000}"/>
    <cellStyle name="_Currency_Financials" xfId="6549" xr:uid="{00000000-0005-0000-0000-000088190000}"/>
    <cellStyle name="_Currency_Financials 2" xfId="6550" xr:uid="{00000000-0005-0000-0000-000089190000}"/>
    <cellStyle name="_Currency_Financials_260511_6" xfId="6551" xr:uid="{00000000-0005-0000-0000-00008A190000}"/>
    <cellStyle name="_Currency_Financials_260511_6 2" xfId="6552" xr:uid="{00000000-0005-0000-0000-00008B190000}"/>
    <cellStyle name="_Currency_Financials_LBO" xfId="6553" xr:uid="{00000000-0005-0000-0000-00008C190000}"/>
    <cellStyle name="_Currency_Financings Accretion_Dilution v03_followup" xfId="6554" xr:uid="{00000000-0005-0000-0000-00008D190000}"/>
    <cellStyle name="_Currency_Financings Accretion_Dilution v03_followup_Rights Offering Rider 4" xfId="6555" xr:uid="{00000000-0005-0000-0000-00008E190000}"/>
    <cellStyle name="_Currency_General model" xfId="6556" xr:uid="{00000000-0005-0000-0000-00008F190000}"/>
    <cellStyle name="_Currency_General model_Rights Offering Rider 4" xfId="6557" xr:uid="{00000000-0005-0000-0000-000090190000}"/>
    <cellStyle name="_Currency_HDSupplyMinimodv3" xfId="6558" xr:uid="{00000000-0005-0000-0000-000091190000}"/>
    <cellStyle name="_Currency_HDSupplyMinimodv3b" xfId="6559" xr:uid="{00000000-0005-0000-0000-000092190000}"/>
    <cellStyle name="_Currency_Historical Financials" xfId="6560" xr:uid="{00000000-0005-0000-0000-000093190000}"/>
    <cellStyle name="_Currency_Historical Financials 2" xfId="6561" xr:uid="{00000000-0005-0000-0000-000094190000}"/>
    <cellStyle name="_Currency_Historical Financials 2 2" xfId="6562" xr:uid="{00000000-0005-0000-0000-000095190000}"/>
    <cellStyle name="_Currency_Historical Financials 3" xfId="6563" xr:uid="{00000000-0005-0000-0000-000096190000}"/>
    <cellStyle name="_Currency_Hook_MergerPlan_2003_Feb11" xfId="6564" xr:uid="{00000000-0005-0000-0000-000097190000}"/>
    <cellStyle name="_Currency_Industry Project list" xfId="6565" xr:uid="{00000000-0005-0000-0000-000098190000}"/>
    <cellStyle name="_Currency_Industry Project list_Rights Offering Rider 4" xfId="6566" xr:uid="{00000000-0005-0000-0000-000099190000}"/>
    <cellStyle name="_Currency_Integrated Model Final v40" xfId="6567" xr:uid="{00000000-0005-0000-0000-00009A190000}"/>
    <cellStyle name="_Currency_integrated_merger" xfId="6568" xr:uid="{00000000-0005-0000-0000-00009B190000}"/>
    <cellStyle name="_Currency_integrated_merger_Rights Offering Rider 4" xfId="6569" xr:uid="{00000000-0005-0000-0000-00009C190000}"/>
    <cellStyle name="_Currency_JV accounting" xfId="6570" xr:uid="{00000000-0005-0000-0000-00009D190000}"/>
    <cellStyle name="_Currency_LBO" xfId="6571" xr:uid="{00000000-0005-0000-0000-00009E190000}"/>
    <cellStyle name="_Currency_LBO Analysis Summary" xfId="6572" xr:uid="{00000000-0005-0000-0000-00009F190000}"/>
    <cellStyle name="_Currency_LBO Analysis Summary - Template" xfId="6573" xr:uid="{00000000-0005-0000-0000-0000A0190000}"/>
    <cellStyle name="_Currency_LBO Analysis Summary - Template_Rights Offering Rider 4" xfId="6574" xr:uid="{00000000-0005-0000-0000-0000A1190000}"/>
    <cellStyle name="_Currency_LBO Analysis Summary_Rights Offering Rider 4" xfId="6575" xr:uid="{00000000-0005-0000-0000-0000A2190000}"/>
    <cellStyle name="_Currency_LBO Model v3" xfId="6576" xr:uid="{00000000-0005-0000-0000-0000A3190000}"/>
    <cellStyle name="_Currency_LBO Model v3_Rights Offering Rider 4" xfId="6577" xr:uid="{00000000-0005-0000-0000-0000A4190000}"/>
    <cellStyle name="_Currency_LBO SF" xfId="6578" xr:uid="{00000000-0005-0000-0000-0000A5190000}"/>
    <cellStyle name="_Currency_LBO SF Model Output - Template" xfId="6579" xr:uid="{00000000-0005-0000-0000-0000A6190000}"/>
    <cellStyle name="_Currency_LBO SF Model Output - Template_Rights Offering Rider 4" xfId="6580" xr:uid="{00000000-0005-0000-0000-0000A7190000}"/>
    <cellStyle name="_Currency_LBO SF_Rights Offering Rider 4" xfId="6581" xr:uid="{00000000-0005-0000-0000-0000A8190000}"/>
    <cellStyle name="_Currency_lbo_short_form" xfId="6582" xr:uid="{00000000-0005-0000-0000-0000A9190000}"/>
    <cellStyle name="_Currency_lbo_short_form_Rights Offering Rider 4" xfId="6583" xr:uid="{00000000-0005-0000-0000-0000AA190000}"/>
    <cellStyle name="_Currency_Legrand Business Plan" xfId="6584" xr:uid="{00000000-0005-0000-0000-0000AB190000}"/>
    <cellStyle name="_Currency_Legrand Business Plan 2" xfId="6585" xr:uid="{00000000-0005-0000-0000-0000AC190000}"/>
    <cellStyle name="_Currency_Legrand Business Plan 2 2" xfId="6586" xr:uid="{00000000-0005-0000-0000-0000AD190000}"/>
    <cellStyle name="_Currency_Legrand Business Plan 3" xfId="6587" xr:uid="{00000000-0005-0000-0000-0000AE190000}"/>
    <cellStyle name="_Currency_Legrand Business Plan EN" xfId="6588" xr:uid="{00000000-0005-0000-0000-0000AF190000}"/>
    <cellStyle name="_Currency_Legrand Business Plan EN 2" xfId="6589" xr:uid="{00000000-0005-0000-0000-0000B0190000}"/>
    <cellStyle name="_Currency_Legrand Business Plan EN 2 2" xfId="6590" xr:uid="{00000000-0005-0000-0000-0000B1190000}"/>
    <cellStyle name="_Currency_Legrand Business Plan EN 3" xfId="6591" xr:uid="{00000000-0005-0000-0000-0000B2190000}"/>
    <cellStyle name="_Currency_LPD_Analysis" xfId="6592" xr:uid="{00000000-0005-0000-0000-0000B3190000}"/>
    <cellStyle name="_Currency_LPD_Analysis_Rights Offering Rider 4" xfId="6593" xr:uid="{00000000-0005-0000-0000-0000B4190000}"/>
    <cellStyle name="_Currency_MD&amp;A support - Q2 '08 and '07 - 09.11.08" xfId="6594" xr:uid="{00000000-0005-0000-0000-0000B5190000}"/>
    <cellStyle name="_Currency_MD&amp;A support - Q2 '08 and '07 - 09.11.08 2" xfId="6595" xr:uid="{00000000-0005-0000-0000-0000B6190000}"/>
    <cellStyle name="_Currency_MDA - AUM Modelv3_6 18" xfId="6596" xr:uid="{00000000-0005-0000-0000-0000B7190000}"/>
    <cellStyle name="_Currency_MDA - AUM Modelv3_6 18 2" xfId="6597" xr:uid="{00000000-0005-0000-0000-0000B8190000}"/>
    <cellStyle name="_Currency_MDA - AUM Modelv4_values8 11" xfId="6598" xr:uid="{00000000-0005-0000-0000-0000B9190000}"/>
    <cellStyle name="_Currency_MDA - AUM Modelv4_values8 11 (2)" xfId="6599" xr:uid="{00000000-0005-0000-0000-0000BA190000}"/>
    <cellStyle name="_Currency_MDA - AUM Modelv4_values8 11 (2) 2" xfId="6600" xr:uid="{00000000-0005-0000-0000-0000BB190000}"/>
    <cellStyle name="_Currency_MDA - AUM Modelv4_values8 11 2" xfId="6601" xr:uid="{00000000-0005-0000-0000-0000BC190000}"/>
    <cellStyle name="_Currency_MDA - AUM Modelv4_values8 11 3" xfId="6602" xr:uid="{00000000-0005-0000-0000-0000BD190000}"/>
    <cellStyle name="_Currency_MDA - AUM Modelv4_values8 11 4" xfId="6603" xr:uid="{00000000-0005-0000-0000-0000BE190000}"/>
    <cellStyle name="_Currency_Merger Plan" xfId="6604" xr:uid="{00000000-0005-0000-0000-0000BF190000}"/>
    <cellStyle name="_Currency_Merger Plan 01" xfId="6605" xr:uid="{00000000-0005-0000-0000-0000C0190000}"/>
    <cellStyle name="_Currency_Merger Plan 01 2" xfId="6606" xr:uid="{00000000-0005-0000-0000-0000C1190000}"/>
    <cellStyle name="_Currency_Merger Plan 01_260511_6" xfId="6607" xr:uid="{00000000-0005-0000-0000-0000C2190000}"/>
    <cellStyle name="_Currency_Merger Plan 01_260511_6 2" xfId="6608" xr:uid="{00000000-0005-0000-0000-0000C3190000}"/>
    <cellStyle name="_Currency_Merger Plan 01_LBO" xfId="6609" xr:uid="{00000000-0005-0000-0000-0000C4190000}"/>
    <cellStyle name="_Currency_Merger Plan 2" xfId="6610" xr:uid="{00000000-0005-0000-0000-0000C5190000}"/>
    <cellStyle name="_Currency_Merger Plan A" xfId="6611" xr:uid="{00000000-0005-0000-0000-0000C6190000}"/>
    <cellStyle name="_Currency_Merger Plan A 2" xfId="6612" xr:uid="{00000000-0005-0000-0000-0000C7190000}"/>
    <cellStyle name="_Currency_Merger Plan A_260511_6" xfId="6613" xr:uid="{00000000-0005-0000-0000-0000C8190000}"/>
    <cellStyle name="_Currency_Merger Plan A_260511_6 2" xfId="6614" xr:uid="{00000000-0005-0000-0000-0000C9190000}"/>
    <cellStyle name="_Currency_Merger Plan A_LBO" xfId="6615" xr:uid="{00000000-0005-0000-0000-0000CA190000}"/>
    <cellStyle name="_Currency_Merger Plan A_Merger Plan" xfId="6616" xr:uid="{00000000-0005-0000-0000-0000CB190000}"/>
    <cellStyle name="_Currency_Merger Plan A_Merger Plan 2" xfId="6617" xr:uid="{00000000-0005-0000-0000-0000CC190000}"/>
    <cellStyle name="_Currency_Merger Plan A_Merger Plan_260511_6" xfId="6618" xr:uid="{00000000-0005-0000-0000-0000CD190000}"/>
    <cellStyle name="_Currency_Merger Plan A_Merger Plan_260511_6 2" xfId="6619" xr:uid="{00000000-0005-0000-0000-0000CE190000}"/>
    <cellStyle name="_Currency_Merger Plan A_Merger Plan_LBO" xfId="6620" xr:uid="{00000000-0005-0000-0000-0000CF190000}"/>
    <cellStyle name="_Currency_Merger Plan SP_CA" xfId="6621" xr:uid="{00000000-0005-0000-0000-0000D0190000}"/>
    <cellStyle name="_Currency_Merger Plan SP_CA 2" xfId="6622" xr:uid="{00000000-0005-0000-0000-0000D1190000}"/>
    <cellStyle name="_Currency_Merger Plan SP_CA_260511_6" xfId="6623" xr:uid="{00000000-0005-0000-0000-0000D2190000}"/>
    <cellStyle name="_Currency_Merger Plan SP_CA_260511_6 2" xfId="6624" xr:uid="{00000000-0005-0000-0000-0000D3190000}"/>
    <cellStyle name="_Currency_Merger Plan SP_CA_LBO" xfId="6625" xr:uid="{00000000-0005-0000-0000-0000D4190000}"/>
    <cellStyle name="_Currency_Merger Plan_260511_6" xfId="6626" xr:uid="{00000000-0005-0000-0000-0000D5190000}"/>
    <cellStyle name="_Currency_Merger Plan_260511_6 2" xfId="6627" xr:uid="{00000000-0005-0000-0000-0000D6190000}"/>
    <cellStyle name="_Currency_Merger Plan_LBO" xfId="6628" xr:uid="{00000000-0005-0000-0000-0000D7190000}"/>
    <cellStyle name="_Currency_merger_plans" xfId="6629" xr:uid="{00000000-0005-0000-0000-0000D8190000}"/>
    <cellStyle name="_Currency_merger_plans_Rights Offering Rider 4" xfId="6630" xr:uid="{00000000-0005-0000-0000-0000D9190000}"/>
    <cellStyle name="_Currency_merger_plans8" xfId="6631" xr:uid="{00000000-0005-0000-0000-0000DA190000}"/>
    <cellStyle name="_Currency_merger_plans8_Rights Offering Rider 4" xfId="6632" xr:uid="{00000000-0005-0000-0000-0000DB190000}"/>
    <cellStyle name="_Currency_Model 101403" xfId="6633" xr:uid="{00000000-0005-0000-0000-0000DC190000}"/>
    <cellStyle name="_Currency_Model 101403_Rights Offering Rider 4" xfId="6634" xr:uid="{00000000-0005-0000-0000-0000DD190000}"/>
    <cellStyle name="_Currency_Model GS FINAL MODEL with new exchange ratev05" xfId="6635" xr:uid="{00000000-0005-0000-0000-0000DE190000}"/>
    <cellStyle name="_Currency_Monthly Financials 03" xfId="6636" xr:uid="{00000000-0005-0000-0000-0000DF190000}"/>
    <cellStyle name="_Currency_Monthly Financials 03_Rights Offering Rider 4" xfId="6637" xr:uid="{00000000-0005-0000-0000-0000E0190000}"/>
    <cellStyle name="_Currency_NIKE checkpoints" xfId="6638" xr:uid="{00000000-0005-0000-0000-0000E1190000}"/>
    <cellStyle name="_Currency_NIKE checkpoints_Rights Offering Rider 4" xfId="6639" xr:uid="{00000000-0005-0000-0000-0000E2190000}"/>
    <cellStyle name="_Currency_Numico-Nestle Model-13 September" xfId="6640" xr:uid="{00000000-0005-0000-0000-0000E3190000}"/>
    <cellStyle name="_Currency_Numico-Nestle Model-13 September_Rights Offering Rider 4" xfId="6641" xr:uid="{00000000-0005-0000-0000-0000E4190000}"/>
    <cellStyle name="_Currency_Ownership structure - UCI" xfId="6642" xr:uid="{00000000-0005-0000-0000-0000E5190000}"/>
    <cellStyle name="_Currency_Ownership structure - UCI 2" xfId="6643" xr:uid="{00000000-0005-0000-0000-0000E6190000}"/>
    <cellStyle name="_Currency_Ownership structure - UCI_260511_6" xfId="6644" xr:uid="{00000000-0005-0000-0000-0000E7190000}"/>
    <cellStyle name="_Currency_Ownership structure - UCI_260511_6 2" xfId="6645" xr:uid="{00000000-0005-0000-0000-0000E8190000}"/>
    <cellStyle name="_Currency_Ownership structure - UCI_LBO" xfId="6646" xr:uid="{00000000-0005-0000-0000-0000E9190000}"/>
    <cellStyle name="_Currency_Panhandle Value" xfId="6647" xr:uid="{00000000-0005-0000-0000-0000EA190000}"/>
    <cellStyle name="_Currency_Panhandle Value_Rights Offering Rider 4" xfId="6648" xr:uid="{00000000-0005-0000-0000-0000EB190000}"/>
    <cellStyle name="_Currency_PE Fund Projections 2010-03-11" xfId="6649" xr:uid="{00000000-0005-0000-0000-0000EC190000}"/>
    <cellStyle name="_Currency_PL Light" xfId="6650" xr:uid="{00000000-0005-0000-0000-0000ED190000}"/>
    <cellStyle name="_Currency_PL Light 2" xfId="6651" xr:uid="{00000000-0005-0000-0000-0000EE190000}"/>
    <cellStyle name="_Currency_PL Light 2 2" xfId="6652" xr:uid="{00000000-0005-0000-0000-0000EF190000}"/>
    <cellStyle name="_Currency_PL Light 3" xfId="6653" xr:uid="{00000000-0005-0000-0000-0000F0190000}"/>
    <cellStyle name="_Currency_Pres_gStyle" xfId="6654" xr:uid="{00000000-0005-0000-0000-0000F1190000}"/>
    <cellStyle name="_Currency_Pres_gStyle_Rights Offering Rider 4" xfId="6655" xr:uid="{00000000-0005-0000-0000-0000F2190000}"/>
    <cellStyle name="_Currency_Pro Forma AVP" xfId="6656" xr:uid="{00000000-0005-0000-0000-0000F3190000}"/>
    <cellStyle name="_Currency_Pro Forma AVP 2" xfId="6657" xr:uid="{00000000-0005-0000-0000-0000F4190000}"/>
    <cellStyle name="_Currency_Pro Forma AVP_260511_6" xfId="6658" xr:uid="{00000000-0005-0000-0000-0000F5190000}"/>
    <cellStyle name="_Currency_Pro Forma AVP_260511_6 2" xfId="6659" xr:uid="{00000000-0005-0000-0000-0000F6190000}"/>
    <cellStyle name="_Currency_Pro Forma AVP_LBO" xfId="6660" xr:uid="{00000000-0005-0000-0000-0000F7190000}"/>
    <cellStyle name="_Currency_Proforma Shareholders" xfId="6661" xr:uid="{00000000-0005-0000-0000-0000F8190000}"/>
    <cellStyle name="_Currency_Proforma Shareholders 2" xfId="6662" xr:uid="{00000000-0005-0000-0000-0000F9190000}"/>
    <cellStyle name="_Currency_Proforma Shareholders_260511_6" xfId="6663" xr:uid="{00000000-0005-0000-0000-0000FA190000}"/>
    <cellStyle name="_Currency_Proforma Shareholders_260511_6 2" xfId="6664" xr:uid="{00000000-0005-0000-0000-0000FB190000}"/>
    <cellStyle name="_Currency_Proforma Shareholders_LBO" xfId="6665" xr:uid="{00000000-0005-0000-0000-0000FC190000}"/>
    <cellStyle name="_Currency_Proforma Shareholders_Merger Plan" xfId="6666" xr:uid="{00000000-0005-0000-0000-0000FD190000}"/>
    <cellStyle name="_Currency_Proforma Shareholders_Merger Plan 2" xfId="6667" xr:uid="{00000000-0005-0000-0000-0000FE190000}"/>
    <cellStyle name="_Currency_Proforma Shareholders_Merger Plan_260511_6" xfId="6668" xr:uid="{00000000-0005-0000-0000-0000FF190000}"/>
    <cellStyle name="_Currency_Proforma Shareholders_Merger Plan_260511_6 2" xfId="6669" xr:uid="{00000000-0005-0000-0000-0000001A0000}"/>
    <cellStyle name="_Currency_Proforma Shareholders_Merger Plan_LBO" xfId="6670" xr:uid="{00000000-0005-0000-0000-0000011A0000}"/>
    <cellStyle name="_Currency_Projections Difference" xfId="6671" xr:uid="{00000000-0005-0000-0000-0000021A0000}"/>
    <cellStyle name="_Currency_Projections Difference_Rights Offering Rider 4" xfId="6672" xr:uid="{00000000-0005-0000-0000-0000031A0000}"/>
    <cellStyle name="_Currency_Projn_Feb FY03" xfId="6673" xr:uid="{00000000-0005-0000-0000-0000041A0000}"/>
    <cellStyle name="_Currency_Projn_Feb FY03_Rights Offering Rider 4" xfId="6674" xr:uid="{00000000-0005-0000-0000-0000051A0000}"/>
    <cellStyle name="_Currency_Q3 Update" xfId="6675" xr:uid="{00000000-0005-0000-0000-0000061A0000}"/>
    <cellStyle name="_Currency_Q3 Update_Rights Offering Rider 4" xfId="6676" xr:uid="{00000000-0005-0000-0000-0000071A0000}"/>
    <cellStyle name="_Currency_R.H. Donnelley 70mm Investment Conversion" xfId="6677" xr:uid="{00000000-0005-0000-0000-0000081A0000}"/>
    <cellStyle name="_Currency_R.H. Donnelley 70mm Investment Conversion_rent" xfId="6678" xr:uid="{00000000-0005-0000-0000-0000091A0000}"/>
    <cellStyle name="_Currency_Refinancing_Model" xfId="6679" xr:uid="{00000000-0005-0000-0000-00000A1A0000}"/>
    <cellStyle name="_Currency_Refinancing_Model_Rights Offering Rider 4" xfId="6680" xr:uid="{00000000-0005-0000-0000-00000B1A0000}"/>
    <cellStyle name="_Currency_Restructuring Plan" xfId="6681" xr:uid="{00000000-0005-0000-0000-00000C1A0000}"/>
    <cellStyle name="_Currency_Revised BaseCasescenarioV5" xfId="6682" xr:uid="{00000000-0005-0000-0000-00000D1A0000}"/>
    <cellStyle name="_Currency_revised covenant modela" xfId="6683" xr:uid="{00000000-0005-0000-0000-00000E1A0000}"/>
    <cellStyle name="_Currency_revised covenant modela_Rights Offering Rider 4" xfId="6684" xr:uid="{00000000-0005-0000-0000-00000F1A0000}"/>
    <cellStyle name="_Currency_Rights Offering Rider 4" xfId="6685" xr:uid="{00000000-0005-0000-0000-0000101A0000}"/>
    <cellStyle name="_Currency_Samsara Model_20062001" xfId="6686" xr:uid="{00000000-0005-0000-0000-0000111A0000}"/>
    <cellStyle name="_Currency_Share Prices" xfId="6687" xr:uid="{00000000-0005-0000-0000-0000121A0000}"/>
    <cellStyle name="_Currency_Share Prices 2" xfId="6688" xr:uid="{00000000-0005-0000-0000-0000131A0000}"/>
    <cellStyle name="_Currency_Share Prices_260511_6" xfId="6689" xr:uid="{00000000-0005-0000-0000-0000141A0000}"/>
    <cellStyle name="_Currency_Share Prices_260511_6 2" xfId="6690" xr:uid="{00000000-0005-0000-0000-0000151A0000}"/>
    <cellStyle name="_Currency_Share Prices_LBO" xfId="6691" xr:uid="{00000000-0005-0000-0000-0000161A0000}"/>
    <cellStyle name="_Currency_Share Prices_Merger Plan" xfId="6692" xr:uid="{00000000-0005-0000-0000-0000171A0000}"/>
    <cellStyle name="_Currency_Share Prices_Merger Plan 2" xfId="6693" xr:uid="{00000000-0005-0000-0000-0000181A0000}"/>
    <cellStyle name="_Currency_Share Prices_Merger Plan_260511_6" xfId="6694" xr:uid="{00000000-0005-0000-0000-0000191A0000}"/>
    <cellStyle name="_Currency_Share Prices_Merger Plan_260511_6 2" xfId="6695" xr:uid="{00000000-0005-0000-0000-00001A1A0000}"/>
    <cellStyle name="_Currency_Share Prices_Merger Plan_LBO" xfId="6696" xr:uid="{00000000-0005-0000-0000-00001B1A0000}"/>
    <cellStyle name="_Currency_shareholders" xfId="6697" xr:uid="{00000000-0005-0000-0000-00001C1A0000}"/>
    <cellStyle name="_Currency_shareholders 2" xfId="6698" xr:uid="{00000000-0005-0000-0000-00001D1A0000}"/>
    <cellStyle name="_Currency_shareholders new" xfId="6699" xr:uid="{00000000-0005-0000-0000-00001E1A0000}"/>
    <cellStyle name="_Currency_shareholders new 2" xfId="6700" xr:uid="{00000000-0005-0000-0000-00001F1A0000}"/>
    <cellStyle name="_Currency_shareholders new_260511_6" xfId="6701" xr:uid="{00000000-0005-0000-0000-0000201A0000}"/>
    <cellStyle name="_Currency_shareholders new_260511_6 2" xfId="6702" xr:uid="{00000000-0005-0000-0000-0000211A0000}"/>
    <cellStyle name="_Currency_shareholders new_LBO" xfId="6703" xr:uid="{00000000-0005-0000-0000-0000221A0000}"/>
    <cellStyle name="_Currency_shareholders_260511_6" xfId="6704" xr:uid="{00000000-0005-0000-0000-0000231A0000}"/>
    <cellStyle name="_Currency_shareholders_260511_6 2" xfId="6705" xr:uid="{00000000-0005-0000-0000-0000241A0000}"/>
    <cellStyle name="_Currency_shareholders_LBO" xfId="6706" xr:uid="{00000000-0005-0000-0000-0000251A0000}"/>
    <cellStyle name="_Currency_shareholders_Merger Plan" xfId="6707" xr:uid="{00000000-0005-0000-0000-0000261A0000}"/>
    <cellStyle name="_Currency_shareholders_Merger Plan 2" xfId="6708" xr:uid="{00000000-0005-0000-0000-0000271A0000}"/>
    <cellStyle name="_Currency_shareholders_Merger Plan_260511_6" xfId="6709" xr:uid="{00000000-0005-0000-0000-0000281A0000}"/>
    <cellStyle name="_Currency_shareholders_Merger Plan_260511_6 2" xfId="6710" xr:uid="{00000000-0005-0000-0000-0000291A0000}"/>
    <cellStyle name="_Currency_shareholders_Merger Plan_LBO" xfId="6711" xr:uid="{00000000-0005-0000-0000-00002A1A0000}"/>
    <cellStyle name="_Currency_Sheet1" xfId="6712" xr:uid="{00000000-0005-0000-0000-00002B1A0000}"/>
    <cellStyle name="_Currency_Sheet1 2" xfId="6713" xr:uid="{00000000-0005-0000-0000-00002C1A0000}"/>
    <cellStyle name="_Currency_Smartportfolio model" xfId="6714" xr:uid="{00000000-0005-0000-0000-00002D1A0000}"/>
    <cellStyle name="_Currency_Smartportfolio model 2" xfId="6715" xr:uid="{00000000-0005-0000-0000-00002E1A0000}"/>
    <cellStyle name="_Currency_Smartportfolio model 2 2" xfId="6716" xr:uid="{00000000-0005-0000-0000-00002F1A0000}"/>
    <cellStyle name="_Currency_Smartportfolio model 3" xfId="6717" xr:uid="{00000000-0005-0000-0000-0000301A0000}"/>
    <cellStyle name="_Currency_SPX Capital Structure" xfId="6718" xr:uid="{00000000-0005-0000-0000-0000311A0000}"/>
    <cellStyle name="_Currency_SPX Capital Structure_Rights Offering Rider 4" xfId="6719" xr:uid="{00000000-0005-0000-0000-0000321A0000}"/>
    <cellStyle name="_Currency_Standalone" xfId="6720" xr:uid="{00000000-0005-0000-0000-0000331A0000}"/>
    <cellStyle name="_Currency_Standalone_Rights Offering Rider 4" xfId="6721" xr:uid="{00000000-0005-0000-0000-0000341A0000}"/>
    <cellStyle name="_Currency_Summary LR1" xfId="6722" xr:uid="{00000000-0005-0000-0000-0000351A0000}"/>
    <cellStyle name="_Currency_Summary LR1 2" xfId="6723" xr:uid="{00000000-0005-0000-0000-0000361A0000}"/>
    <cellStyle name="_Currency_Summary LR1_260511_6" xfId="6724" xr:uid="{00000000-0005-0000-0000-0000371A0000}"/>
    <cellStyle name="_Currency_Summary LR1_260511_6 2" xfId="6725" xr:uid="{00000000-0005-0000-0000-0000381A0000}"/>
    <cellStyle name="_Currency_Summary LR1_LBO" xfId="6726" xr:uid="{00000000-0005-0000-0000-0000391A0000}"/>
    <cellStyle name="_Currency_Template YTD 9-30-01 Updated" xfId="6727" xr:uid="{00000000-0005-0000-0000-00003A1A0000}"/>
    <cellStyle name="_Currency_Template YTD 9-30-01 Updated 2" xfId="6728" xr:uid="{00000000-0005-0000-0000-00003B1A0000}"/>
    <cellStyle name="_Currency_Template YTD 9-30-01 Updated 2 2" xfId="6729" xr:uid="{00000000-0005-0000-0000-00003C1A0000}"/>
    <cellStyle name="_Currency_Template YTD 9-30-01 Updated 3" xfId="6730" xr:uid="{00000000-0005-0000-0000-00003D1A0000}"/>
    <cellStyle name="_Currency_Terablaze - Cap Table" xfId="6731" xr:uid="{00000000-0005-0000-0000-00003E1A0000}"/>
    <cellStyle name="_Currency_Terablaze - Cap Table_rent" xfId="6732" xr:uid="{00000000-0005-0000-0000-00003F1A0000}"/>
    <cellStyle name="_Currency_T-Rex End Market Data Analysis - Cycle Model 8.27.06" xfId="6733" xr:uid="{00000000-0005-0000-0000-0000401A0000}"/>
    <cellStyle name="_Currency_T-Rex End Market Data Analysis - Cycle Model 8.27.06_Rights Offering Rider 4" xfId="6734" xr:uid="{00000000-0005-0000-0000-0000411A0000}"/>
    <cellStyle name="_Currency_TRP Big Model" xfId="6735" xr:uid="{00000000-0005-0000-0000-0000421A0000}"/>
    <cellStyle name="_Currency_TRP Big Model_Rights Offering Rider 4" xfId="6736" xr:uid="{00000000-0005-0000-0000-0000431A0000}"/>
    <cellStyle name="_Currency_TRP Big Model_Rights Offering Rider 4_Sheet1" xfId="6737" xr:uid="{00000000-0005-0000-0000-0000441A0000}"/>
    <cellStyle name="_Currency_TRP Big Model_Rights Offering Rider 4_Sheet2" xfId="6738" xr:uid="{00000000-0005-0000-0000-0000451A0000}"/>
    <cellStyle name="_Currency_TRP Big Model_Rights Offering Rider 4_Sheet4" xfId="6739" xr:uid="{00000000-0005-0000-0000-0000461A0000}"/>
    <cellStyle name="_Currency_TRP Big Model_Rights Offering Rider 4_Sheet5" xfId="6740" xr:uid="{00000000-0005-0000-0000-0000471A0000}"/>
    <cellStyle name="_Currency_TRP Big Model_Sheet1" xfId="6741" xr:uid="{00000000-0005-0000-0000-0000481A0000}"/>
    <cellStyle name="_Currency_TRP Big Model_Sheet2" xfId="6742" xr:uid="{00000000-0005-0000-0000-0000491A0000}"/>
    <cellStyle name="_Currency_TRP Big Model_Sheet4" xfId="6743" xr:uid="{00000000-0005-0000-0000-00004A1A0000}"/>
    <cellStyle name="_Currency_TRP Big Model_Sheet5" xfId="6744" xr:uid="{00000000-0005-0000-0000-00004B1A0000}"/>
    <cellStyle name="_Currency_Valuation - Countrywide new" xfId="6745" xr:uid="{00000000-0005-0000-0000-00004C1A0000}"/>
    <cellStyle name="_Currency_Valuation - Countrywide new 2" xfId="6746" xr:uid="{00000000-0005-0000-0000-00004D1A0000}"/>
    <cellStyle name="_Currency_Valuation - Countrywide new 2 2" xfId="6747" xr:uid="{00000000-0005-0000-0000-00004E1A0000}"/>
    <cellStyle name="_Currency_Valuation - Countrywide new 3" xfId="6748" xr:uid="{00000000-0005-0000-0000-00004F1A0000}"/>
    <cellStyle name="_Currency_Valuation Summary" xfId="6749" xr:uid="{00000000-0005-0000-0000-0000501A0000}"/>
    <cellStyle name="_Currency_Valuation Summary 2" xfId="6750" xr:uid="{00000000-0005-0000-0000-0000511A0000}"/>
    <cellStyle name="_Currency_Valuation Summary_260511_6" xfId="6751" xr:uid="{00000000-0005-0000-0000-0000521A0000}"/>
    <cellStyle name="_Currency_Valuation Summary_260511_6 2" xfId="6752" xr:uid="{00000000-0005-0000-0000-0000531A0000}"/>
    <cellStyle name="_Currency_Valuation Summary_LBO" xfId="6753" xr:uid="{00000000-0005-0000-0000-0000541A0000}"/>
    <cellStyle name="_Currency_Valuation Summary_LBO 2" xfId="6754" xr:uid="{00000000-0005-0000-0000-0000551A0000}"/>
    <cellStyle name="_Currency_VMS Breakdown" xfId="6755" xr:uid="{00000000-0005-0000-0000-0000561A0000}"/>
    <cellStyle name="_Currency_VMS Breakdown_Rights Offering Rider 4" xfId="6756" xr:uid="{00000000-0005-0000-0000-0000571A0000}"/>
    <cellStyle name="_Currency_Washburn Standalone 10-29 v4" xfId="6757" xr:uid="{00000000-0005-0000-0000-0000581A0000}"/>
    <cellStyle name="_Currency_Washburn Standalone 10-29 v4 2" xfId="6758" xr:uid="{00000000-0005-0000-0000-0000591A0000}"/>
    <cellStyle name="_Currency_Washburn Standalone 10-29 v4 2 2" xfId="6759" xr:uid="{00000000-0005-0000-0000-00005A1A0000}"/>
    <cellStyle name="_Currency_Washburn Standalone 10-29 v4 3" xfId="6760" xr:uid="{00000000-0005-0000-0000-00005B1A0000}"/>
    <cellStyle name="_CurrencySpace" xfId="6761" xr:uid="{00000000-0005-0000-0000-00005C1A0000}"/>
    <cellStyle name="_CurrencySpace 2" xfId="6762" xr:uid="{00000000-0005-0000-0000-00005D1A0000}"/>
    <cellStyle name="_CurrencySpace 2 2" xfId="6763" xr:uid="{00000000-0005-0000-0000-00005E1A0000}"/>
    <cellStyle name="_CurrencySpace_01 AAC LBO" xfId="6764" xr:uid="{00000000-0005-0000-0000-00005F1A0000}"/>
    <cellStyle name="_CurrencySpace_04 Arrow Refi Model" xfId="6765" xr:uid="{00000000-0005-0000-0000-0000601A0000}"/>
    <cellStyle name="_CurrencySpace_04 Arrow Refi Model_Rights Offering Rider 4" xfId="6766" xr:uid="{00000000-0005-0000-0000-0000611A0000}"/>
    <cellStyle name="_CurrencySpace_05 Liseberg LBO 5.75x" xfId="6767" xr:uid="{00000000-0005-0000-0000-0000621A0000}"/>
    <cellStyle name="_CurrencySpace_05 SFD LBO" xfId="6768" xr:uid="{00000000-0005-0000-0000-0000631A0000}"/>
    <cellStyle name="_CurrencySpace_05 SFD LBO_Rights Offering Rider 4" xfId="6769" xr:uid="{00000000-0005-0000-0000-0000641A0000}"/>
    <cellStyle name="_CurrencySpace_05 SPXEdwards" xfId="6770" xr:uid="{00000000-0005-0000-0000-0000651A0000}"/>
    <cellStyle name="_CurrencySpace_05 SPXEdwards_Rights Offering Rider 4" xfId="6771" xr:uid="{00000000-0005-0000-0000-0000661A0000}"/>
    <cellStyle name="_CurrencySpace_06 Rec LBO" xfId="6772" xr:uid="{00000000-0005-0000-0000-0000671A0000}"/>
    <cellStyle name="_CurrencySpace_10 Numico Model_AcquisitionDisposal" xfId="6773" xr:uid="{00000000-0005-0000-0000-0000681A0000}"/>
    <cellStyle name="_CurrencySpace_10 Numico Model_AcquisitionDisposal_Rights Offering Rider 4" xfId="6774" xr:uid="{00000000-0005-0000-0000-0000691A0000}"/>
    <cellStyle name="_CurrencySpace_16 integrated_standalone" xfId="6775" xr:uid="{00000000-0005-0000-0000-00006A1A0000}"/>
    <cellStyle name="_CurrencySpace_16 integrated_standalone_Rights Offering Rider 4" xfId="6776" xr:uid="{00000000-0005-0000-0000-00006B1A0000}"/>
    <cellStyle name="_CurrencySpace_21 PSS Refi_6_13_Proj" xfId="6777" xr:uid="{00000000-0005-0000-0000-00006C1A0000}"/>
    <cellStyle name="_CurrencySpace_21 PSS Refi_6_13_Proj_Rights Offering Rider 4" xfId="6778" xr:uid="{00000000-0005-0000-0000-00006D1A0000}"/>
    <cellStyle name="_CurrencySpace_Analyse de la marge operationnelle" xfId="6779" xr:uid="{00000000-0005-0000-0000-00006E1A0000}"/>
    <cellStyle name="_CurrencySpace_Analyse de la marge operationnelle 2" xfId="6780" xr:uid="{00000000-0005-0000-0000-00006F1A0000}"/>
    <cellStyle name="_CurrencySpace_Analyse de la marge operationnelle 2 2" xfId="6781" xr:uid="{00000000-0005-0000-0000-0000701A0000}"/>
    <cellStyle name="_CurrencySpace_Analyse de la marge operationnelle 3" xfId="6782" xr:uid="{00000000-0005-0000-0000-0000711A0000}"/>
    <cellStyle name="_CurrencySpace_Applicazione Multipli" xfId="6783" xr:uid="{00000000-0005-0000-0000-0000721A0000}"/>
    <cellStyle name="_CurrencySpace_AVP" xfId="6784" xr:uid="{00000000-0005-0000-0000-0000731A0000}"/>
    <cellStyle name="_CurrencySpace_AVP 2" xfId="6785" xr:uid="{00000000-0005-0000-0000-0000741A0000}"/>
    <cellStyle name="_CurrencySpace_AVP_260511_6" xfId="6786" xr:uid="{00000000-0005-0000-0000-0000751A0000}"/>
    <cellStyle name="_CurrencySpace_AVP_260511_6 2" xfId="6787" xr:uid="{00000000-0005-0000-0000-0000761A0000}"/>
    <cellStyle name="_CurrencySpace_AVP_LBO" xfId="6788" xr:uid="{00000000-0005-0000-0000-0000771A0000}"/>
    <cellStyle name="_CurrencySpace_bapv" xfId="6789" xr:uid="{00000000-0005-0000-0000-0000781A0000}"/>
    <cellStyle name="_CurrencySpace_bapv 2" xfId="6790" xr:uid="{00000000-0005-0000-0000-0000791A0000}"/>
    <cellStyle name="_CurrencySpace_bapv_260511_6" xfId="6791" xr:uid="{00000000-0005-0000-0000-00007A1A0000}"/>
    <cellStyle name="_CurrencySpace_bapv_260511_6 2" xfId="6792" xr:uid="{00000000-0005-0000-0000-00007B1A0000}"/>
    <cellStyle name="_CurrencySpace_bapv_LBO" xfId="6793" xr:uid="{00000000-0005-0000-0000-00007C1A0000}"/>
    <cellStyle name="_CurrencySpace_Black-Sholes Model-revised 1-03-02" xfId="6794" xr:uid="{00000000-0005-0000-0000-00007D1A0000}"/>
    <cellStyle name="_CurrencySpace_Book1" xfId="6795" xr:uid="{00000000-0005-0000-0000-00007E1A0000}"/>
    <cellStyle name="_CurrencySpace_Book1_Rights Offering Rider 4" xfId="6796" xr:uid="{00000000-0005-0000-0000-00007F1A0000}"/>
    <cellStyle name="_CurrencySpace_Brussels Budget 2002 Detail" xfId="6797" xr:uid="{00000000-0005-0000-0000-0000801A0000}"/>
    <cellStyle name="_CurrencySpace_Brussels Budget 2002 Detail 2" xfId="6798" xr:uid="{00000000-0005-0000-0000-0000811A0000}"/>
    <cellStyle name="_CurrencySpace_Brussels Budget 2002 Detail 2 2" xfId="6799" xr:uid="{00000000-0005-0000-0000-0000821A0000}"/>
    <cellStyle name="_CurrencySpace_Brussels Budget 2002 Detail 3" xfId="6800" xr:uid="{00000000-0005-0000-0000-0000831A0000}"/>
    <cellStyle name="_CurrencySpace_Cap Structure" xfId="6801" xr:uid="{00000000-0005-0000-0000-0000841A0000}"/>
    <cellStyle name="_CurrencySpace_Cap Structure_Rights Offering Rider 4" xfId="6802" xr:uid="{00000000-0005-0000-0000-0000851A0000}"/>
    <cellStyle name="_CurrencySpace_Consolidated" xfId="6803" xr:uid="{00000000-0005-0000-0000-0000861A0000}"/>
    <cellStyle name="_CurrencySpace_Consolidated_Rights Offering Rider 4" xfId="6804" xr:uid="{00000000-0005-0000-0000-0000871A0000}"/>
    <cellStyle name="_CurrencySpace_Copy of FY 07 - FY 12_mgmt model incl Zurn_rv" xfId="6805" xr:uid="{00000000-0005-0000-0000-0000881A0000}"/>
    <cellStyle name="_CurrencySpace_Copy of FY 07 - FY 12_mgmt model incl Zurn_rv_Rights Offering Rider 4" xfId="6806" xr:uid="{00000000-0005-0000-0000-0000891A0000}"/>
    <cellStyle name="_CurrencySpace_csc_parfum_19062001" xfId="6807" xr:uid="{00000000-0005-0000-0000-00008A1A0000}"/>
    <cellStyle name="_CurrencySpace_dcf" xfId="6808" xr:uid="{00000000-0005-0000-0000-00008B1A0000}"/>
    <cellStyle name="_CurrencySpace_dcfspxedwards" xfId="6809" xr:uid="{00000000-0005-0000-0000-00008C1A0000}"/>
    <cellStyle name="_CurrencySpace_DolphinAnalysis v24" xfId="6810" xr:uid="{00000000-0005-0000-0000-00008D1A0000}"/>
    <cellStyle name="_CurrencySpace_DolphinAnalysis v24 2" xfId="6811" xr:uid="{00000000-0005-0000-0000-00008E1A0000}"/>
    <cellStyle name="_CurrencySpace_DolphinAnalysis v24 2 2" xfId="6812" xr:uid="{00000000-0005-0000-0000-00008F1A0000}"/>
    <cellStyle name="_CurrencySpace_DolphinAnalysis v24 3" xfId="6813" xr:uid="{00000000-0005-0000-0000-0000901A0000}"/>
    <cellStyle name="_CurrencySpace_DT Cable Expense Reimbursement" xfId="6814" xr:uid="{00000000-0005-0000-0000-0000911A0000}"/>
    <cellStyle name="_CurrencySpace_EPS impact with different financing scenarios (2)" xfId="6815" xr:uid="{00000000-0005-0000-0000-0000921A0000}"/>
    <cellStyle name="_CurrencySpace_EPS impact with different financing scenarios (2)_Rights Offering Rider 4" xfId="6816" xr:uid="{00000000-0005-0000-0000-0000931A0000}"/>
    <cellStyle name="_CurrencySpace_Financial Model" xfId="6817" xr:uid="{00000000-0005-0000-0000-0000941A0000}"/>
    <cellStyle name="_CurrencySpace_Financial Model_Rights Offering Rider 4" xfId="6818" xr:uid="{00000000-0005-0000-0000-0000951A0000}"/>
    <cellStyle name="_CurrencySpace_General model" xfId="6819" xr:uid="{00000000-0005-0000-0000-0000961A0000}"/>
    <cellStyle name="_CurrencySpace_General model_Rights Offering Rider 4" xfId="6820" xr:uid="{00000000-0005-0000-0000-0000971A0000}"/>
    <cellStyle name="_CurrencySpace_HDSupplyMinimodv3" xfId="6821" xr:uid="{00000000-0005-0000-0000-0000981A0000}"/>
    <cellStyle name="_CurrencySpace_HDSupplyMinimodv3b" xfId="6822" xr:uid="{00000000-0005-0000-0000-0000991A0000}"/>
    <cellStyle name="_CurrencySpace_Historical Financials" xfId="6823" xr:uid="{00000000-0005-0000-0000-00009A1A0000}"/>
    <cellStyle name="_CurrencySpace_Historical Financials 2" xfId="6824" xr:uid="{00000000-0005-0000-0000-00009B1A0000}"/>
    <cellStyle name="_CurrencySpace_Historical Financials 2 2" xfId="6825" xr:uid="{00000000-0005-0000-0000-00009C1A0000}"/>
    <cellStyle name="_CurrencySpace_Historical Financials 3" xfId="6826" xr:uid="{00000000-0005-0000-0000-00009D1A0000}"/>
    <cellStyle name="_CurrencySpace_Hook_MergerPlan_2003_Feb11" xfId="6827" xr:uid="{00000000-0005-0000-0000-00009E1A0000}"/>
    <cellStyle name="_CurrencySpace_Industry Project list" xfId="6828" xr:uid="{00000000-0005-0000-0000-00009F1A0000}"/>
    <cellStyle name="_CurrencySpace_integrated_merger" xfId="6829" xr:uid="{00000000-0005-0000-0000-0000A01A0000}"/>
    <cellStyle name="_CurrencySpace_integrated_merger_Rights Offering Rider 4" xfId="6830" xr:uid="{00000000-0005-0000-0000-0000A11A0000}"/>
    <cellStyle name="_CurrencySpace_integrated_standalone" xfId="6831" xr:uid="{00000000-0005-0000-0000-0000A21A0000}"/>
    <cellStyle name="_CurrencySpace_integrated_standalone_Rights Offering Rider 4" xfId="6832" xr:uid="{00000000-0005-0000-0000-0000A31A0000}"/>
    <cellStyle name="_CurrencySpace_IPO Proceeds" xfId="6833" xr:uid="{00000000-0005-0000-0000-0000A41A0000}"/>
    <cellStyle name="_CurrencySpace_IPO Proceeds_Rights Offering Rider 4" xfId="6834" xr:uid="{00000000-0005-0000-0000-0000A51A0000}"/>
    <cellStyle name="_CurrencySpace_Kampro BD Model" xfId="6835" xr:uid="{00000000-0005-0000-0000-0000A61A0000}"/>
    <cellStyle name="_CurrencySpace_Kampro BD Model 2" xfId="6836" xr:uid="{00000000-0005-0000-0000-0000A71A0000}"/>
    <cellStyle name="_CurrencySpace_Kampro BD Model 2 2" xfId="6837" xr:uid="{00000000-0005-0000-0000-0000A81A0000}"/>
    <cellStyle name="_CurrencySpace_Kampro BD Model 3" xfId="6838" xr:uid="{00000000-0005-0000-0000-0000A91A0000}"/>
    <cellStyle name="_CurrencySpace_LBO Analysis Summary" xfId="6839" xr:uid="{00000000-0005-0000-0000-0000AA1A0000}"/>
    <cellStyle name="_CurrencySpace_LBO Analysis Summary_Rights Offering Rider 4" xfId="6840" xr:uid="{00000000-0005-0000-0000-0000AB1A0000}"/>
    <cellStyle name="_CurrencySpace_LBO Model v3" xfId="6841" xr:uid="{00000000-0005-0000-0000-0000AC1A0000}"/>
    <cellStyle name="_CurrencySpace_LBO Model v3_Rights Offering Rider 4" xfId="6842" xr:uid="{00000000-0005-0000-0000-0000AD1A0000}"/>
    <cellStyle name="_CurrencySpace_LBO SF" xfId="6843" xr:uid="{00000000-0005-0000-0000-0000AE1A0000}"/>
    <cellStyle name="_CurrencySpace_LBO SF Model Output - Template1" xfId="6844" xr:uid="{00000000-0005-0000-0000-0000AF1A0000}"/>
    <cellStyle name="_CurrencySpace_LBO SF Model Output - Template1_Rights Offering Rider 4" xfId="6845" xr:uid="{00000000-0005-0000-0000-0000B01A0000}"/>
    <cellStyle name="_CurrencySpace_lbo_short_form" xfId="6846" xr:uid="{00000000-0005-0000-0000-0000B11A0000}"/>
    <cellStyle name="_CurrencySpace_lbo_short_form6" xfId="6847" xr:uid="{00000000-0005-0000-0000-0000B21A0000}"/>
    <cellStyle name="_CurrencySpace_Legrand Business Plan" xfId="6848" xr:uid="{00000000-0005-0000-0000-0000B31A0000}"/>
    <cellStyle name="_CurrencySpace_Legrand Business Plan 2" xfId="6849" xr:uid="{00000000-0005-0000-0000-0000B41A0000}"/>
    <cellStyle name="_CurrencySpace_Legrand Business Plan 2 2" xfId="6850" xr:uid="{00000000-0005-0000-0000-0000B51A0000}"/>
    <cellStyle name="_CurrencySpace_Legrand Business Plan 3" xfId="6851" xr:uid="{00000000-0005-0000-0000-0000B61A0000}"/>
    <cellStyle name="_CurrencySpace_Legrand Business Plan EN" xfId="6852" xr:uid="{00000000-0005-0000-0000-0000B71A0000}"/>
    <cellStyle name="_CurrencySpace_Legrand Business Plan EN 2" xfId="6853" xr:uid="{00000000-0005-0000-0000-0000B81A0000}"/>
    <cellStyle name="_CurrencySpace_Legrand Business Plan EN 2 2" xfId="6854" xr:uid="{00000000-0005-0000-0000-0000B91A0000}"/>
    <cellStyle name="_CurrencySpace_Legrand Business Plan EN 3" xfId="6855" xr:uid="{00000000-0005-0000-0000-0000BA1A0000}"/>
    <cellStyle name="_CurrencySpace_Merger Plan 01" xfId="6856" xr:uid="{00000000-0005-0000-0000-0000BB1A0000}"/>
    <cellStyle name="_CurrencySpace_merger_plans" xfId="6857" xr:uid="{00000000-0005-0000-0000-0000BC1A0000}"/>
    <cellStyle name="_CurrencySpace_merger_plans8" xfId="6858" xr:uid="{00000000-0005-0000-0000-0000BD1A0000}"/>
    <cellStyle name="_CurrencySpace_Model V11" xfId="6859" xr:uid="{00000000-0005-0000-0000-0000BE1A0000}"/>
    <cellStyle name="_CurrencySpace_Model V11 2" xfId="6860" xr:uid="{00000000-0005-0000-0000-0000BF1A0000}"/>
    <cellStyle name="_CurrencySpace_Model V11 2 2" xfId="6861" xr:uid="{00000000-0005-0000-0000-0000C01A0000}"/>
    <cellStyle name="_CurrencySpace_Model V11 3" xfId="6862" xr:uid="{00000000-0005-0000-0000-0000C11A0000}"/>
    <cellStyle name="_CurrencySpace_NIKE checkpoints" xfId="6863" xr:uid="{00000000-0005-0000-0000-0000C21A0000}"/>
    <cellStyle name="_CurrencySpace_NIKE checkpoints_Rights Offering Rider 4" xfId="6864" xr:uid="{00000000-0005-0000-0000-0000C31A0000}"/>
    <cellStyle name="_CurrencySpace_Numico_LBO 08" xfId="6865" xr:uid="{00000000-0005-0000-0000-0000C41A0000}"/>
    <cellStyle name="_CurrencySpace_Numico-Nestle Model-26 February 2002 2b" xfId="6866" xr:uid="{00000000-0005-0000-0000-0000C51A0000}"/>
    <cellStyle name="_CurrencySpace_Numico-Nestle Model-26 February 2002 2b_Rights Offering Rider 4" xfId="6867" xr:uid="{00000000-0005-0000-0000-0000C61A0000}"/>
    <cellStyle name="_CurrencySpace_Ownership structure - UCI" xfId="6868" xr:uid="{00000000-0005-0000-0000-0000C71A0000}"/>
    <cellStyle name="_CurrencySpace_Panhandle Value" xfId="6869" xr:uid="{00000000-0005-0000-0000-0000C81A0000}"/>
    <cellStyle name="_CurrencySpace_Panhandle Value_Rights Offering Rider 4" xfId="6870" xr:uid="{00000000-0005-0000-0000-0000C91A0000}"/>
    <cellStyle name="_CurrencySpace_Pike BD Model" xfId="6871" xr:uid="{00000000-0005-0000-0000-0000CA1A0000}"/>
    <cellStyle name="_CurrencySpace_Pike BD Model 2" xfId="6872" xr:uid="{00000000-0005-0000-0000-0000CB1A0000}"/>
    <cellStyle name="_CurrencySpace_Pike BD Model 2 2" xfId="6873" xr:uid="{00000000-0005-0000-0000-0000CC1A0000}"/>
    <cellStyle name="_CurrencySpace_Pike BD Model 3" xfId="6874" xr:uid="{00000000-0005-0000-0000-0000CD1A0000}"/>
    <cellStyle name="_CurrencySpace_PL Light" xfId="6875" xr:uid="{00000000-0005-0000-0000-0000CE1A0000}"/>
    <cellStyle name="_CurrencySpace_PL Light 2" xfId="6876" xr:uid="{00000000-0005-0000-0000-0000CF1A0000}"/>
    <cellStyle name="_CurrencySpace_PL Light 2 2" xfId="6877" xr:uid="{00000000-0005-0000-0000-0000D01A0000}"/>
    <cellStyle name="_CurrencySpace_PL Light 3" xfId="6878" xr:uid="{00000000-0005-0000-0000-0000D11A0000}"/>
    <cellStyle name="_CurrencySpace_Pres_gStyle" xfId="6879" xr:uid="{00000000-0005-0000-0000-0000D21A0000}"/>
    <cellStyle name="_CurrencySpace_Project Snapshot PPA Final" xfId="6880" xr:uid="{00000000-0005-0000-0000-0000D31A0000}"/>
    <cellStyle name="_CurrencySpace_Project Snapshot PPA Final 2" xfId="6881" xr:uid="{00000000-0005-0000-0000-0000D41A0000}"/>
    <cellStyle name="_CurrencySpace_Project Snapshot PPA Final 2 2" xfId="6882" xr:uid="{00000000-0005-0000-0000-0000D51A0000}"/>
    <cellStyle name="_CurrencySpace_Project Snapshot PPA Final 3" xfId="6883" xr:uid="{00000000-0005-0000-0000-0000D61A0000}"/>
    <cellStyle name="_CurrencySpace_Projections Difference" xfId="6884" xr:uid="{00000000-0005-0000-0000-0000D71A0000}"/>
    <cellStyle name="_CurrencySpace_Q3 Update" xfId="6885" xr:uid="{00000000-0005-0000-0000-0000D81A0000}"/>
    <cellStyle name="_CurrencySpace_Q3 Update_Rights Offering Rider 4" xfId="6886" xr:uid="{00000000-0005-0000-0000-0000D91A0000}"/>
    <cellStyle name="_CurrencySpace_R.H. Donnelley 70mm Investment Conversion" xfId="6887" xr:uid="{00000000-0005-0000-0000-0000DA1A0000}"/>
    <cellStyle name="_CurrencySpace_refi model_gsstyle_draft" xfId="6888" xr:uid="{00000000-0005-0000-0000-0000DB1A0000}"/>
    <cellStyle name="_CurrencySpace_refi model_gsstyle_draft_Rights Offering Rider 4" xfId="6889" xr:uid="{00000000-0005-0000-0000-0000DC1A0000}"/>
    <cellStyle name="_CurrencySpace_Revenue Breakdown1" xfId="6890" xr:uid="{00000000-0005-0000-0000-0000DD1A0000}"/>
    <cellStyle name="_CurrencySpace_Revenue Breakdown1 2" xfId="6891" xr:uid="{00000000-0005-0000-0000-0000DE1A0000}"/>
    <cellStyle name="_CurrencySpace_Revenue Breakdown1 2 2" xfId="6892" xr:uid="{00000000-0005-0000-0000-0000DF1A0000}"/>
    <cellStyle name="_CurrencySpace_Revenue Breakdown1 3" xfId="6893" xr:uid="{00000000-0005-0000-0000-0000E01A0000}"/>
    <cellStyle name="_CurrencySpace_Samsara_ppg" xfId="6894" xr:uid="{00000000-0005-0000-0000-0000E11A0000}"/>
    <cellStyle name="_CurrencySpace_Samsara_ppg_Rights Offering Rider 4" xfId="6895" xr:uid="{00000000-0005-0000-0000-0000E21A0000}"/>
    <cellStyle name="_CurrencySpace_SPX Capital Structure" xfId="6896" xr:uid="{00000000-0005-0000-0000-0000E31A0000}"/>
    <cellStyle name="_CurrencySpace_SPX Capital Structure_Rights Offering Rider 4" xfId="6897" xr:uid="{00000000-0005-0000-0000-0000E41A0000}"/>
    <cellStyle name="_CurrencySpace_Standalone" xfId="6898" xr:uid="{00000000-0005-0000-0000-0000E51A0000}"/>
    <cellStyle name="_CurrencySpace_Standalone_Rights Offering Rider 4" xfId="6899" xr:uid="{00000000-0005-0000-0000-0000E61A0000}"/>
    <cellStyle name="_CurrencySpace_Summary Capitalization then and now" xfId="6900" xr:uid="{00000000-0005-0000-0000-0000E71A0000}"/>
    <cellStyle name="_CurrencySpace_Summary Capitalization then and now_Rights Offering Rider 4" xfId="6901" xr:uid="{00000000-0005-0000-0000-0000E81A0000}"/>
    <cellStyle name="_CurrencySpace_Summary LR1" xfId="6902" xr:uid="{00000000-0005-0000-0000-0000E91A0000}"/>
    <cellStyle name="_CurrencySpace_Summary LR1 2" xfId="6903" xr:uid="{00000000-0005-0000-0000-0000EA1A0000}"/>
    <cellStyle name="_CurrencySpace_Summary LR1_260511_6" xfId="6904" xr:uid="{00000000-0005-0000-0000-0000EB1A0000}"/>
    <cellStyle name="_CurrencySpace_Summary LR1_260511_6 2" xfId="6905" xr:uid="{00000000-0005-0000-0000-0000EC1A0000}"/>
    <cellStyle name="_CurrencySpace_Summary LR1_LBO" xfId="6906" xr:uid="{00000000-0005-0000-0000-0000ED1A0000}"/>
    <cellStyle name="_CurrencySpace_Template YTD 9-30-01 Updated" xfId="6907" xr:uid="{00000000-0005-0000-0000-0000EE1A0000}"/>
    <cellStyle name="_CurrencySpace_Template YTD 9-30-01 Updated 2" xfId="6908" xr:uid="{00000000-0005-0000-0000-0000EF1A0000}"/>
    <cellStyle name="_CurrencySpace_Template YTD 9-30-01 Updated 2 2" xfId="6909" xr:uid="{00000000-0005-0000-0000-0000F01A0000}"/>
    <cellStyle name="_CurrencySpace_Template YTD 9-30-01 Updated 3" xfId="6910" xr:uid="{00000000-0005-0000-0000-0000F11A0000}"/>
    <cellStyle name="_CurrencySpace_Terablaze - Cap Table" xfId="6911" xr:uid="{00000000-0005-0000-0000-0000F21A0000}"/>
    <cellStyle name="_CurrencySpace_T-Rex End Market Data Analysis - Cycle Model 8.27.06" xfId="6912" xr:uid="{00000000-0005-0000-0000-0000F31A0000}"/>
    <cellStyle name="_CurrencySpace_T-Rex End Market Data Analysis - Cycle Model 8.27.06_Rights Offering Rider 4" xfId="6913" xr:uid="{00000000-0005-0000-0000-0000F41A0000}"/>
    <cellStyle name="_CurrencySpace_Valuation of Candle_June16_V2" xfId="6914" xr:uid="{00000000-0005-0000-0000-0000F51A0000}"/>
    <cellStyle name="_CurrencySpace_Valuation of Candle_June16_V2 2" xfId="6915" xr:uid="{00000000-0005-0000-0000-0000F61A0000}"/>
    <cellStyle name="_CurrencySpace_Valuation of Candle_June16_V2 2 2" xfId="6916" xr:uid="{00000000-0005-0000-0000-0000F71A0000}"/>
    <cellStyle name="_CurrencySpace_Valuation of Candle_June16_V2 3" xfId="6917" xr:uid="{00000000-0005-0000-0000-0000F81A0000}"/>
    <cellStyle name="_CurrencySpace_Valuation Summary" xfId="6918" xr:uid="{00000000-0005-0000-0000-0000F91A0000}"/>
    <cellStyle name="_CurrencySpace_Valuation Summary 2" xfId="6919" xr:uid="{00000000-0005-0000-0000-0000FA1A0000}"/>
    <cellStyle name="_CurrencySpace_Valuation Summary_260511_6" xfId="6920" xr:uid="{00000000-0005-0000-0000-0000FB1A0000}"/>
    <cellStyle name="_CurrencySpace_Valuation Summary_260511_6 2" xfId="6921" xr:uid="{00000000-0005-0000-0000-0000FC1A0000}"/>
    <cellStyle name="_CurrencySpace_Valuation Summary_LBO" xfId="6922" xr:uid="{00000000-0005-0000-0000-0000FD1A0000}"/>
    <cellStyle name="_CurrencySpace_VMS Breakdown" xfId="6923" xr:uid="{00000000-0005-0000-0000-0000FE1A0000}"/>
    <cellStyle name="_CurrencySpace_VMS Breakdown_Rights Offering Rider 4" xfId="6924" xr:uid="{00000000-0005-0000-0000-0000FF1A0000}"/>
    <cellStyle name="_CurrencySpace_Washburn Standalone 10-29 v4" xfId="6925" xr:uid="{00000000-0005-0000-0000-0000001B0000}"/>
    <cellStyle name="_CurrencySpace_Washburn Standalone 10-29 v4 2" xfId="6926" xr:uid="{00000000-0005-0000-0000-0000011B0000}"/>
    <cellStyle name="_CurrencySpace_Washburn Standalone 10-29 v4 2 2" xfId="6927" xr:uid="{00000000-0005-0000-0000-0000021B0000}"/>
    <cellStyle name="_CurrencySpace_Washburn Standalone 10-29 v4 3" xfId="6928" xr:uid="{00000000-0005-0000-0000-0000031B0000}"/>
    <cellStyle name="_Data" xfId="6929" xr:uid="{00000000-0005-0000-0000-0000041B0000}"/>
    <cellStyle name="_Data 10" xfId="6930" xr:uid="{00000000-0005-0000-0000-0000051B0000}"/>
    <cellStyle name="_Data 10 2" xfId="6931" xr:uid="{00000000-0005-0000-0000-0000061B0000}"/>
    <cellStyle name="_Data 10 2 2" xfId="6932" xr:uid="{00000000-0005-0000-0000-0000071B0000}"/>
    <cellStyle name="_Data 10 3" xfId="6933" xr:uid="{00000000-0005-0000-0000-0000081B0000}"/>
    <cellStyle name="_Data 10 3 2" xfId="6934" xr:uid="{00000000-0005-0000-0000-0000091B0000}"/>
    <cellStyle name="_Data 10 4" xfId="6935" xr:uid="{00000000-0005-0000-0000-00000A1B0000}"/>
    <cellStyle name="_Data 11" xfId="6936" xr:uid="{00000000-0005-0000-0000-00000B1B0000}"/>
    <cellStyle name="_Data 11 2" xfId="6937" xr:uid="{00000000-0005-0000-0000-00000C1B0000}"/>
    <cellStyle name="_Data 11 2 2" xfId="6938" xr:uid="{00000000-0005-0000-0000-00000D1B0000}"/>
    <cellStyle name="_Data 11 3" xfId="6939" xr:uid="{00000000-0005-0000-0000-00000E1B0000}"/>
    <cellStyle name="_Data 11 3 2" xfId="6940" xr:uid="{00000000-0005-0000-0000-00000F1B0000}"/>
    <cellStyle name="_Data 11 4" xfId="6941" xr:uid="{00000000-0005-0000-0000-0000101B0000}"/>
    <cellStyle name="_Data 12" xfId="6942" xr:uid="{00000000-0005-0000-0000-0000111B0000}"/>
    <cellStyle name="_Data 12 2" xfId="6943" xr:uid="{00000000-0005-0000-0000-0000121B0000}"/>
    <cellStyle name="_Data 12 2 2" xfId="6944" xr:uid="{00000000-0005-0000-0000-0000131B0000}"/>
    <cellStyle name="_Data 12 3" xfId="6945" xr:uid="{00000000-0005-0000-0000-0000141B0000}"/>
    <cellStyle name="_Data 12 3 2" xfId="6946" xr:uid="{00000000-0005-0000-0000-0000151B0000}"/>
    <cellStyle name="_Data 12 4" xfId="6947" xr:uid="{00000000-0005-0000-0000-0000161B0000}"/>
    <cellStyle name="_Data 13" xfId="6948" xr:uid="{00000000-0005-0000-0000-0000171B0000}"/>
    <cellStyle name="_Data 13 2" xfId="6949" xr:uid="{00000000-0005-0000-0000-0000181B0000}"/>
    <cellStyle name="_Data 13 2 2" xfId="6950" xr:uid="{00000000-0005-0000-0000-0000191B0000}"/>
    <cellStyle name="_Data 13 3" xfId="6951" xr:uid="{00000000-0005-0000-0000-00001A1B0000}"/>
    <cellStyle name="_Data 14" xfId="6952" xr:uid="{00000000-0005-0000-0000-00001B1B0000}"/>
    <cellStyle name="_Data 14 2" xfId="6953" xr:uid="{00000000-0005-0000-0000-00001C1B0000}"/>
    <cellStyle name="_Data 14 2 2" xfId="6954" xr:uid="{00000000-0005-0000-0000-00001D1B0000}"/>
    <cellStyle name="_Data 14 3" xfId="6955" xr:uid="{00000000-0005-0000-0000-00001E1B0000}"/>
    <cellStyle name="_Data 15" xfId="6956" xr:uid="{00000000-0005-0000-0000-00001F1B0000}"/>
    <cellStyle name="_Data 15 2" xfId="6957" xr:uid="{00000000-0005-0000-0000-0000201B0000}"/>
    <cellStyle name="_Data 16" xfId="6958" xr:uid="{00000000-0005-0000-0000-0000211B0000}"/>
    <cellStyle name="_Data 16 2" xfId="6959" xr:uid="{00000000-0005-0000-0000-0000221B0000}"/>
    <cellStyle name="_Data 17" xfId="6960" xr:uid="{00000000-0005-0000-0000-0000231B0000}"/>
    <cellStyle name="_Data 2" xfId="6961" xr:uid="{00000000-0005-0000-0000-0000241B0000}"/>
    <cellStyle name="_Data 2 10" xfId="6962" xr:uid="{00000000-0005-0000-0000-0000251B0000}"/>
    <cellStyle name="_Data 2 10 2" xfId="6963" xr:uid="{00000000-0005-0000-0000-0000261B0000}"/>
    <cellStyle name="_Data 2 11" xfId="6964" xr:uid="{00000000-0005-0000-0000-0000271B0000}"/>
    <cellStyle name="_Data 2 11 2" xfId="6965" xr:uid="{00000000-0005-0000-0000-0000281B0000}"/>
    <cellStyle name="_Data 2 12" xfId="6966" xr:uid="{00000000-0005-0000-0000-0000291B0000}"/>
    <cellStyle name="_Data 2 2" xfId="6967" xr:uid="{00000000-0005-0000-0000-00002A1B0000}"/>
    <cellStyle name="_Data 2 2 2" xfId="6968" xr:uid="{00000000-0005-0000-0000-00002B1B0000}"/>
    <cellStyle name="_Data 2 2 2 2" xfId="6969" xr:uid="{00000000-0005-0000-0000-00002C1B0000}"/>
    <cellStyle name="_Data 2 2 3" xfId="6970" xr:uid="{00000000-0005-0000-0000-00002D1B0000}"/>
    <cellStyle name="_Data 2 2 3 2" xfId="6971" xr:uid="{00000000-0005-0000-0000-00002E1B0000}"/>
    <cellStyle name="_Data 2 2 4" xfId="6972" xr:uid="{00000000-0005-0000-0000-00002F1B0000}"/>
    <cellStyle name="_Data 2 3" xfId="6973" xr:uid="{00000000-0005-0000-0000-0000301B0000}"/>
    <cellStyle name="_Data 2 3 2" xfId="6974" xr:uid="{00000000-0005-0000-0000-0000311B0000}"/>
    <cellStyle name="_Data 2 3 2 2" xfId="6975" xr:uid="{00000000-0005-0000-0000-0000321B0000}"/>
    <cellStyle name="_Data 2 3 3" xfId="6976" xr:uid="{00000000-0005-0000-0000-0000331B0000}"/>
    <cellStyle name="_Data 2 3 3 2" xfId="6977" xr:uid="{00000000-0005-0000-0000-0000341B0000}"/>
    <cellStyle name="_Data 2 3 4" xfId="6978" xr:uid="{00000000-0005-0000-0000-0000351B0000}"/>
    <cellStyle name="_Data 2 4" xfId="6979" xr:uid="{00000000-0005-0000-0000-0000361B0000}"/>
    <cellStyle name="_Data 2 4 2" xfId="6980" xr:uid="{00000000-0005-0000-0000-0000371B0000}"/>
    <cellStyle name="_Data 2 4 2 2" xfId="6981" xr:uid="{00000000-0005-0000-0000-0000381B0000}"/>
    <cellStyle name="_Data 2 4 3" xfId="6982" xr:uid="{00000000-0005-0000-0000-0000391B0000}"/>
    <cellStyle name="_Data 2 4 3 2" xfId="6983" xr:uid="{00000000-0005-0000-0000-00003A1B0000}"/>
    <cellStyle name="_Data 2 4 4" xfId="6984" xr:uid="{00000000-0005-0000-0000-00003B1B0000}"/>
    <cellStyle name="_Data 2 5" xfId="6985" xr:uid="{00000000-0005-0000-0000-00003C1B0000}"/>
    <cellStyle name="_Data 2 5 2" xfId="6986" xr:uid="{00000000-0005-0000-0000-00003D1B0000}"/>
    <cellStyle name="_Data 2 5 2 2" xfId="6987" xr:uid="{00000000-0005-0000-0000-00003E1B0000}"/>
    <cellStyle name="_Data 2 5 3" xfId="6988" xr:uid="{00000000-0005-0000-0000-00003F1B0000}"/>
    <cellStyle name="_Data 2 5 3 2" xfId="6989" xr:uid="{00000000-0005-0000-0000-0000401B0000}"/>
    <cellStyle name="_Data 2 5 4" xfId="6990" xr:uid="{00000000-0005-0000-0000-0000411B0000}"/>
    <cellStyle name="_Data 2 6" xfId="6991" xr:uid="{00000000-0005-0000-0000-0000421B0000}"/>
    <cellStyle name="_Data 2 6 2" xfId="6992" xr:uid="{00000000-0005-0000-0000-0000431B0000}"/>
    <cellStyle name="_Data 2 6 2 2" xfId="6993" xr:uid="{00000000-0005-0000-0000-0000441B0000}"/>
    <cellStyle name="_Data 2 6 3" xfId="6994" xr:uid="{00000000-0005-0000-0000-0000451B0000}"/>
    <cellStyle name="_Data 2 6 3 2" xfId="6995" xr:uid="{00000000-0005-0000-0000-0000461B0000}"/>
    <cellStyle name="_Data 2 6 4" xfId="6996" xr:uid="{00000000-0005-0000-0000-0000471B0000}"/>
    <cellStyle name="_Data 2 7" xfId="6997" xr:uid="{00000000-0005-0000-0000-0000481B0000}"/>
    <cellStyle name="_Data 2 7 2" xfId="6998" xr:uid="{00000000-0005-0000-0000-0000491B0000}"/>
    <cellStyle name="_Data 2 7 2 2" xfId="6999" xr:uid="{00000000-0005-0000-0000-00004A1B0000}"/>
    <cellStyle name="_Data 2 7 3" xfId="7000" xr:uid="{00000000-0005-0000-0000-00004B1B0000}"/>
    <cellStyle name="_Data 2 7 3 2" xfId="7001" xr:uid="{00000000-0005-0000-0000-00004C1B0000}"/>
    <cellStyle name="_Data 2 7 4" xfId="7002" xr:uid="{00000000-0005-0000-0000-00004D1B0000}"/>
    <cellStyle name="_Data 2 8" xfId="7003" xr:uid="{00000000-0005-0000-0000-00004E1B0000}"/>
    <cellStyle name="_Data 2 8 2" xfId="7004" xr:uid="{00000000-0005-0000-0000-00004F1B0000}"/>
    <cellStyle name="_Data 2 8 2 2" xfId="7005" xr:uid="{00000000-0005-0000-0000-0000501B0000}"/>
    <cellStyle name="_Data 2 8 3" xfId="7006" xr:uid="{00000000-0005-0000-0000-0000511B0000}"/>
    <cellStyle name="_Data 2 9" xfId="7007" xr:uid="{00000000-0005-0000-0000-0000521B0000}"/>
    <cellStyle name="_Data 2 9 2" xfId="7008" xr:uid="{00000000-0005-0000-0000-0000531B0000}"/>
    <cellStyle name="_Data 2 9 2 2" xfId="7009" xr:uid="{00000000-0005-0000-0000-0000541B0000}"/>
    <cellStyle name="_Data 2 9 3" xfId="7010" xr:uid="{00000000-0005-0000-0000-0000551B0000}"/>
    <cellStyle name="_Data 3" xfId="7011" xr:uid="{00000000-0005-0000-0000-0000561B0000}"/>
    <cellStyle name="_Data 3 10" xfId="7012" xr:uid="{00000000-0005-0000-0000-0000571B0000}"/>
    <cellStyle name="_Data 3 10 2" xfId="7013" xr:uid="{00000000-0005-0000-0000-0000581B0000}"/>
    <cellStyle name="_Data 3 11" xfId="7014" xr:uid="{00000000-0005-0000-0000-0000591B0000}"/>
    <cellStyle name="_Data 3 11 2" xfId="7015" xr:uid="{00000000-0005-0000-0000-00005A1B0000}"/>
    <cellStyle name="_Data 3 12" xfId="7016" xr:uid="{00000000-0005-0000-0000-00005B1B0000}"/>
    <cellStyle name="_Data 3 2" xfId="7017" xr:uid="{00000000-0005-0000-0000-00005C1B0000}"/>
    <cellStyle name="_Data 3 2 2" xfId="7018" xr:uid="{00000000-0005-0000-0000-00005D1B0000}"/>
    <cellStyle name="_Data 3 2 2 2" xfId="7019" xr:uid="{00000000-0005-0000-0000-00005E1B0000}"/>
    <cellStyle name="_Data 3 2 3" xfId="7020" xr:uid="{00000000-0005-0000-0000-00005F1B0000}"/>
    <cellStyle name="_Data 3 2 3 2" xfId="7021" xr:uid="{00000000-0005-0000-0000-0000601B0000}"/>
    <cellStyle name="_Data 3 2 4" xfId="7022" xr:uid="{00000000-0005-0000-0000-0000611B0000}"/>
    <cellStyle name="_Data 3 3" xfId="7023" xr:uid="{00000000-0005-0000-0000-0000621B0000}"/>
    <cellStyle name="_Data 3 3 2" xfId="7024" xr:uid="{00000000-0005-0000-0000-0000631B0000}"/>
    <cellStyle name="_Data 3 3 2 2" xfId="7025" xr:uid="{00000000-0005-0000-0000-0000641B0000}"/>
    <cellStyle name="_Data 3 3 3" xfId="7026" xr:uid="{00000000-0005-0000-0000-0000651B0000}"/>
    <cellStyle name="_Data 3 3 3 2" xfId="7027" xr:uid="{00000000-0005-0000-0000-0000661B0000}"/>
    <cellStyle name="_Data 3 3 4" xfId="7028" xr:uid="{00000000-0005-0000-0000-0000671B0000}"/>
    <cellStyle name="_Data 3 4" xfId="7029" xr:uid="{00000000-0005-0000-0000-0000681B0000}"/>
    <cellStyle name="_Data 3 4 2" xfId="7030" xr:uid="{00000000-0005-0000-0000-0000691B0000}"/>
    <cellStyle name="_Data 3 4 2 2" xfId="7031" xr:uid="{00000000-0005-0000-0000-00006A1B0000}"/>
    <cellStyle name="_Data 3 4 3" xfId="7032" xr:uid="{00000000-0005-0000-0000-00006B1B0000}"/>
    <cellStyle name="_Data 3 4 3 2" xfId="7033" xr:uid="{00000000-0005-0000-0000-00006C1B0000}"/>
    <cellStyle name="_Data 3 4 4" xfId="7034" xr:uid="{00000000-0005-0000-0000-00006D1B0000}"/>
    <cellStyle name="_Data 3 5" xfId="7035" xr:uid="{00000000-0005-0000-0000-00006E1B0000}"/>
    <cellStyle name="_Data 3 5 2" xfId="7036" xr:uid="{00000000-0005-0000-0000-00006F1B0000}"/>
    <cellStyle name="_Data 3 5 2 2" xfId="7037" xr:uid="{00000000-0005-0000-0000-0000701B0000}"/>
    <cellStyle name="_Data 3 5 3" xfId="7038" xr:uid="{00000000-0005-0000-0000-0000711B0000}"/>
    <cellStyle name="_Data 3 5 3 2" xfId="7039" xr:uid="{00000000-0005-0000-0000-0000721B0000}"/>
    <cellStyle name="_Data 3 5 4" xfId="7040" xr:uid="{00000000-0005-0000-0000-0000731B0000}"/>
    <cellStyle name="_Data 3 6" xfId="7041" xr:uid="{00000000-0005-0000-0000-0000741B0000}"/>
    <cellStyle name="_Data 3 6 2" xfId="7042" xr:uid="{00000000-0005-0000-0000-0000751B0000}"/>
    <cellStyle name="_Data 3 6 2 2" xfId="7043" xr:uid="{00000000-0005-0000-0000-0000761B0000}"/>
    <cellStyle name="_Data 3 6 3" xfId="7044" xr:uid="{00000000-0005-0000-0000-0000771B0000}"/>
    <cellStyle name="_Data 3 6 3 2" xfId="7045" xr:uid="{00000000-0005-0000-0000-0000781B0000}"/>
    <cellStyle name="_Data 3 6 4" xfId="7046" xr:uid="{00000000-0005-0000-0000-0000791B0000}"/>
    <cellStyle name="_Data 3 7" xfId="7047" xr:uid="{00000000-0005-0000-0000-00007A1B0000}"/>
    <cellStyle name="_Data 3 7 2" xfId="7048" xr:uid="{00000000-0005-0000-0000-00007B1B0000}"/>
    <cellStyle name="_Data 3 7 2 2" xfId="7049" xr:uid="{00000000-0005-0000-0000-00007C1B0000}"/>
    <cellStyle name="_Data 3 7 3" xfId="7050" xr:uid="{00000000-0005-0000-0000-00007D1B0000}"/>
    <cellStyle name="_Data 3 7 3 2" xfId="7051" xr:uid="{00000000-0005-0000-0000-00007E1B0000}"/>
    <cellStyle name="_Data 3 7 4" xfId="7052" xr:uid="{00000000-0005-0000-0000-00007F1B0000}"/>
    <cellStyle name="_Data 3 8" xfId="7053" xr:uid="{00000000-0005-0000-0000-0000801B0000}"/>
    <cellStyle name="_Data 3 8 2" xfId="7054" xr:uid="{00000000-0005-0000-0000-0000811B0000}"/>
    <cellStyle name="_Data 3 8 2 2" xfId="7055" xr:uid="{00000000-0005-0000-0000-0000821B0000}"/>
    <cellStyle name="_Data 3 8 3" xfId="7056" xr:uid="{00000000-0005-0000-0000-0000831B0000}"/>
    <cellStyle name="_Data 3 9" xfId="7057" xr:uid="{00000000-0005-0000-0000-0000841B0000}"/>
    <cellStyle name="_Data 3 9 2" xfId="7058" xr:uid="{00000000-0005-0000-0000-0000851B0000}"/>
    <cellStyle name="_Data 3 9 2 2" xfId="7059" xr:uid="{00000000-0005-0000-0000-0000861B0000}"/>
    <cellStyle name="_Data 3 9 3" xfId="7060" xr:uid="{00000000-0005-0000-0000-0000871B0000}"/>
    <cellStyle name="_Data 4" xfId="7061" xr:uid="{00000000-0005-0000-0000-0000881B0000}"/>
    <cellStyle name="_Data 4 10" xfId="7062" xr:uid="{00000000-0005-0000-0000-0000891B0000}"/>
    <cellStyle name="_Data 4 10 2" xfId="7063" xr:uid="{00000000-0005-0000-0000-00008A1B0000}"/>
    <cellStyle name="_Data 4 11" xfId="7064" xr:uid="{00000000-0005-0000-0000-00008B1B0000}"/>
    <cellStyle name="_Data 4 11 2" xfId="7065" xr:uid="{00000000-0005-0000-0000-00008C1B0000}"/>
    <cellStyle name="_Data 4 12" xfId="7066" xr:uid="{00000000-0005-0000-0000-00008D1B0000}"/>
    <cellStyle name="_Data 4 2" xfId="7067" xr:uid="{00000000-0005-0000-0000-00008E1B0000}"/>
    <cellStyle name="_Data 4 2 2" xfId="7068" xr:uid="{00000000-0005-0000-0000-00008F1B0000}"/>
    <cellStyle name="_Data 4 2 2 2" xfId="7069" xr:uid="{00000000-0005-0000-0000-0000901B0000}"/>
    <cellStyle name="_Data 4 2 3" xfId="7070" xr:uid="{00000000-0005-0000-0000-0000911B0000}"/>
    <cellStyle name="_Data 4 2 3 2" xfId="7071" xr:uid="{00000000-0005-0000-0000-0000921B0000}"/>
    <cellStyle name="_Data 4 2 4" xfId="7072" xr:uid="{00000000-0005-0000-0000-0000931B0000}"/>
    <cellStyle name="_Data 4 3" xfId="7073" xr:uid="{00000000-0005-0000-0000-0000941B0000}"/>
    <cellStyle name="_Data 4 3 2" xfId="7074" xr:uid="{00000000-0005-0000-0000-0000951B0000}"/>
    <cellStyle name="_Data 4 3 2 2" xfId="7075" xr:uid="{00000000-0005-0000-0000-0000961B0000}"/>
    <cellStyle name="_Data 4 3 3" xfId="7076" xr:uid="{00000000-0005-0000-0000-0000971B0000}"/>
    <cellStyle name="_Data 4 3 3 2" xfId="7077" xr:uid="{00000000-0005-0000-0000-0000981B0000}"/>
    <cellStyle name="_Data 4 3 4" xfId="7078" xr:uid="{00000000-0005-0000-0000-0000991B0000}"/>
    <cellStyle name="_Data 4 4" xfId="7079" xr:uid="{00000000-0005-0000-0000-00009A1B0000}"/>
    <cellStyle name="_Data 4 4 2" xfId="7080" xr:uid="{00000000-0005-0000-0000-00009B1B0000}"/>
    <cellStyle name="_Data 4 4 2 2" xfId="7081" xr:uid="{00000000-0005-0000-0000-00009C1B0000}"/>
    <cellStyle name="_Data 4 4 3" xfId="7082" xr:uid="{00000000-0005-0000-0000-00009D1B0000}"/>
    <cellStyle name="_Data 4 4 3 2" xfId="7083" xr:uid="{00000000-0005-0000-0000-00009E1B0000}"/>
    <cellStyle name="_Data 4 4 4" xfId="7084" xr:uid="{00000000-0005-0000-0000-00009F1B0000}"/>
    <cellStyle name="_Data 4 5" xfId="7085" xr:uid="{00000000-0005-0000-0000-0000A01B0000}"/>
    <cellStyle name="_Data 4 5 2" xfId="7086" xr:uid="{00000000-0005-0000-0000-0000A11B0000}"/>
    <cellStyle name="_Data 4 5 2 2" xfId="7087" xr:uid="{00000000-0005-0000-0000-0000A21B0000}"/>
    <cellStyle name="_Data 4 5 3" xfId="7088" xr:uid="{00000000-0005-0000-0000-0000A31B0000}"/>
    <cellStyle name="_Data 4 5 3 2" xfId="7089" xr:uid="{00000000-0005-0000-0000-0000A41B0000}"/>
    <cellStyle name="_Data 4 5 4" xfId="7090" xr:uid="{00000000-0005-0000-0000-0000A51B0000}"/>
    <cellStyle name="_Data 4 6" xfId="7091" xr:uid="{00000000-0005-0000-0000-0000A61B0000}"/>
    <cellStyle name="_Data 4 6 2" xfId="7092" xr:uid="{00000000-0005-0000-0000-0000A71B0000}"/>
    <cellStyle name="_Data 4 6 2 2" xfId="7093" xr:uid="{00000000-0005-0000-0000-0000A81B0000}"/>
    <cellStyle name="_Data 4 6 3" xfId="7094" xr:uid="{00000000-0005-0000-0000-0000A91B0000}"/>
    <cellStyle name="_Data 4 6 3 2" xfId="7095" xr:uid="{00000000-0005-0000-0000-0000AA1B0000}"/>
    <cellStyle name="_Data 4 6 4" xfId="7096" xr:uid="{00000000-0005-0000-0000-0000AB1B0000}"/>
    <cellStyle name="_Data 4 7" xfId="7097" xr:uid="{00000000-0005-0000-0000-0000AC1B0000}"/>
    <cellStyle name="_Data 4 7 2" xfId="7098" xr:uid="{00000000-0005-0000-0000-0000AD1B0000}"/>
    <cellStyle name="_Data 4 7 2 2" xfId="7099" xr:uid="{00000000-0005-0000-0000-0000AE1B0000}"/>
    <cellStyle name="_Data 4 7 3" xfId="7100" xr:uid="{00000000-0005-0000-0000-0000AF1B0000}"/>
    <cellStyle name="_Data 4 7 3 2" xfId="7101" xr:uid="{00000000-0005-0000-0000-0000B01B0000}"/>
    <cellStyle name="_Data 4 7 4" xfId="7102" xr:uid="{00000000-0005-0000-0000-0000B11B0000}"/>
    <cellStyle name="_Data 4 8" xfId="7103" xr:uid="{00000000-0005-0000-0000-0000B21B0000}"/>
    <cellStyle name="_Data 4 8 2" xfId="7104" xr:uid="{00000000-0005-0000-0000-0000B31B0000}"/>
    <cellStyle name="_Data 4 8 2 2" xfId="7105" xr:uid="{00000000-0005-0000-0000-0000B41B0000}"/>
    <cellStyle name="_Data 4 8 3" xfId="7106" xr:uid="{00000000-0005-0000-0000-0000B51B0000}"/>
    <cellStyle name="_Data 4 9" xfId="7107" xr:uid="{00000000-0005-0000-0000-0000B61B0000}"/>
    <cellStyle name="_Data 4 9 2" xfId="7108" xr:uid="{00000000-0005-0000-0000-0000B71B0000}"/>
    <cellStyle name="_Data 4 9 2 2" xfId="7109" xr:uid="{00000000-0005-0000-0000-0000B81B0000}"/>
    <cellStyle name="_Data 4 9 3" xfId="7110" xr:uid="{00000000-0005-0000-0000-0000B91B0000}"/>
    <cellStyle name="_Data 5" xfId="7111" xr:uid="{00000000-0005-0000-0000-0000BA1B0000}"/>
    <cellStyle name="_Data 5 10" xfId="7112" xr:uid="{00000000-0005-0000-0000-0000BB1B0000}"/>
    <cellStyle name="_Data 5 10 2" xfId="7113" xr:uid="{00000000-0005-0000-0000-0000BC1B0000}"/>
    <cellStyle name="_Data 5 11" xfId="7114" xr:uid="{00000000-0005-0000-0000-0000BD1B0000}"/>
    <cellStyle name="_Data 5 11 2" xfId="7115" xr:uid="{00000000-0005-0000-0000-0000BE1B0000}"/>
    <cellStyle name="_Data 5 12" xfId="7116" xr:uid="{00000000-0005-0000-0000-0000BF1B0000}"/>
    <cellStyle name="_Data 5 2" xfId="7117" xr:uid="{00000000-0005-0000-0000-0000C01B0000}"/>
    <cellStyle name="_Data 5 2 2" xfId="7118" xr:uid="{00000000-0005-0000-0000-0000C11B0000}"/>
    <cellStyle name="_Data 5 2 2 2" xfId="7119" xr:uid="{00000000-0005-0000-0000-0000C21B0000}"/>
    <cellStyle name="_Data 5 2 3" xfId="7120" xr:uid="{00000000-0005-0000-0000-0000C31B0000}"/>
    <cellStyle name="_Data 5 2 3 2" xfId="7121" xr:uid="{00000000-0005-0000-0000-0000C41B0000}"/>
    <cellStyle name="_Data 5 2 4" xfId="7122" xr:uid="{00000000-0005-0000-0000-0000C51B0000}"/>
    <cellStyle name="_Data 5 3" xfId="7123" xr:uid="{00000000-0005-0000-0000-0000C61B0000}"/>
    <cellStyle name="_Data 5 3 2" xfId="7124" xr:uid="{00000000-0005-0000-0000-0000C71B0000}"/>
    <cellStyle name="_Data 5 3 2 2" xfId="7125" xr:uid="{00000000-0005-0000-0000-0000C81B0000}"/>
    <cellStyle name="_Data 5 3 3" xfId="7126" xr:uid="{00000000-0005-0000-0000-0000C91B0000}"/>
    <cellStyle name="_Data 5 3 3 2" xfId="7127" xr:uid="{00000000-0005-0000-0000-0000CA1B0000}"/>
    <cellStyle name="_Data 5 3 4" xfId="7128" xr:uid="{00000000-0005-0000-0000-0000CB1B0000}"/>
    <cellStyle name="_Data 5 4" xfId="7129" xr:uid="{00000000-0005-0000-0000-0000CC1B0000}"/>
    <cellStyle name="_Data 5 4 2" xfId="7130" xr:uid="{00000000-0005-0000-0000-0000CD1B0000}"/>
    <cellStyle name="_Data 5 4 2 2" xfId="7131" xr:uid="{00000000-0005-0000-0000-0000CE1B0000}"/>
    <cellStyle name="_Data 5 4 3" xfId="7132" xr:uid="{00000000-0005-0000-0000-0000CF1B0000}"/>
    <cellStyle name="_Data 5 4 3 2" xfId="7133" xr:uid="{00000000-0005-0000-0000-0000D01B0000}"/>
    <cellStyle name="_Data 5 4 4" xfId="7134" xr:uid="{00000000-0005-0000-0000-0000D11B0000}"/>
    <cellStyle name="_Data 5 5" xfId="7135" xr:uid="{00000000-0005-0000-0000-0000D21B0000}"/>
    <cellStyle name="_Data 5 5 2" xfId="7136" xr:uid="{00000000-0005-0000-0000-0000D31B0000}"/>
    <cellStyle name="_Data 5 5 2 2" xfId="7137" xr:uid="{00000000-0005-0000-0000-0000D41B0000}"/>
    <cellStyle name="_Data 5 5 3" xfId="7138" xr:uid="{00000000-0005-0000-0000-0000D51B0000}"/>
    <cellStyle name="_Data 5 5 3 2" xfId="7139" xr:uid="{00000000-0005-0000-0000-0000D61B0000}"/>
    <cellStyle name="_Data 5 5 4" xfId="7140" xr:uid="{00000000-0005-0000-0000-0000D71B0000}"/>
    <cellStyle name="_Data 5 6" xfId="7141" xr:uid="{00000000-0005-0000-0000-0000D81B0000}"/>
    <cellStyle name="_Data 5 6 2" xfId="7142" xr:uid="{00000000-0005-0000-0000-0000D91B0000}"/>
    <cellStyle name="_Data 5 6 2 2" xfId="7143" xr:uid="{00000000-0005-0000-0000-0000DA1B0000}"/>
    <cellStyle name="_Data 5 6 3" xfId="7144" xr:uid="{00000000-0005-0000-0000-0000DB1B0000}"/>
    <cellStyle name="_Data 5 6 3 2" xfId="7145" xr:uid="{00000000-0005-0000-0000-0000DC1B0000}"/>
    <cellStyle name="_Data 5 6 4" xfId="7146" xr:uid="{00000000-0005-0000-0000-0000DD1B0000}"/>
    <cellStyle name="_Data 5 7" xfId="7147" xr:uid="{00000000-0005-0000-0000-0000DE1B0000}"/>
    <cellStyle name="_Data 5 7 2" xfId="7148" xr:uid="{00000000-0005-0000-0000-0000DF1B0000}"/>
    <cellStyle name="_Data 5 7 2 2" xfId="7149" xr:uid="{00000000-0005-0000-0000-0000E01B0000}"/>
    <cellStyle name="_Data 5 7 3" xfId="7150" xr:uid="{00000000-0005-0000-0000-0000E11B0000}"/>
    <cellStyle name="_Data 5 7 3 2" xfId="7151" xr:uid="{00000000-0005-0000-0000-0000E21B0000}"/>
    <cellStyle name="_Data 5 7 4" xfId="7152" xr:uid="{00000000-0005-0000-0000-0000E31B0000}"/>
    <cellStyle name="_Data 5 8" xfId="7153" xr:uid="{00000000-0005-0000-0000-0000E41B0000}"/>
    <cellStyle name="_Data 5 8 2" xfId="7154" xr:uid="{00000000-0005-0000-0000-0000E51B0000}"/>
    <cellStyle name="_Data 5 8 2 2" xfId="7155" xr:uid="{00000000-0005-0000-0000-0000E61B0000}"/>
    <cellStyle name="_Data 5 8 3" xfId="7156" xr:uid="{00000000-0005-0000-0000-0000E71B0000}"/>
    <cellStyle name="_Data 5 9" xfId="7157" xr:uid="{00000000-0005-0000-0000-0000E81B0000}"/>
    <cellStyle name="_Data 5 9 2" xfId="7158" xr:uid="{00000000-0005-0000-0000-0000E91B0000}"/>
    <cellStyle name="_Data 5 9 2 2" xfId="7159" xr:uid="{00000000-0005-0000-0000-0000EA1B0000}"/>
    <cellStyle name="_Data 5 9 3" xfId="7160" xr:uid="{00000000-0005-0000-0000-0000EB1B0000}"/>
    <cellStyle name="_Data 6" xfId="7161" xr:uid="{00000000-0005-0000-0000-0000EC1B0000}"/>
    <cellStyle name="_Data 6 10" xfId="7162" xr:uid="{00000000-0005-0000-0000-0000ED1B0000}"/>
    <cellStyle name="_Data 6 10 2" xfId="7163" xr:uid="{00000000-0005-0000-0000-0000EE1B0000}"/>
    <cellStyle name="_Data 6 11" xfId="7164" xr:uid="{00000000-0005-0000-0000-0000EF1B0000}"/>
    <cellStyle name="_Data 6 11 2" xfId="7165" xr:uid="{00000000-0005-0000-0000-0000F01B0000}"/>
    <cellStyle name="_Data 6 12" xfId="7166" xr:uid="{00000000-0005-0000-0000-0000F11B0000}"/>
    <cellStyle name="_Data 6 2" xfId="7167" xr:uid="{00000000-0005-0000-0000-0000F21B0000}"/>
    <cellStyle name="_Data 6 2 2" xfId="7168" xr:uid="{00000000-0005-0000-0000-0000F31B0000}"/>
    <cellStyle name="_Data 6 2 2 2" xfId="7169" xr:uid="{00000000-0005-0000-0000-0000F41B0000}"/>
    <cellStyle name="_Data 6 2 3" xfId="7170" xr:uid="{00000000-0005-0000-0000-0000F51B0000}"/>
    <cellStyle name="_Data 6 2 3 2" xfId="7171" xr:uid="{00000000-0005-0000-0000-0000F61B0000}"/>
    <cellStyle name="_Data 6 2 4" xfId="7172" xr:uid="{00000000-0005-0000-0000-0000F71B0000}"/>
    <cellStyle name="_Data 6 3" xfId="7173" xr:uid="{00000000-0005-0000-0000-0000F81B0000}"/>
    <cellStyle name="_Data 6 3 2" xfId="7174" xr:uid="{00000000-0005-0000-0000-0000F91B0000}"/>
    <cellStyle name="_Data 6 3 2 2" xfId="7175" xr:uid="{00000000-0005-0000-0000-0000FA1B0000}"/>
    <cellStyle name="_Data 6 3 3" xfId="7176" xr:uid="{00000000-0005-0000-0000-0000FB1B0000}"/>
    <cellStyle name="_Data 6 3 3 2" xfId="7177" xr:uid="{00000000-0005-0000-0000-0000FC1B0000}"/>
    <cellStyle name="_Data 6 3 4" xfId="7178" xr:uid="{00000000-0005-0000-0000-0000FD1B0000}"/>
    <cellStyle name="_Data 6 4" xfId="7179" xr:uid="{00000000-0005-0000-0000-0000FE1B0000}"/>
    <cellStyle name="_Data 6 4 2" xfId="7180" xr:uid="{00000000-0005-0000-0000-0000FF1B0000}"/>
    <cellStyle name="_Data 6 4 2 2" xfId="7181" xr:uid="{00000000-0005-0000-0000-0000001C0000}"/>
    <cellStyle name="_Data 6 4 3" xfId="7182" xr:uid="{00000000-0005-0000-0000-0000011C0000}"/>
    <cellStyle name="_Data 6 4 3 2" xfId="7183" xr:uid="{00000000-0005-0000-0000-0000021C0000}"/>
    <cellStyle name="_Data 6 4 4" xfId="7184" xr:uid="{00000000-0005-0000-0000-0000031C0000}"/>
    <cellStyle name="_Data 6 5" xfId="7185" xr:uid="{00000000-0005-0000-0000-0000041C0000}"/>
    <cellStyle name="_Data 6 5 2" xfId="7186" xr:uid="{00000000-0005-0000-0000-0000051C0000}"/>
    <cellStyle name="_Data 6 5 2 2" xfId="7187" xr:uid="{00000000-0005-0000-0000-0000061C0000}"/>
    <cellStyle name="_Data 6 5 3" xfId="7188" xr:uid="{00000000-0005-0000-0000-0000071C0000}"/>
    <cellStyle name="_Data 6 5 3 2" xfId="7189" xr:uid="{00000000-0005-0000-0000-0000081C0000}"/>
    <cellStyle name="_Data 6 5 4" xfId="7190" xr:uid="{00000000-0005-0000-0000-0000091C0000}"/>
    <cellStyle name="_Data 6 6" xfId="7191" xr:uid="{00000000-0005-0000-0000-00000A1C0000}"/>
    <cellStyle name="_Data 6 6 2" xfId="7192" xr:uid="{00000000-0005-0000-0000-00000B1C0000}"/>
    <cellStyle name="_Data 6 6 2 2" xfId="7193" xr:uid="{00000000-0005-0000-0000-00000C1C0000}"/>
    <cellStyle name="_Data 6 6 3" xfId="7194" xr:uid="{00000000-0005-0000-0000-00000D1C0000}"/>
    <cellStyle name="_Data 6 6 3 2" xfId="7195" xr:uid="{00000000-0005-0000-0000-00000E1C0000}"/>
    <cellStyle name="_Data 6 6 4" xfId="7196" xr:uid="{00000000-0005-0000-0000-00000F1C0000}"/>
    <cellStyle name="_Data 6 7" xfId="7197" xr:uid="{00000000-0005-0000-0000-0000101C0000}"/>
    <cellStyle name="_Data 6 7 2" xfId="7198" xr:uid="{00000000-0005-0000-0000-0000111C0000}"/>
    <cellStyle name="_Data 6 7 2 2" xfId="7199" xr:uid="{00000000-0005-0000-0000-0000121C0000}"/>
    <cellStyle name="_Data 6 7 3" xfId="7200" xr:uid="{00000000-0005-0000-0000-0000131C0000}"/>
    <cellStyle name="_Data 6 7 3 2" xfId="7201" xr:uid="{00000000-0005-0000-0000-0000141C0000}"/>
    <cellStyle name="_Data 6 7 4" xfId="7202" xr:uid="{00000000-0005-0000-0000-0000151C0000}"/>
    <cellStyle name="_Data 6 8" xfId="7203" xr:uid="{00000000-0005-0000-0000-0000161C0000}"/>
    <cellStyle name="_Data 6 8 2" xfId="7204" xr:uid="{00000000-0005-0000-0000-0000171C0000}"/>
    <cellStyle name="_Data 6 8 2 2" xfId="7205" xr:uid="{00000000-0005-0000-0000-0000181C0000}"/>
    <cellStyle name="_Data 6 8 3" xfId="7206" xr:uid="{00000000-0005-0000-0000-0000191C0000}"/>
    <cellStyle name="_Data 6 9" xfId="7207" xr:uid="{00000000-0005-0000-0000-00001A1C0000}"/>
    <cellStyle name="_Data 6 9 2" xfId="7208" xr:uid="{00000000-0005-0000-0000-00001B1C0000}"/>
    <cellStyle name="_Data 6 9 2 2" xfId="7209" xr:uid="{00000000-0005-0000-0000-00001C1C0000}"/>
    <cellStyle name="_Data 6 9 3" xfId="7210" xr:uid="{00000000-0005-0000-0000-00001D1C0000}"/>
    <cellStyle name="_Data 7" xfId="7211" xr:uid="{00000000-0005-0000-0000-00001E1C0000}"/>
    <cellStyle name="_Data 7 2" xfId="7212" xr:uid="{00000000-0005-0000-0000-00001F1C0000}"/>
    <cellStyle name="_Data 7 2 2" xfId="7213" xr:uid="{00000000-0005-0000-0000-0000201C0000}"/>
    <cellStyle name="_Data 7 3" xfId="7214" xr:uid="{00000000-0005-0000-0000-0000211C0000}"/>
    <cellStyle name="_Data 7 3 2" xfId="7215" xr:uid="{00000000-0005-0000-0000-0000221C0000}"/>
    <cellStyle name="_Data 7 4" xfId="7216" xr:uid="{00000000-0005-0000-0000-0000231C0000}"/>
    <cellStyle name="_Data 8" xfId="7217" xr:uid="{00000000-0005-0000-0000-0000241C0000}"/>
    <cellStyle name="_Data 8 2" xfId="7218" xr:uid="{00000000-0005-0000-0000-0000251C0000}"/>
    <cellStyle name="_Data 8 2 2" xfId="7219" xr:uid="{00000000-0005-0000-0000-0000261C0000}"/>
    <cellStyle name="_Data 8 3" xfId="7220" xr:uid="{00000000-0005-0000-0000-0000271C0000}"/>
    <cellStyle name="_Data 8 3 2" xfId="7221" xr:uid="{00000000-0005-0000-0000-0000281C0000}"/>
    <cellStyle name="_Data 8 4" xfId="7222" xr:uid="{00000000-0005-0000-0000-0000291C0000}"/>
    <cellStyle name="_Data 9" xfId="7223" xr:uid="{00000000-0005-0000-0000-00002A1C0000}"/>
    <cellStyle name="_Data 9 2" xfId="7224" xr:uid="{00000000-0005-0000-0000-00002B1C0000}"/>
    <cellStyle name="_Data 9 2 2" xfId="7225" xr:uid="{00000000-0005-0000-0000-00002C1C0000}"/>
    <cellStyle name="_Data 9 3" xfId="7226" xr:uid="{00000000-0005-0000-0000-00002D1C0000}"/>
    <cellStyle name="_Data 9 3 2" xfId="7227" xr:uid="{00000000-0005-0000-0000-00002E1C0000}"/>
    <cellStyle name="_Data 9 4" xfId="7228" xr:uid="{00000000-0005-0000-0000-00002F1C0000}"/>
    <cellStyle name="_Data_Sw98_04" xfId="7229" xr:uid="{00000000-0005-0000-0000-0000301C0000}"/>
    <cellStyle name="_Data_Sw98_04_Sheet1" xfId="7230" xr:uid="{00000000-0005-0000-0000-0000311C0000}"/>
    <cellStyle name="_Data_Sw98_04_Sheet2" xfId="7231" xr:uid="{00000000-0005-0000-0000-0000321C0000}"/>
    <cellStyle name="_Data_Sw98_04_Sheet4" xfId="7232" xr:uid="{00000000-0005-0000-0000-0000331C0000}"/>
    <cellStyle name="_Data_Sw98_04_Sheet5" xfId="7233" xr:uid="{00000000-0005-0000-0000-0000341C0000}"/>
    <cellStyle name="_dcf" xfId="7234" xr:uid="{00000000-0005-0000-0000-0000351C0000}"/>
    <cellStyle name="_Direct Investment" xfId="7235" xr:uid="{00000000-0005-0000-0000-0000361C0000}"/>
    <cellStyle name="_Direct Investment 2" xfId="7236" xr:uid="{00000000-0005-0000-0000-0000371C0000}"/>
    <cellStyle name="_Direct Investment_2.10.10 LS Distribution" xfId="7237" xr:uid="{00000000-0005-0000-0000-0000381C0000}"/>
    <cellStyle name="_Direct Investment_2011 6+6 Occupancy Forecast" xfId="7238" xr:uid="{00000000-0005-0000-0000-0000391C0000}"/>
    <cellStyle name="_Direct Investment_2011 6+6 Occupancy Forecast 2" xfId="7239" xr:uid="{00000000-0005-0000-0000-00003A1C0000}"/>
    <cellStyle name="_Direct Investment_403000 - Rollforward" xfId="7240" xr:uid="{00000000-0005-0000-0000-00003B1C0000}"/>
    <cellStyle name="_Direct Investment_AAA" xfId="7241" xr:uid="{00000000-0005-0000-0000-00003C1C0000}"/>
    <cellStyle name="_Direct Investment_AAA 2" xfId="7242" xr:uid="{00000000-0005-0000-0000-00003D1C0000}"/>
    <cellStyle name="_Direct Investment_AAA 2 2" xfId="7243" xr:uid="{00000000-0005-0000-0000-00003E1C0000}"/>
    <cellStyle name="_Direct Investment_AAA 3" xfId="7244" xr:uid="{00000000-0005-0000-0000-00003F1C0000}"/>
    <cellStyle name="_Direct Investment_AGM 2009 Earnings Forecast Model_080916_May_7" xfId="7245" xr:uid="{00000000-0005-0000-0000-0000401C0000}"/>
    <cellStyle name="_Direct Investment_AGM 2009 Earnings Forecast Model_080916_May_7_FYCMPln-Retrieve" xfId="7246" xr:uid="{00000000-0005-0000-0000-0000411C0000}"/>
    <cellStyle name="_Direct Investment_AIF IV Financial Highlights 12-31-08 v4" xfId="7247" xr:uid="{00000000-0005-0000-0000-0000421C0000}"/>
    <cellStyle name="_Direct Investment_AIF IV Financial Highlights 12-31-08 v4_Apollo Investment Fund IV  Q3 2009 Capital Analysis CURRENT" xfId="7248" xr:uid="{00000000-0005-0000-0000-0000431C0000}"/>
    <cellStyle name="_Direct Investment_AIF IV Financial Highlights 12-31-08 v4_Apollo Investment Fund IV  Q3 2009 Capital Analysis iPCS &amp; URI Distribution" xfId="7249" xr:uid="{00000000-0005-0000-0000-0000441C0000}"/>
    <cellStyle name="_Direct Investment_AIF IV Financial Highlights 12-31-08 v4_iPCs#1-Remaining" xfId="7250" xr:uid="{00000000-0005-0000-0000-0000451C0000}"/>
    <cellStyle name="_Direct Investment_AIF VI - BondcoVI_Entities Invested Capital (CURRENT)" xfId="7251" xr:uid="{00000000-0005-0000-0000-0000461C0000}"/>
    <cellStyle name="_Direct Investment_AIF VI Broadleaf Watefall Summary as of 6-30-09 FINAL" xfId="7252" xr:uid="{00000000-0005-0000-0000-0000471C0000}"/>
    <cellStyle name="_Direct Investment_AIF VI Broadleaf Watefall Summary as of 9-30-09" xfId="7253" xr:uid="{00000000-0005-0000-0000-0000481C0000}"/>
    <cellStyle name="_Direct Investment_Broadleaf Watefall 12-31-09" xfId="7254" xr:uid="{00000000-0005-0000-0000-0000491C0000}"/>
    <cellStyle name="_Direct Investment_Broadleaf Watefall 6-30-09" xfId="7255" xr:uid="{00000000-0005-0000-0000-00004A1C0000}"/>
    <cellStyle name="_Direct Investment_Broadleaf Watefall 9-30-09" xfId="7256" xr:uid="{00000000-0005-0000-0000-00004B1C0000}"/>
    <cellStyle name="_Direct Investment_Domestic TB" xfId="7257" xr:uid="{00000000-0005-0000-0000-00004C1C0000}"/>
    <cellStyle name="_Direct Investment_FYCMPln-Retrieve" xfId="7258" xr:uid="{00000000-0005-0000-0000-00004D1C0000}"/>
    <cellStyle name="_Direct Investment_Invested Capital Debt Worksheet" xfId="7259" xr:uid="{00000000-0005-0000-0000-00004E1C0000}"/>
    <cellStyle name="_Direct Investment_July 2010 ADP" xfId="7260" xr:uid="{00000000-0005-0000-0000-00004F1C0000}"/>
    <cellStyle name="_Direct Investment_June NMFI accrual" xfId="7261" xr:uid="{00000000-0005-0000-0000-0000501C0000}"/>
    <cellStyle name="_Direct Investment_Partners Capital Q1 2009" xfId="7262" xr:uid="{00000000-0005-0000-0000-0000511C0000}"/>
    <cellStyle name="_Direct Investment_Placement Fee Summary 05-14-09 - Current (2)" xfId="7263" xr:uid="{00000000-0005-0000-0000-0000521C0000}"/>
    <cellStyle name="_Direct Investment_Placement Fee Summary 05-14-09 - Current (2) 2" xfId="7264" xr:uid="{00000000-0005-0000-0000-0000531C0000}"/>
    <cellStyle name="_Direct Investment_Placement Fee Summary 05-14-09 - Current (2)_FYCMPln-Retrieve" xfId="7265" xr:uid="{00000000-0005-0000-0000-0000541C0000}"/>
    <cellStyle name="_Direct Investment_PR Calc - DOMESTIC" xfId="7266" xr:uid="{00000000-0005-0000-0000-0000551C0000}"/>
    <cellStyle name="_Direct Investment_Q1 2011 Pmts" xfId="7267" xr:uid="{00000000-0005-0000-0000-0000561C0000}"/>
    <cellStyle name="_Direct Investment_Sheet7" xfId="7268" xr:uid="{00000000-0005-0000-0000-0000571C0000}"/>
    <cellStyle name="_Direct Investment_Sheet7 2" xfId="7269" xr:uid="{00000000-0005-0000-0000-0000581C0000}"/>
    <cellStyle name="_Direct Investment_Sheet7_Sheet2" xfId="7270" xr:uid="{00000000-0005-0000-0000-0000591C0000}"/>
    <cellStyle name="_Direct Investment_Sheet7_Sheet2 2" xfId="7271" xr:uid="{00000000-0005-0000-0000-00005A1C0000}"/>
    <cellStyle name="_Direct Investment_TX Details" xfId="7272" xr:uid="{00000000-0005-0000-0000-00005B1C0000}"/>
    <cellStyle name="_Direct Investment_US Population Summary" xfId="7273" xr:uid="{00000000-0005-0000-0000-00005C1C0000}"/>
    <cellStyle name="_Dollar" xfId="7274" xr:uid="{00000000-0005-0000-0000-00005D1C0000}"/>
    <cellStyle name="_Dollar_260511_6" xfId="7275" xr:uid="{00000000-0005-0000-0000-00005E1C0000}"/>
    <cellStyle name="_Dollar_260511_6 2" xfId="7276" xr:uid="{00000000-0005-0000-0000-00005F1C0000}"/>
    <cellStyle name="_Dollar_LBO" xfId="7277" xr:uid="{00000000-0005-0000-0000-0000601C0000}"/>
    <cellStyle name="_Dollar_Merger_Plans_Stockholm_799 revised02" xfId="7278" xr:uid="{00000000-0005-0000-0000-0000611C0000}"/>
    <cellStyle name="_Dollar_Merger_Plans_Stockholm_799 revised02 2" xfId="7279" xr:uid="{00000000-0005-0000-0000-0000621C0000}"/>
    <cellStyle name="_Dollar_Merger_Plans_Stockholm_799 revised02_260511_6" xfId="7280" xr:uid="{00000000-0005-0000-0000-0000631C0000}"/>
    <cellStyle name="_Dollar_Merger_Plans_Stockholm_799 revised02_260511_6 2" xfId="7281" xr:uid="{00000000-0005-0000-0000-0000641C0000}"/>
    <cellStyle name="_Dollar_Merger_Plans_Stockholm_799 revised02_LBO" xfId="7282" xr:uid="{00000000-0005-0000-0000-0000651C0000}"/>
    <cellStyle name="_Dollar_October 12 - BIG CSC Auto update" xfId="7283" xr:uid="{00000000-0005-0000-0000-0000661C0000}"/>
    <cellStyle name="_Dollar_October 12 - BIG CSC Auto update_Rights Offering Rider 4" xfId="7284" xr:uid="{00000000-0005-0000-0000-0000671C0000}"/>
    <cellStyle name="_Dollar_qwst2, 1-16" xfId="7285" xr:uid="{00000000-0005-0000-0000-0000681C0000}"/>
    <cellStyle name="_Dollar_qwst2, 1-16 2" xfId="7286" xr:uid="{00000000-0005-0000-0000-0000691C0000}"/>
    <cellStyle name="_Dollar_qwst2, 1-16_260511_6" xfId="7287" xr:uid="{00000000-0005-0000-0000-00006A1C0000}"/>
    <cellStyle name="_Dollar_qwst2, 1-16_260511_6 2" xfId="7288" xr:uid="{00000000-0005-0000-0000-00006B1C0000}"/>
    <cellStyle name="_Dollar_qwst2, 1-16_LBO" xfId="7289" xr:uid="{00000000-0005-0000-0000-00006C1C0000}"/>
    <cellStyle name="-_Domestic TB" xfId="7290" xr:uid="{00000000-0005-0000-0000-00006D1C0000}"/>
    <cellStyle name="_DSOP Federal K-1 Module Test 5-8-06" xfId="7291" xr:uid="{00000000-0005-0000-0000-00006E1C0000}"/>
    <cellStyle name="_DSOP Federal K-1 Module Test 5-8-06 2" xfId="7292" xr:uid="{00000000-0005-0000-0000-00006F1C0000}"/>
    <cellStyle name="_DSOP Federal K-1 Module Test 5-8-06_403000 - Rollforward" xfId="7293" xr:uid="{00000000-0005-0000-0000-0000701C0000}"/>
    <cellStyle name="_DSOP Federal K-1 Module Test 5-8-06_July 2010 ADP" xfId="7294" xr:uid="{00000000-0005-0000-0000-0000711C0000}"/>
    <cellStyle name="_DSOP Federal K-1 Module Test 5-8-06_June NMFI accrual" xfId="7295" xr:uid="{00000000-0005-0000-0000-0000721C0000}"/>
    <cellStyle name="_DSOP Federal K-1 Module Test 5-8-06_NMFI Partners Summary" xfId="7296" xr:uid="{00000000-0005-0000-0000-0000731C0000}"/>
    <cellStyle name="_DSOP Federal K-1 Module Test 5-8-06_rent" xfId="7297" xr:uid="{00000000-0005-0000-0000-0000741C0000}"/>
    <cellStyle name="_DSOP Federal K-1 Module Test 5-8-06_rent 2" xfId="7298" xr:uid="{00000000-0005-0000-0000-0000751C0000}"/>
    <cellStyle name="_DSOP Federal K-1 Module Test 5-8-06_Sheet2" xfId="7299" xr:uid="{00000000-0005-0000-0000-0000761C0000}"/>
    <cellStyle name="_DSOP Federal K-1 Module Test 5-8-06_Sheet2 2" xfId="7300" xr:uid="{00000000-0005-0000-0000-0000771C0000}"/>
    <cellStyle name="_DSOP Federal K-1 Module Test 5-8-06_US Population Summary" xfId="7301" xr:uid="{00000000-0005-0000-0000-0000781C0000}"/>
    <cellStyle name="_DSOP LP - 2005 Estimate K-1 Suite with Composite - 03-28-06" xfId="7302" xr:uid="{00000000-0005-0000-0000-0000791C0000}"/>
    <cellStyle name="_DSOP LP - 2005 Estimate K-1 Suite with Composite - 03-28-06 2" xfId="7303" xr:uid="{00000000-0005-0000-0000-00007A1C0000}"/>
    <cellStyle name="_DSOP LP - 2005 Estimate K-1 Suite with Composite - 03-28-06_403000 - Rollforward" xfId="7304" xr:uid="{00000000-0005-0000-0000-00007B1C0000}"/>
    <cellStyle name="_DSOP LP - 2005 Estimate K-1 Suite with Composite - 03-28-06_NMFI Partners Summary" xfId="7305" xr:uid="{00000000-0005-0000-0000-00007C1C0000}"/>
    <cellStyle name="_DSOP LP - 2005 Estimate K-1 Suite with Composite - 03-28-06_rent" xfId="7306" xr:uid="{00000000-0005-0000-0000-00007D1C0000}"/>
    <cellStyle name="_DSOP LP - 2005 Estimate K-1 Suite with Composite - 03-28-06_rent 2" xfId="7307" xr:uid="{00000000-0005-0000-0000-00007E1C0000}"/>
    <cellStyle name="_DSOP LP - 2005 Estimate K-1 Suite with Composite - 03-28-06_Sheet2" xfId="7308" xr:uid="{00000000-0005-0000-0000-00007F1C0000}"/>
    <cellStyle name="_DSOP LP - 2005 Estimate K-1 Suite with Composite - 03-28-06_Sheet2 2" xfId="7309" xr:uid="{00000000-0005-0000-0000-0000801C0000}"/>
    <cellStyle name="_DSOP LP - 2005 Estimate K-1 Suite with Composite - 03-28-06_US Population Summary" xfId="7310" xr:uid="{00000000-0005-0000-0000-0000811C0000}"/>
    <cellStyle name="_DSOP LP 2005 Aggregate Module 3-9-06" xfId="7311" xr:uid="{00000000-0005-0000-0000-0000821C0000}"/>
    <cellStyle name="_DSOP LP 2005 Aggregate Module 3-9-06 2" xfId="7312" xr:uid="{00000000-0005-0000-0000-0000831C0000}"/>
    <cellStyle name="_DSOP LP 2005 Aggregate Module 3-9-06 after transfers" xfId="7313" xr:uid="{00000000-0005-0000-0000-0000841C0000}"/>
    <cellStyle name="_DSOP LP 2005 Aggregate Module 3-9-06 after transfers 2" xfId="7314" xr:uid="{00000000-0005-0000-0000-0000851C0000}"/>
    <cellStyle name="_DSOP LP 2005 Aggregate Module 3-9-06 after transfers_403000 - Rollforward" xfId="7315" xr:uid="{00000000-0005-0000-0000-0000861C0000}"/>
    <cellStyle name="_DSOP LP 2005 Aggregate Module 3-9-06 after transfers_NMFI Partners Summary" xfId="7316" xr:uid="{00000000-0005-0000-0000-0000871C0000}"/>
    <cellStyle name="_DSOP LP 2005 Aggregate Module 3-9-06 after transfers_rent" xfId="7317" xr:uid="{00000000-0005-0000-0000-0000881C0000}"/>
    <cellStyle name="_DSOP LP 2005 Aggregate Module 3-9-06 after transfers_rent 2" xfId="7318" xr:uid="{00000000-0005-0000-0000-0000891C0000}"/>
    <cellStyle name="_DSOP LP 2005 Aggregate Module 3-9-06 after transfers_Sheet2" xfId="7319" xr:uid="{00000000-0005-0000-0000-00008A1C0000}"/>
    <cellStyle name="_DSOP LP 2005 Aggregate Module 3-9-06 after transfers_Sheet2 2" xfId="7320" xr:uid="{00000000-0005-0000-0000-00008B1C0000}"/>
    <cellStyle name="_DSOP LP 2005 Aggregate Module 3-9-06 after transfers_US Population Summary" xfId="7321" xr:uid="{00000000-0005-0000-0000-00008C1C0000}"/>
    <cellStyle name="_DSOP LP 2005 Aggregate Module 3-9-06 after transfers1" xfId="7322" xr:uid="{00000000-0005-0000-0000-00008D1C0000}"/>
    <cellStyle name="_DSOP LP 2005 Aggregate Module 3-9-06 after transfers1 2" xfId="7323" xr:uid="{00000000-0005-0000-0000-00008E1C0000}"/>
    <cellStyle name="_DSOP LP 2005 Aggregate Module 3-9-06 after transfers1_403000 - Rollforward" xfId="7324" xr:uid="{00000000-0005-0000-0000-00008F1C0000}"/>
    <cellStyle name="_DSOP LP 2005 Aggregate Module 3-9-06 after transfers1_NMFI Partners Summary" xfId="7325" xr:uid="{00000000-0005-0000-0000-0000901C0000}"/>
    <cellStyle name="_DSOP LP 2005 Aggregate Module 3-9-06 after transfers1_rent" xfId="7326" xr:uid="{00000000-0005-0000-0000-0000911C0000}"/>
    <cellStyle name="_DSOP LP 2005 Aggregate Module 3-9-06 after transfers1_rent 2" xfId="7327" xr:uid="{00000000-0005-0000-0000-0000921C0000}"/>
    <cellStyle name="_DSOP LP 2005 Aggregate Module 3-9-06 after transfers1_Sheet2" xfId="7328" xr:uid="{00000000-0005-0000-0000-0000931C0000}"/>
    <cellStyle name="_DSOP LP 2005 Aggregate Module 3-9-06 after transfers1_Sheet2 2" xfId="7329" xr:uid="{00000000-0005-0000-0000-0000941C0000}"/>
    <cellStyle name="_DSOP LP 2005 Aggregate Module 3-9-06 after transfers1_US Population Summary" xfId="7330" xr:uid="{00000000-0005-0000-0000-0000951C0000}"/>
    <cellStyle name="_DSOP LP 2005 Aggregate Module 3-9-06_403000 - Rollforward" xfId="7331" xr:uid="{00000000-0005-0000-0000-0000961C0000}"/>
    <cellStyle name="_DSOP LP 2005 Aggregate Module 3-9-06_NMFI Partners Summary" xfId="7332" xr:uid="{00000000-0005-0000-0000-0000971C0000}"/>
    <cellStyle name="_DSOP LP 2005 Aggregate Module 3-9-06_rent" xfId="7333" xr:uid="{00000000-0005-0000-0000-0000981C0000}"/>
    <cellStyle name="_DSOP LP 2005 Aggregate Module 3-9-06_rent 2" xfId="7334" xr:uid="{00000000-0005-0000-0000-0000991C0000}"/>
    <cellStyle name="_DSOP LP 2005 Aggregate Module 3-9-06_Sheet2" xfId="7335" xr:uid="{00000000-0005-0000-0000-00009A1C0000}"/>
    <cellStyle name="_DSOP LP 2005 Aggregate Module 3-9-06_Sheet2 2" xfId="7336" xr:uid="{00000000-0005-0000-0000-00009B1C0000}"/>
    <cellStyle name="_DSOP LP 2005 Aggregate Module 3-9-06_US Population Summary" xfId="7337" xr:uid="{00000000-0005-0000-0000-00009C1C0000}"/>
    <cellStyle name="_DSOP LP Aggregate Module Final 6-8-06 js2" xfId="7338" xr:uid="{00000000-0005-0000-0000-00009D1C0000}"/>
    <cellStyle name="_DSOP LP Aggregate Module Final 6-8-06 js2 2" xfId="7339" xr:uid="{00000000-0005-0000-0000-00009E1C0000}"/>
    <cellStyle name="_DSOP LP Aggregate Module Final 6-8-06 js2_403000 - Rollforward" xfId="7340" xr:uid="{00000000-0005-0000-0000-00009F1C0000}"/>
    <cellStyle name="_DSOP LP Aggregate Module Final 6-8-06 js2_NMFI Partners Summary" xfId="7341" xr:uid="{00000000-0005-0000-0000-0000A01C0000}"/>
    <cellStyle name="_DSOP LP Aggregate Module Final 6-8-06 js2_rent" xfId="7342" xr:uid="{00000000-0005-0000-0000-0000A11C0000}"/>
    <cellStyle name="_DSOP LP Aggregate Module Final 6-8-06 js2_rent 2" xfId="7343" xr:uid="{00000000-0005-0000-0000-0000A21C0000}"/>
    <cellStyle name="_DSOP LP Aggregate Module Final 6-8-06 js2_Sheet2" xfId="7344" xr:uid="{00000000-0005-0000-0000-0000A31C0000}"/>
    <cellStyle name="_DSOP LP Aggregate Module Final 6-8-06 js2_Sheet2 2" xfId="7345" xr:uid="{00000000-0005-0000-0000-0000A41C0000}"/>
    <cellStyle name="_DSOP LP Aggregate Module Final 6-8-06 js2_US Population Summary" xfId="7346" xr:uid="{00000000-0005-0000-0000-0000A51C0000}"/>
    <cellStyle name="_Effective Tax Rate Calc" xfId="7347" xr:uid="{00000000-0005-0000-0000-0000A61C0000}"/>
    <cellStyle name="_Effective Tax Rate Calc 2" xfId="7348" xr:uid="{00000000-0005-0000-0000-0000A71C0000}"/>
    <cellStyle name="_Effective Tax Rate Calc_403000 - Rollforward" xfId="7349" xr:uid="{00000000-0005-0000-0000-0000A81C0000}"/>
    <cellStyle name="_Effective Tax Rate Calc_NMFI Partners Summary" xfId="7350" xr:uid="{00000000-0005-0000-0000-0000A91C0000}"/>
    <cellStyle name="_Effective Tax Rate Calc_rent" xfId="7351" xr:uid="{00000000-0005-0000-0000-0000AA1C0000}"/>
    <cellStyle name="_Effective Tax Rate Calc_rent 2" xfId="7352" xr:uid="{00000000-0005-0000-0000-0000AB1C0000}"/>
    <cellStyle name="_Effective Tax Rate Calc_Sheet2" xfId="7353" xr:uid="{00000000-0005-0000-0000-0000AC1C0000}"/>
    <cellStyle name="_Effective Tax Rate Calc_Sheet2 2" xfId="7354" xr:uid="{00000000-0005-0000-0000-0000AD1C0000}"/>
    <cellStyle name="_Effective Tax Rate Calc_US Population Summary" xfId="7355" xr:uid="{00000000-0005-0000-0000-0000AE1C0000}"/>
    <cellStyle name="_EntELR0706 Rev1" xfId="7356" xr:uid="{00000000-0005-0000-0000-0000AF1C0000}"/>
    <cellStyle name="_EntELR0706 Rev1 2" xfId="7357" xr:uid="{00000000-0005-0000-0000-0000B01C0000}"/>
    <cellStyle name="_EntELR0706 Rev1_Oaktree - Annexes B and C to SPA 11.19.09" xfId="7358" xr:uid="{00000000-0005-0000-0000-0000B11C0000}"/>
    <cellStyle name="_EntELR0706 Rev1_Oaktree - Annexes B and C to SPA 11.19.09 2" xfId="7359" xr:uid="{00000000-0005-0000-0000-0000B21C0000}"/>
    <cellStyle name="_EntELR0706 Rev1_Oaktree - Annexes B and C to SPA 11.19.09_Sheet2" xfId="7360" xr:uid="{00000000-0005-0000-0000-0000B31C0000}"/>
    <cellStyle name="_EntELR0706 Rev1_Oaktree - Annexes B and C to SPA 11.19.09_Sheet2 2" xfId="7361" xr:uid="{00000000-0005-0000-0000-0000B41C0000}"/>
    <cellStyle name="_EntELR0706 Rev1_Sheet2" xfId="7362" xr:uid="{00000000-0005-0000-0000-0000B51C0000}"/>
    <cellStyle name="_EntELR0706 Rev1_Sheet2 2" xfId="7363" xr:uid="{00000000-0005-0000-0000-0000B61C0000}"/>
    <cellStyle name="_Euro" xfId="7364" xr:uid="{00000000-0005-0000-0000-0000B71C0000}"/>
    <cellStyle name="_Euro 2" xfId="7365" xr:uid="{00000000-0005-0000-0000-0000B81C0000}"/>
    <cellStyle name="_Euro 2 2" xfId="7366" xr:uid="{00000000-0005-0000-0000-0000B91C0000}"/>
    <cellStyle name="_Euro 3" xfId="7367" xr:uid="{00000000-0005-0000-0000-0000BA1C0000}"/>
    <cellStyle name="_Euro_16 integrated_standalone" xfId="7368" xr:uid="{00000000-0005-0000-0000-0000BB1C0000}"/>
    <cellStyle name="_Euro_260511_6" xfId="7369" xr:uid="{00000000-0005-0000-0000-0000BC1C0000}"/>
    <cellStyle name="_Euro_260511_6 2" xfId="7370" xr:uid="{00000000-0005-0000-0000-0000BD1C0000}"/>
    <cellStyle name="_Euro_AMC Income Trust (Take 2) 07" xfId="7371" xr:uid="{00000000-0005-0000-0000-0000BE1C0000}"/>
    <cellStyle name="_Euro_AMC Income Trust (Take 2) 22" xfId="7372" xr:uid="{00000000-0005-0000-0000-0000BF1C0000}"/>
    <cellStyle name="_Euro_Book1" xfId="7373" xr:uid="{00000000-0005-0000-0000-0000C01C0000}"/>
    <cellStyle name="_Euro_dcf" xfId="7374" xr:uid="{00000000-0005-0000-0000-0000C11C0000}"/>
    <cellStyle name="_Euro_HDSupplyMinimodv3" xfId="7375" xr:uid="{00000000-0005-0000-0000-0000C21C0000}"/>
    <cellStyle name="_Euro_HDSupplyMinimodv3b" xfId="7376" xr:uid="{00000000-0005-0000-0000-0000C31C0000}"/>
    <cellStyle name="_Euro_Integrated Model 01" xfId="7377" xr:uid="{00000000-0005-0000-0000-0000C41C0000}"/>
    <cellStyle name="_Euro_LBO" xfId="7378" xr:uid="{00000000-0005-0000-0000-0000C51C0000}"/>
    <cellStyle name="_Euro_Leverage Analysis 01" xfId="7379" xr:uid="{00000000-0005-0000-0000-0000C61C0000}"/>
    <cellStyle name="_Euro_Leverage Analysis 03" xfId="7380" xr:uid="{00000000-0005-0000-0000-0000C71C0000}"/>
    <cellStyle name="_Euro_National Waterworks Income Trust v6" xfId="7381" xr:uid="{00000000-0005-0000-0000-0000C81C0000}"/>
    <cellStyle name="_Euro_Prestige YOUs 1-30-04" xfId="7382" xr:uid="{00000000-0005-0000-0000-0000C91C0000}"/>
    <cellStyle name="_Euro_rent" xfId="7383" xr:uid="{00000000-0005-0000-0000-0000CA1C0000}"/>
    <cellStyle name="_Euro_Rights Offering Rider 4" xfId="7384" xr:uid="{00000000-0005-0000-0000-0000CB1C0000}"/>
    <cellStyle name="_Euro_Sheet7" xfId="7385" xr:uid="{00000000-0005-0000-0000-0000CC1C0000}"/>
    <cellStyle name="_Euro_YOUs Model" xfId="7386" xr:uid="{00000000-0005-0000-0000-0000CD1C0000}"/>
    <cellStyle name="_Exec Summ Exhibits v1" xfId="7387" xr:uid="{00000000-0005-0000-0000-0000CE1C0000}"/>
    <cellStyle name="_Exec Summ Exhibits v1 2" xfId="7388" xr:uid="{00000000-0005-0000-0000-0000CF1C0000}"/>
    <cellStyle name="_Exec Summ Exhibits v1_{6} Carry" xfId="7389" xr:uid="{00000000-0005-0000-0000-0000D01C0000}"/>
    <cellStyle name="_Exec Summ Exhibits v1_{6} Clawback" xfId="7390" xr:uid="{00000000-0005-0000-0000-0000D11C0000}"/>
    <cellStyle name="_Exec Summ Exhibits v1_2011 6+6 Occupancy Forecast" xfId="7391" xr:uid="{00000000-0005-0000-0000-0000D21C0000}"/>
    <cellStyle name="_Exec Summ Exhibits v1_2011 6+6 Occupancy Forecast 2" xfId="7392" xr:uid="{00000000-0005-0000-0000-0000D31C0000}"/>
    <cellStyle name="_Exec Summ Exhibits v1_403000 - Rollforward" xfId="7393" xr:uid="{00000000-0005-0000-0000-0000D41C0000}"/>
    <cellStyle name="_Exec Summ Exhibits v1_AIF IV Financial Highlights 12-31-08 v4" xfId="7394" xr:uid="{00000000-0005-0000-0000-0000D51C0000}"/>
    <cellStyle name="_Exec Summ Exhibits v1_AIF IV Financial Highlights 12-31-08 v4_Apollo Investment Fund IV  Q3 2009 Capital Analysis CURRENT" xfId="7395" xr:uid="{00000000-0005-0000-0000-0000D61C0000}"/>
    <cellStyle name="_Exec Summ Exhibits v1_AIF IV Financial Highlights 12-31-08 v4_Apollo Investment Fund IV  Q3 2009 Capital Analysis iPCS &amp; URI Distribution" xfId="7396" xr:uid="{00000000-0005-0000-0000-0000D71C0000}"/>
    <cellStyle name="_Exec Summ Exhibits v1_AIF IV Financial Highlights 12-31-08 v4_iPCs#1-Remaining" xfId="7397" xr:uid="{00000000-0005-0000-0000-0000D81C0000}"/>
    <cellStyle name="_Exec Summ Exhibits v1_Andy Affrick - Schedulev2" xfId="7398" xr:uid="{00000000-0005-0000-0000-0000D91C0000}"/>
    <cellStyle name="_Exec Summ Exhibits v1_Apollo Investment Fund IV  April Priority Return" xfId="7399" xr:uid="{00000000-0005-0000-0000-0000DA1C0000}"/>
    <cellStyle name="_Exec Summ Exhibits v1_Apollo Investment Fund IV  Q1 2009 Capital Analysis 5-22-09 with GAAP" xfId="7400" xr:uid="{00000000-0005-0000-0000-0000DB1C0000}"/>
    <cellStyle name="_Exec Summ Exhibits v1_Apollo Investment Fund IV  Q1 2009 Capital Analysis GAAP" xfId="7401" xr:uid="{00000000-0005-0000-0000-0000DC1C0000}"/>
    <cellStyle name="_Exec Summ Exhibits v1_Apollo Investment Fund IV  Q2 2009 Capital Analysis CURRENT" xfId="7402" xr:uid="{00000000-0005-0000-0000-0000DD1C0000}"/>
    <cellStyle name="_Exec Summ Exhibits v1_Apollo Investment Fund IV  Q3 2009 Capital Analysis CURRENT" xfId="7403" xr:uid="{00000000-0005-0000-0000-0000DE1C0000}"/>
    <cellStyle name="_Exec Summ Exhibits v1_Apollo Investment Fund IV  Q3 2009 Capital Analysis iPCS &amp; URI Distribution" xfId="7404" xr:uid="{00000000-0005-0000-0000-0000DF1C0000}"/>
    <cellStyle name="_Exec Summ Exhibits v1_Apollo Investment Fund IV Priority Return 6-30-09" xfId="7405" xr:uid="{00000000-0005-0000-0000-0000E01C0000}"/>
    <cellStyle name="_Exec Summ Exhibits v1_Apollo Investment Fund IV Q1 2009 Capital Analysis PR CORRECTED 6-30-09" xfId="7406" xr:uid="{00000000-0005-0000-0000-0000E11C0000}"/>
    <cellStyle name="_Exec Summ Exhibits v1_AUM &amp; FTE" xfId="7407" xr:uid="{00000000-0005-0000-0000-0000E21C0000}"/>
    <cellStyle name="_Exec Summ Exhibits v1_Broadleaf Watefall 9-30-09" xfId="7408" xr:uid="{00000000-0005-0000-0000-0000E31C0000}"/>
    <cellStyle name="_Exec Summ Exhibits v1_Carry Calculation" xfId="7409" xr:uid="{00000000-0005-0000-0000-0000E41C0000}"/>
    <cellStyle name="_Exec Summ Exhibits v1_CM Act" xfId="7410" xr:uid="{00000000-0005-0000-0000-0000E51C0000}"/>
    <cellStyle name="_Exec Summ Exhibits v1_CM Act_Sheet1" xfId="7411" xr:uid="{00000000-0005-0000-0000-0000E61C0000}"/>
    <cellStyle name="_Exec Summ Exhibits v1_CM Act_Sheet2" xfId="7412" xr:uid="{00000000-0005-0000-0000-0000E71C0000}"/>
    <cellStyle name="_Exec Summ Exhibits v1_CM Act_Sheet4" xfId="7413" xr:uid="{00000000-0005-0000-0000-0000E81C0000}"/>
    <cellStyle name="_Exec Summ Exhibits v1_CM Act_Sheet5" xfId="7414" xr:uid="{00000000-0005-0000-0000-0000E91C0000}"/>
    <cellStyle name="_Exec Summ Exhibits v1_COF I CAS" xfId="7415" xr:uid="{00000000-0005-0000-0000-0000EA1C0000}"/>
    <cellStyle name="_Exec Summ Exhibits v1_COF II CAS" xfId="7416" xr:uid="{00000000-0005-0000-0000-0000EB1C0000}"/>
    <cellStyle name="_Exec Summ Exhibits v1_Dist Summary_11.XX.09" xfId="7417" xr:uid="{00000000-0005-0000-0000-0000EC1C0000}"/>
    <cellStyle name="_Exec Summ Exhibits v1_Domestic TB" xfId="7418" xr:uid="{00000000-0005-0000-0000-0000ED1C0000}"/>
    <cellStyle name="_Exec Summ Exhibits v1_Fund IV" xfId="7419" xr:uid="{00000000-0005-0000-0000-0000EE1C0000}"/>
    <cellStyle name="_Exec Summ Exhibits v1_Fund IV 9.30.08" xfId="7420" xr:uid="{00000000-0005-0000-0000-0000EF1C0000}"/>
    <cellStyle name="_Exec Summ Exhibits v1_Fund IV_1" xfId="7421" xr:uid="{00000000-0005-0000-0000-0000F01C0000}"/>
    <cellStyle name="_Exec Summ Exhibits v1_Fund IV_AIF IV - Waterfall 3 31 09 vs  6 30 09" xfId="7422" xr:uid="{00000000-0005-0000-0000-0000F11C0000}"/>
    <cellStyle name="_Exec Summ Exhibits v1_Fund IV_AIF IV, V, VI, VII, COF - Waterfall 3 31 09 vs  6 30 09" xfId="7423" xr:uid="{00000000-0005-0000-0000-0000F21C0000}"/>
    <cellStyle name="_Exec Summ Exhibits v1_Fund IV_Fund IV" xfId="7424" xr:uid="{00000000-0005-0000-0000-0000F31C0000}"/>
    <cellStyle name="_Exec Summ Exhibits v1_Fund IV_Funds IV Clawback Value Adjustment" xfId="7425" xr:uid="{00000000-0005-0000-0000-0000F41C0000}"/>
    <cellStyle name="_Exec Summ Exhibits v1_Invested Capital Debt Worksheet" xfId="7426" xr:uid="{00000000-0005-0000-0000-0000F51C0000}"/>
    <cellStyle name="_Exec Summ Exhibits v1_iPCs#1-Remaining" xfId="7427" xr:uid="{00000000-0005-0000-0000-0000F61C0000}"/>
    <cellStyle name="_Exec Summ Exhibits v1_NMFI Partners Summary" xfId="7428" xr:uid="{00000000-0005-0000-0000-0000F71C0000}"/>
    <cellStyle name="_Exec Summ Exhibits v1_Partners Capital Q1 2009" xfId="7429" xr:uid="{00000000-0005-0000-0000-0000F81C0000}"/>
    <cellStyle name="_Exec Summ Exhibits v1_Partners Capital Q1 2009_Broadleaf Watefall 12-31-09" xfId="7430" xr:uid="{00000000-0005-0000-0000-0000F91C0000}"/>
    <cellStyle name="_Exec Summ Exhibits v1_PR Calc" xfId="7431" xr:uid="{00000000-0005-0000-0000-0000FA1C0000}"/>
    <cellStyle name="_Exec Summ Exhibits v1_PR Calc - DOMESTIC" xfId="7432" xr:uid="{00000000-0005-0000-0000-0000FB1C0000}"/>
    <cellStyle name="_Exec Summ Exhibits v1_RCIV Q3 2009 Capital Analysis CURRENT" xfId="7433" xr:uid="{00000000-0005-0000-0000-0000FC1C0000}"/>
    <cellStyle name="_Exec Summ Exhibits v1_rent" xfId="7434" xr:uid="{00000000-0005-0000-0000-0000FD1C0000}"/>
    <cellStyle name="_Exec Summ Exhibits v1_rent 2" xfId="7435" xr:uid="{00000000-0005-0000-0000-0000FE1C0000}"/>
    <cellStyle name="_Exec Summ Exhibits v1_Sheet1" xfId="7436" xr:uid="{00000000-0005-0000-0000-0000FF1C0000}"/>
    <cellStyle name="_Exec Summ Exhibits v1_Sheet2" xfId="7437" xr:uid="{00000000-0005-0000-0000-0000001D0000}"/>
    <cellStyle name="_Exec Summ Exhibits v1_Sheet2 2" xfId="7438" xr:uid="{00000000-0005-0000-0000-0000011D0000}"/>
    <cellStyle name="_Exec Summ Exhibits v1_Sheet4" xfId="7439" xr:uid="{00000000-0005-0000-0000-0000021D0000}"/>
    <cellStyle name="_Exec Summ Exhibits v1_Sheet5" xfId="7440" xr:uid="{00000000-0005-0000-0000-0000031D0000}"/>
    <cellStyle name="_Exec Summ Exhibits v1_Sheet7" xfId="7441" xr:uid="{00000000-0005-0000-0000-0000041D0000}"/>
    <cellStyle name="_Exec Summ Exhibits v1_Sheet7 2" xfId="7442" xr:uid="{00000000-0005-0000-0000-0000051D0000}"/>
    <cellStyle name="_Exec Summ Exhibits v1_Sheet7_Sheet2" xfId="7443" xr:uid="{00000000-0005-0000-0000-0000061D0000}"/>
    <cellStyle name="_Exec Summ Exhibits v1_Sheet7_Sheet2 2" xfId="7444" xr:uid="{00000000-0005-0000-0000-0000071D0000}"/>
    <cellStyle name="_Exec Summ Exhibits v1_US Population Summary" xfId="7445" xr:uid="{00000000-0005-0000-0000-0000081D0000}"/>
    <cellStyle name="_Exp-Plan" xfId="7446" xr:uid="{00000000-0005-0000-0000-0000091D0000}"/>
    <cellStyle name="_Exp-Plan_1" xfId="7447" xr:uid="{00000000-0005-0000-0000-00000A1D0000}"/>
    <cellStyle name="_Exp-Plan_2" xfId="7448" xr:uid="{00000000-0005-0000-0000-00000B1D0000}"/>
    <cellStyle name="_Exp-Plan_3" xfId="7449" xr:uid="{00000000-0005-0000-0000-00000C1D0000}"/>
    <cellStyle name="_Exp-Plan_4" xfId="7450" xr:uid="{00000000-0005-0000-0000-00000D1D0000}"/>
    <cellStyle name="_Exp-Plan_5" xfId="7451" xr:uid="{00000000-0005-0000-0000-00000E1D0000}"/>
    <cellStyle name="_Exp-Plan_6" xfId="7452" xr:uid="{00000000-0005-0000-0000-00000F1D0000}"/>
    <cellStyle name="_Exp-Plan_7" xfId="7453" xr:uid="{00000000-0005-0000-0000-0000101D0000}"/>
    <cellStyle name="_Exp-Plan_7 2" xfId="7454" xr:uid="{00000000-0005-0000-0000-0000111D0000}"/>
    <cellStyle name="_Exp-Plan_7 2 2" xfId="7455" xr:uid="{00000000-0005-0000-0000-0000121D0000}"/>
    <cellStyle name="_Exp-Plan_7 3" xfId="7456" xr:uid="{00000000-0005-0000-0000-0000131D0000}"/>
    <cellStyle name="_Exp-Plan_7_AAA Inv" xfId="7457" xr:uid="{00000000-0005-0000-0000-0000141D0000}"/>
    <cellStyle name="_Exp-Plan_7_AAA Inv 2" xfId="7458" xr:uid="{00000000-0005-0000-0000-0000151D0000}"/>
    <cellStyle name="_Exp-Plan_7_AAA Inv 2 2" xfId="7459" xr:uid="{00000000-0005-0000-0000-0000161D0000}"/>
    <cellStyle name="_Exp-Plan_8" xfId="7460" xr:uid="{00000000-0005-0000-0000-0000171D0000}"/>
    <cellStyle name="_Exp-Plan_9" xfId="7461" xr:uid="{00000000-0005-0000-0000-0000181D0000}"/>
    <cellStyle name="_Exp-Plan_9_Vectant 3-13-02" xfId="7462" xr:uid="{00000000-0005-0000-0000-0000191D0000}"/>
    <cellStyle name="_Fcst Package1" xfId="7463" xr:uid="{00000000-0005-0000-0000-00001A1D0000}"/>
    <cellStyle name="_Fcst Package1_1" xfId="7464" xr:uid="{00000000-0005-0000-0000-00001B1D0000}"/>
    <cellStyle name="_Fcst Package1_2" xfId="7465" xr:uid="{00000000-0005-0000-0000-00001C1D0000}"/>
    <cellStyle name="_Fcst Package1_3" xfId="7466" xr:uid="{00000000-0005-0000-0000-00001D1D0000}"/>
    <cellStyle name="_Fcst Package1_3 2" xfId="7467" xr:uid="{00000000-0005-0000-0000-00001E1D0000}"/>
    <cellStyle name="_Fcst Package1_3 2 2" xfId="7468" xr:uid="{00000000-0005-0000-0000-00001F1D0000}"/>
    <cellStyle name="_Fcst Package1_3 3" xfId="7469" xr:uid="{00000000-0005-0000-0000-0000201D0000}"/>
    <cellStyle name="_Fcst Package1_3_AAA Inv" xfId="7470" xr:uid="{00000000-0005-0000-0000-0000211D0000}"/>
    <cellStyle name="_Fcst Package1_3_AAA Inv 2" xfId="7471" xr:uid="{00000000-0005-0000-0000-0000221D0000}"/>
    <cellStyle name="_Fcst Package1_3_AAA Inv 2 2" xfId="7472" xr:uid="{00000000-0005-0000-0000-0000231D0000}"/>
    <cellStyle name="_Fcst Package1_4" xfId="7473" xr:uid="{00000000-0005-0000-0000-0000241D0000}"/>
    <cellStyle name="_Fcst Package1_5" xfId="7474" xr:uid="{00000000-0005-0000-0000-0000251D0000}"/>
    <cellStyle name="_Fcst Package1_6" xfId="7475" xr:uid="{00000000-0005-0000-0000-0000261D0000}"/>
    <cellStyle name="_Fcst Package1_7" xfId="7476" xr:uid="{00000000-0005-0000-0000-0000271D0000}"/>
    <cellStyle name="_Fcst Package1_8" xfId="7477" xr:uid="{00000000-0005-0000-0000-0000281D0000}"/>
    <cellStyle name="_Fcst Package1_8_Vectant 3-13-02" xfId="7478" xr:uid="{00000000-0005-0000-0000-0000291D0000}"/>
    <cellStyle name="_Fcst Package1_9" xfId="7479" xr:uid="{00000000-0005-0000-0000-00002A1D0000}"/>
    <cellStyle name="_Federal Data Register" xfId="7480" xr:uid="{00000000-0005-0000-0000-00002B1D0000}"/>
    <cellStyle name="_Federal Data Register 2" xfId="7481" xr:uid="{00000000-0005-0000-0000-00002C1D0000}"/>
    <cellStyle name="_fif basis reconcilation through 2005" xfId="7482" xr:uid="{00000000-0005-0000-0000-00002D1D0000}"/>
    <cellStyle name="_fif basis reconcilation through 2005_2008.projected.version.II" xfId="7483" xr:uid="{00000000-0005-0000-0000-00002E1D0000}"/>
    <cellStyle name="_fif basis reconcilation through 2005_2008_Plan_Model_2Q'08 Update_ v1" xfId="7484" xr:uid="{00000000-0005-0000-0000-00002F1D0000}"/>
    <cellStyle name="_fif basis reconcilation through 2005_5-year PLs" xfId="7485" xr:uid="{00000000-0005-0000-0000-0000301D0000}"/>
    <cellStyle name="_fif basis reconcilation through 2005_5-year PLs 2" xfId="7486" xr:uid="{00000000-0005-0000-0000-0000311D0000}"/>
    <cellStyle name="_fif basis reconcilation through 2005_Adv Fees" xfId="7487" xr:uid="{00000000-0005-0000-0000-0000321D0000}"/>
    <cellStyle name="_fif basis reconcilation through 2005_AGM 2009 Earnings Forecast Model_080916_v4" xfId="7488" xr:uid="{00000000-0005-0000-0000-0000331D0000}"/>
    <cellStyle name="_fif basis reconcilation through 2005_AGM 2009 Earnings Forecast Model_080916_v4 2" xfId="7489" xr:uid="{00000000-0005-0000-0000-0000341D0000}"/>
    <cellStyle name="_fif basis reconcilation through 2005_AGM 2009 Earnings Forecast Model_080916_v7" xfId="7490" xr:uid="{00000000-0005-0000-0000-0000351D0000}"/>
    <cellStyle name="_fif basis reconcilation through 2005_AGM 2009 Earnings Forecast Model_080916_v7 2" xfId="7491" xr:uid="{00000000-0005-0000-0000-0000361D0000}"/>
    <cellStyle name="_fif basis reconcilation through 2005_AGM Earnings Forecast Model_080724_v35_FINAL" xfId="7492" xr:uid="{00000000-0005-0000-0000-0000371D0000}"/>
    <cellStyle name="_fif basis reconcilation through 2005_AGM Earnings Forecast Model_080724_v35_FINAL_Sheet1" xfId="7493" xr:uid="{00000000-0005-0000-0000-0000381D0000}"/>
    <cellStyle name="_fif basis reconcilation through 2005_AGM Earnings Forecast Model_080724_v35_FINAL_Sheet1 2" xfId="7494" xr:uid="{00000000-0005-0000-0000-0000391D0000}"/>
    <cellStyle name="_fif basis reconcilation through 2005_AGM Earnings Forecast Model_080724_v37_FINAL" xfId="7495" xr:uid="{00000000-0005-0000-0000-00003A1D0000}"/>
    <cellStyle name="_fif basis reconcilation through 2005_AGM Earnings Forecast Model_080724_v37_FINAL_Sheet1" xfId="7496" xr:uid="{00000000-0005-0000-0000-00003B1D0000}"/>
    <cellStyle name="_fif basis reconcilation through 2005_AGM Earnings Forecast Model_080724_v37_FINAL_Sheet1 2" xfId="7497" xr:uid="{00000000-0005-0000-0000-00003C1D0000}"/>
    <cellStyle name="_fif basis reconcilation through 2005_AUM &amp; FTE" xfId="7498" xr:uid="{00000000-0005-0000-0000-00003D1D0000}"/>
    <cellStyle name="_fif basis reconcilation through 2005_Book2" xfId="7499" xr:uid="{00000000-0005-0000-0000-00003E1D0000}"/>
    <cellStyle name="_fif basis reconcilation through 2005_Book3 (2)" xfId="7500" xr:uid="{00000000-0005-0000-0000-00003F1D0000}"/>
    <cellStyle name="_fif basis reconcilation through 2005_Book3 (2) 2" xfId="7501" xr:uid="{00000000-0005-0000-0000-0000401D0000}"/>
    <cellStyle name="_fif basis reconcilation through 2005_Book3 (6)" xfId="7502" xr:uid="{00000000-0005-0000-0000-0000411D0000}"/>
    <cellStyle name="_fif basis reconcilation through 2005_Book3 (6) 2" xfId="7503" xr:uid="{00000000-0005-0000-0000-0000421D0000}"/>
    <cellStyle name="_fif basis reconcilation through 2005_Book8" xfId="7504" xr:uid="{00000000-0005-0000-0000-0000431D0000}"/>
    <cellStyle name="_fif basis reconcilation through 2005_Book9" xfId="7505" xr:uid="{00000000-0005-0000-0000-0000441D0000}"/>
    <cellStyle name="_fif basis reconcilation through 2005_Book9_Sheet1" xfId="7506" xr:uid="{00000000-0005-0000-0000-0000451D0000}"/>
    <cellStyle name="_fif basis reconcilation through 2005_Book9_Sheet1 2" xfId="7507" xr:uid="{00000000-0005-0000-0000-0000461D0000}"/>
    <cellStyle name="_fif basis reconcilation through 2005_Copy of AGM Earnings Forecast Model_080724_v37_to JJackson" xfId="7508" xr:uid="{00000000-0005-0000-0000-0000471D0000}"/>
    <cellStyle name="_fif basis reconcilation through 2005_Copy of AGM Earnings Forecast Model_080724_v37_to JJackson 2" xfId="7509" xr:uid="{00000000-0005-0000-0000-0000481D0000}"/>
    <cellStyle name="_fif basis reconcilation through 2005_Copy of Placement Fees 5yr Model_da4" xfId="7510" xr:uid="{00000000-0005-0000-0000-0000491D0000}"/>
    <cellStyle name="_fif basis reconcilation through 2005_Expense Summary Master File (2)" xfId="7511" xr:uid="{00000000-0005-0000-0000-00004A1D0000}"/>
    <cellStyle name="_fif basis reconcilation through 2005_Expense Summary Master File (2)_Sheet1" xfId="7512" xr:uid="{00000000-0005-0000-0000-00004B1D0000}"/>
    <cellStyle name="_fif basis reconcilation through 2005_Expense Summary Master File (2)_Sheet1 2" xfId="7513" xr:uid="{00000000-0005-0000-0000-00004C1D0000}"/>
    <cellStyle name="_fif basis reconcilation through 2005_Expense Summary Master File 2009-Update II" xfId="7514" xr:uid="{00000000-0005-0000-0000-00004D1D0000}"/>
    <cellStyle name="_fif basis reconcilation through 2005_MD&amp;A support - Q2 '08 and '07 - 09.11.08" xfId="7515" xr:uid="{00000000-0005-0000-0000-00004E1D0000}"/>
    <cellStyle name="_fif basis reconcilation through 2005_MDA - AUM Modelv3_6 18" xfId="7516" xr:uid="{00000000-0005-0000-0000-00004F1D0000}"/>
    <cellStyle name="_fif basis reconcilation through 2005_MDA - AUM Modelv4_values8 11" xfId="7517" xr:uid="{00000000-0005-0000-0000-0000501D0000}"/>
    <cellStyle name="_fif basis reconcilation through 2005_MDA - AUM Modelv4_values8 11 (2)" xfId="7518" xr:uid="{00000000-0005-0000-0000-0000511D0000}"/>
    <cellStyle name="_fif basis reconcilation through 2005_Sheet1" xfId="7519" xr:uid="{00000000-0005-0000-0000-0000521D0000}"/>
    <cellStyle name="_fif basis reconcilation through 2005_Sheet1 2" xfId="7520" xr:uid="{00000000-0005-0000-0000-0000531D0000}"/>
    <cellStyle name="_Financial Highlights Template-FHT" xfId="7521" xr:uid="{00000000-0005-0000-0000-0000541D0000}"/>
    <cellStyle name="_Financial Statement Roll-Up 12 1 07" xfId="7522" xr:uid="{00000000-0005-0000-0000-0000551D0000}"/>
    <cellStyle name="_Financial Statement Roll-Up 12 1 07_403000 - Rollforward" xfId="7523" xr:uid="{00000000-0005-0000-0000-0000561D0000}"/>
    <cellStyle name="_Financial Statement Roll-Up 12 1 07_July 2010 ADP" xfId="7524" xr:uid="{00000000-0005-0000-0000-0000571D0000}"/>
    <cellStyle name="_Financial Statement Roll-Up 12 1 07_June NMFI accrual" xfId="7525" xr:uid="{00000000-0005-0000-0000-0000581D0000}"/>
    <cellStyle name="_Financial Statement Roll-Up 12 1 07_Pro-forma ENI for Q1 '08 press release_FINAL" xfId="7526" xr:uid="{00000000-0005-0000-0000-0000591D0000}"/>
    <cellStyle name="_Financial Statement Roll-Up 12 1 07_rent" xfId="7527" xr:uid="{00000000-0005-0000-0000-00005A1D0000}"/>
    <cellStyle name="_Financial Statement Roll-Up 12 1 07_Sheet2" xfId="7528" xr:uid="{00000000-0005-0000-0000-00005B1D0000}"/>
    <cellStyle name="_Financial Statement Roll-Up 12 1 07_US Population Summary" xfId="7529" xr:uid="{00000000-0005-0000-0000-00005C1D0000}"/>
    <cellStyle name="_Forecast Detail by Month Rev1" xfId="7530" xr:uid="{00000000-0005-0000-0000-00005D1D0000}"/>
    <cellStyle name="_Forecast Detail by Month Rev1 2" xfId="7531" xr:uid="{00000000-0005-0000-0000-00005E1D0000}"/>
    <cellStyle name="_Forecast Detail by Month Rev1_Oaktree - Annexes B and C to SPA 11.19.09" xfId="7532" xr:uid="{00000000-0005-0000-0000-00005F1D0000}"/>
    <cellStyle name="_Forecast Detail by Month Rev1_Oaktree - Annexes B and C to SPA 11.19.09 2" xfId="7533" xr:uid="{00000000-0005-0000-0000-0000601D0000}"/>
    <cellStyle name="_Forecast Detail by Month Rev1_Oaktree - Annexes B and C to SPA 11.19.09_Sheet2" xfId="7534" xr:uid="{00000000-0005-0000-0000-0000611D0000}"/>
    <cellStyle name="_Forecast Detail by Month Rev1_Oaktree - Annexes B and C to SPA 11.19.09_Sheet2 2" xfId="7535" xr:uid="{00000000-0005-0000-0000-0000621D0000}"/>
    <cellStyle name="_Forecast Detail by Month Rev1_Sheet2" xfId="7536" xr:uid="{00000000-0005-0000-0000-0000631D0000}"/>
    <cellStyle name="_Forecast Detail by Month Rev1_Sheet2 2" xfId="7537" xr:uid="{00000000-0005-0000-0000-0000641D0000}"/>
    <cellStyle name="_FRO tabeller" xfId="7538" xr:uid="{00000000-0005-0000-0000-0000651D0000}"/>
    <cellStyle name="_Full Vertical Model 3-9-04 (S&amp;P)" xfId="7539" xr:uid="{00000000-0005-0000-0000-0000661D0000}"/>
    <cellStyle name="_Full Vertical Model 3-9-04 (S&amp;P) 2" xfId="7540" xr:uid="{00000000-0005-0000-0000-0000671D0000}"/>
    <cellStyle name="_Full Vertical Model 3-9-04 (S&amp;P) 2 2" xfId="7541" xr:uid="{00000000-0005-0000-0000-0000681D0000}"/>
    <cellStyle name="_Full Vertical Model 3-9-04 (S&amp;P) 3" xfId="7542" xr:uid="{00000000-0005-0000-0000-0000691D0000}"/>
    <cellStyle name="-_Fund IV" xfId="7543" xr:uid="{00000000-0005-0000-0000-00006A1D0000}"/>
    <cellStyle name="-_Fund IV 9.30.08" xfId="7544" xr:uid="{00000000-0005-0000-0000-00006B1D0000}"/>
    <cellStyle name="-_Fund IV Tax to GAAP TB 05-30-08 - @7.10.08" xfId="7545" xr:uid="{00000000-0005-0000-0000-00006C1D0000}"/>
    <cellStyle name="-_Fund IV Tax to GAAP TB 07-31-08 - @8.11.08" xfId="7546" xr:uid="{00000000-0005-0000-0000-00006D1D0000}"/>
    <cellStyle name="-_Fund IV Tax to GAAP TB 09-30-08" xfId="7547" xr:uid="{00000000-0005-0000-0000-00006E1D0000}"/>
    <cellStyle name="-_Fund IV Tax to GAAP TB 10-31-08" xfId="7548" xr:uid="{00000000-0005-0000-0000-00006F1D0000}"/>
    <cellStyle name="-_Fund IV Tax to GAAP TB 12-31-08" xfId="7549" xr:uid="{00000000-0005-0000-0000-0000701D0000}"/>
    <cellStyle name="-_Fund VI Tax to GAAP TB 6-30-08" xfId="7550" xr:uid="{00000000-0005-0000-0000-0000711D0000}"/>
    <cellStyle name="_FundName_Monthend_20080831 (3)" xfId="7551" xr:uid="{00000000-0005-0000-0000-0000721D0000}"/>
    <cellStyle name="_FundName_Monthend_20080831 (3)_Summary" xfId="7552" xr:uid="{00000000-0005-0000-0000-0000731D0000}"/>
    <cellStyle name="_GAL-Feb" xfId="7553" xr:uid="{00000000-0005-0000-0000-0000741D0000}"/>
    <cellStyle name="_GAL-Feb_1" xfId="7554" xr:uid="{00000000-0005-0000-0000-0000751D0000}"/>
    <cellStyle name="_GAL-Feb_2" xfId="7555" xr:uid="{00000000-0005-0000-0000-0000761D0000}"/>
    <cellStyle name="_GAL-Feb_2_Vectant 3-13-02" xfId="7556" xr:uid="{00000000-0005-0000-0000-0000771D0000}"/>
    <cellStyle name="_GAL-Feb_3" xfId="7557" xr:uid="{00000000-0005-0000-0000-0000781D0000}"/>
    <cellStyle name="_GAL-Feb_4" xfId="7558" xr:uid="{00000000-0005-0000-0000-0000791D0000}"/>
    <cellStyle name="_GAL-Feb_4 2" xfId="7559" xr:uid="{00000000-0005-0000-0000-00007A1D0000}"/>
    <cellStyle name="_GAL-Feb_4 2 2" xfId="7560" xr:uid="{00000000-0005-0000-0000-00007B1D0000}"/>
    <cellStyle name="_GAL-Feb_4 3" xfId="7561" xr:uid="{00000000-0005-0000-0000-00007C1D0000}"/>
    <cellStyle name="_GAL-Feb_4_AAA Inv" xfId="7562" xr:uid="{00000000-0005-0000-0000-00007D1D0000}"/>
    <cellStyle name="_GAL-Feb_4_AAA Inv 2" xfId="7563" xr:uid="{00000000-0005-0000-0000-00007E1D0000}"/>
    <cellStyle name="_GAL-Feb_4_AAA Inv 2 2" xfId="7564" xr:uid="{00000000-0005-0000-0000-00007F1D0000}"/>
    <cellStyle name="_GAL-Feb_5" xfId="7565" xr:uid="{00000000-0005-0000-0000-0000801D0000}"/>
    <cellStyle name="_GAL-Feb_6" xfId="7566" xr:uid="{00000000-0005-0000-0000-0000811D0000}"/>
    <cellStyle name="_GAL-Feb_7" xfId="7567" xr:uid="{00000000-0005-0000-0000-0000821D0000}"/>
    <cellStyle name="_GAL-Feb_8" xfId="7568" xr:uid="{00000000-0005-0000-0000-0000831D0000}"/>
    <cellStyle name="_GAL-Feb_9" xfId="7569" xr:uid="{00000000-0005-0000-0000-0000841D0000}"/>
    <cellStyle name="_GAL-Jul-00" xfId="7570" xr:uid="{00000000-0005-0000-0000-0000851D0000}"/>
    <cellStyle name="_GAL-Jul-00_1" xfId="7571" xr:uid="{00000000-0005-0000-0000-0000861D0000}"/>
    <cellStyle name="_GAL-Jul-00_2" xfId="7572" xr:uid="{00000000-0005-0000-0000-0000871D0000}"/>
    <cellStyle name="_GAL-Jul-00_2_Vectant 3-13-02" xfId="7573" xr:uid="{00000000-0005-0000-0000-0000881D0000}"/>
    <cellStyle name="_GAL-Jul-00_3" xfId="7574" xr:uid="{00000000-0005-0000-0000-0000891D0000}"/>
    <cellStyle name="_GAL-Jul-00_4" xfId="7575" xr:uid="{00000000-0005-0000-0000-00008A1D0000}"/>
    <cellStyle name="_GAL-Jul-00_5" xfId="7576" xr:uid="{00000000-0005-0000-0000-00008B1D0000}"/>
    <cellStyle name="_GAL-Jul-00_5 2" xfId="7577" xr:uid="{00000000-0005-0000-0000-00008C1D0000}"/>
    <cellStyle name="_GAL-Jul-00_5 2 2" xfId="7578" xr:uid="{00000000-0005-0000-0000-00008D1D0000}"/>
    <cellStyle name="_GAL-Jul-00_5 3" xfId="7579" xr:uid="{00000000-0005-0000-0000-00008E1D0000}"/>
    <cellStyle name="_GAL-Jul-00_5_AAA Inv" xfId="7580" xr:uid="{00000000-0005-0000-0000-00008F1D0000}"/>
    <cellStyle name="_GAL-Jul-00_5_AAA Inv 2" xfId="7581" xr:uid="{00000000-0005-0000-0000-0000901D0000}"/>
    <cellStyle name="_GAL-Jul-00_5_AAA Inv 2 2" xfId="7582" xr:uid="{00000000-0005-0000-0000-0000911D0000}"/>
    <cellStyle name="_GAL-Jul-00_6" xfId="7583" xr:uid="{00000000-0005-0000-0000-0000921D0000}"/>
    <cellStyle name="_GAL-Jul-00_7" xfId="7584" xr:uid="{00000000-0005-0000-0000-0000931D0000}"/>
    <cellStyle name="_GAL-Jul-00_8" xfId="7585" xr:uid="{00000000-0005-0000-0000-0000941D0000}"/>
    <cellStyle name="_GAL-Nov" xfId="7586" xr:uid="{00000000-0005-0000-0000-0000951D0000}"/>
    <cellStyle name="_GAL-Nov_1" xfId="7587" xr:uid="{00000000-0005-0000-0000-0000961D0000}"/>
    <cellStyle name="_GAL-Nov_2" xfId="7588" xr:uid="{00000000-0005-0000-0000-0000971D0000}"/>
    <cellStyle name="_GAL-Nov_3" xfId="7589" xr:uid="{00000000-0005-0000-0000-0000981D0000}"/>
    <cellStyle name="_GAL-Nov_3 2" xfId="7590" xr:uid="{00000000-0005-0000-0000-0000991D0000}"/>
    <cellStyle name="_GAL-Nov_3 2 2" xfId="7591" xr:uid="{00000000-0005-0000-0000-00009A1D0000}"/>
    <cellStyle name="_GAL-Nov_3 3" xfId="7592" xr:uid="{00000000-0005-0000-0000-00009B1D0000}"/>
    <cellStyle name="_GAL-Nov_3_AAA Inv" xfId="7593" xr:uid="{00000000-0005-0000-0000-00009C1D0000}"/>
    <cellStyle name="_GAL-Nov_3_AAA Inv 2" xfId="7594" xr:uid="{00000000-0005-0000-0000-00009D1D0000}"/>
    <cellStyle name="_GAL-Nov_3_AAA Inv 2 2" xfId="7595" xr:uid="{00000000-0005-0000-0000-00009E1D0000}"/>
    <cellStyle name="_GAL-Nov_4" xfId="7596" xr:uid="{00000000-0005-0000-0000-00009F1D0000}"/>
    <cellStyle name="_GAL-Nov_4_Vectant 3-13-02" xfId="7597" xr:uid="{00000000-0005-0000-0000-0000A01D0000}"/>
    <cellStyle name="_GAL-Nov_5" xfId="7598" xr:uid="{00000000-0005-0000-0000-0000A11D0000}"/>
    <cellStyle name="_GAL-Nov_6" xfId="7599" xr:uid="{00000000-0005-0000-0000-0000A21D0000}"/>
    <cellStyle name="_GAL-Nov_7" xfId="7600" xr:uid="{00000000-0005-0000-0000-0000A31D0000}"/>
    <cellStyle name="_GAL-Nov_8" xfId="7601" xr:uid="{00000000-0005-0000-0000-0000A41D0000}"/>
    <cellStyle name="_GAL-Sep-MAC" xfId="7602" xr:uid="{00000000-0005-0000-0000-0000A51D0000}"/>
    <cellStyle name="_General Financial Infov3" xfId="7603" xr:uid="{00000000-0005-0000-0000-0000A61D0000}"/>
    <cellStyle name="_General Financial Infov5" xfId="7604" xr:uid="{00000000-0005-0000-0000-0000A71D0000}"/>
    <cellStyle name="_GMSCAF Master SPC1 FS093006 553237 Final" xfId="7605" xr:uid="{00000000-0005-0000-0000-0000A81D0000}"/>
    <cellStyle name="_GMSCAF Master SPC1 FS093006 553237 Final 2" xfId="7606" xr:uid="{00000000-0005-0000-0000-0000A91D0000}"/>
    <cellStyle name="_GMSCAF Master SPC1 FS093006 553237 Final_403000 - Rollforward" xfId="7607" xr:uid="{00000000-0005-0000-0000-0000AA1D0000}"/>
    <cellStyle name="_GMSCAF Master SPC1 FS093006 553237 Final_NMFI Partners Summary" xfId="7608" xr:uid="{00000000-0005-0000-0000-0000AB1D0000}"/>
    <cellStyle name="_GMSCAF Master SPC1 FS093006 553237 Final_rent" xfId="7609" xr:uid="{00000000-0005-0000-0000-0000AC1D0000}"/>
    <cellStyle name="_GMSCAF Master SPC1 FS093006 553237 Final_rent 2" xfId="7610" xr:uid="{00000000-0005-0000-0000-0000AD1D0000}"/>
    <cellStyle name="_GMSCAF Master SPC1 FS093006 553237 Final_Sheet2" xfId="7611" xr:uid="{00000000-0005-0000-0000-0000AE1D0000}"/>
    <cellStyle name="_GMSCAF Master SPC1 FS093006 553237 Final_Sheet2 2" xfId="7612" xr:uid="{00000000-0005-0000-0000-0000AF1D0000}"/>
    <cellStyle name="_GMSCAF Master SPC1 FS093006 553237 Final_US Population Summary" xfId="7613" xr:uid="{00000000-0005-0000-0000-0000B01D0000}"/>
    <cellStyle name="_GMSCAF Master SPC1 FS103106 553237 Final" xfId="7614" xr:uid="{00000000-0005-0000-0000-0000B11D0000}"/>
    <cellStyle name="_GMSCAF Master SPC1 FS103106 553237 Final 2" xfId="7615" xr:uid="{00000000-0005-0000-0000-0000B21D0000}"/>
    <cellStyle name="_GMSCAF Master SPC1 FS103106 553237 Final_403000 - Rollforward" xfId="7616" xr:uid="{00000000-0005-0000-0000-0000B31D0000}"/>
    <cellStyle name="_GMSCAF Master SPC1 FS103106 553237 Final_NMFI Partners Summary" xfId="7617" xr:uid="{00000000-0005-0000-0000-0000B41D0000}"/>
    <cellStyle name="_GMSCAF Master SPC1 FS103106 553237 Final_rent" xfId="7618" xr:uid="{00000000-0005-0000-0000-0000B51D0000}"/>
    <cellStyle name="_GMSCAF Master SPC1 FS103106 553237 Final_rent 2" xfId="7619" xr:uid="{00000000-0005-0000-0000-0000B61D0000}"/>
    <cellStyle name="_GMSCAF Master SPC1 FS103106 553237 Final_Sheet2" xfId="7620" xr:uid="{00000000-0005-0000-0000-0000B71D0000}"/>
    <cellStyle name="_GMSCAF Master SPC1 FS103106 553237 Final_Sheet2 2" xfId="7621" xr:uid="{00000000-0005-0000-0000-0000B81D0000}"/>
    <cellStyle name="_GMSCAF Master SPC1 FS103106 553237 Final_US Population Summary" xfId="7622" xr:uid="{00000000-0005-0000-0000-0000B91D0000}"/>
    <cellStyle name="_GMSCAF Master SPC1 FS113006 553237 Final" xfId="7623" xr:uid="{00000000-0005-0000-0000-0000BA1D0000}"/>
    <cellStyle name="_GMSCAF Master SPC1 FS113006 553237 Final 2" xfId="7624" xr:uid="{00000000-0005-0000-0000-0000BB1D0000}"/>
    <cellStyle name="_GMSCAF Master SPC1 FS113006 553237 Final_403000 - Rollforward" xfId="7625" xr:uid="{00000000-0005-0000-0000-0000BC1D0000}"/>
    <cellStyle name="_GMSCAF Master SPC1 FS113006 553237 Final_NMFI Partners Summary" xfId="7626" xr:uid="{00000000-0005-0000-0000-0000BD1D0000}"/>
    <cellStyle name="_GMSCAF Master SPC1 FS113006 553237 Final_rent" xfId="7627" xr:uid="{00000000-0005-0000-0000-0000BE1D0000}"/>
    <cellStyle name="_GMSCAF Master SPC1 FS113006 553237 Final_rent 2" xfId="7628" xr:uid="{00000000-0005-0000-0000-0000BF1D0000}"/>
    <cellStyle name="_GMSCAF Master SPC1 FS113006 553237 Final_Sheet2" xfId="7629" xr:uid="{00000000-0005-0000-0000-0000C01D0000}"/>
    <cellStyle name="_GMSCAF Master SPC1 FS113006 553237 Final_Sheet2 2" xfId="7630" xr:uid="{00000000-0005-0000-0000-0000C11D0000}"/>
    <cellStyle name="_GMSCAF Master SPC1 FS113006 553237 Final_US Population Summary" xfId="7631" xr:uid="{00000000-0005-0000-0000-0000C21D0000}"/>
    <cellStyle name="_GMSCAF Master SPC1 FS123106 553237 IR" xfId="7632" xr:uid="{00000000-0005-0000-0000-0000C31D0000}"/>
    <cellStyle name="_GMSCAF Master SPC1 FS123106 553237 IR 2" xfId="7633" xr:uid="{00000000-0005-0000-0000-0000C41D0000}"/>
    <cellStyle name="_GMSCAF Master SPC1 FS123106 553237 IR_403000 - Rollforward" xfId="7634" xr:uid="{00000000-0005-0000-0000-0000C51D0000}"/>
    <cellStyle name="_GMSCAF Master SPC1 FS123106 553237 IR_NMFI Partners Summary" xfId="7635" xr:uid="{00000000-0005-0000-0000-0000C61D0000}"/>
    <cellStyle name="_GMSCAF Master SPC1 FS123106 553237 IR_rent" xfId="7636" xr:uid="{00000000-0005-0000-0000-0000C71D0000}"/>
    <cellStyle name="_GMSCAF Master SPC1 FS123106 553237 IR_rent 2" xfId="7637" xr:uid="{00000000-0005-0000-0000-0000C81D0000}"/>
    <cellStyle name="_GMSCAF Master SPC1 FS123106 553237 IR_Sheet2" xfId="7638" xr:uid="{00000000-0005-0000-0000-0000C91D0000}"/>
    <cellStyle name="_GMSCAF Master SPC1 FS123106 553237 IR_Sheet2 2" xfId="7639" xr:uid="{00000000-0005-0000-0000-0000CA1D0000}"/>
    <cellStyle name="_GMSCAF Master SPC1 FS123106 553237 IR_US Population Summary" xfId="7640" xr:uid="{00000000-0005-0000-0000-0000CB1D0000}"/>
    <cellStyle name="_GS Model 07" xfId="7641" xr:uid="{00000000-0005-0000-0000-0000CC1D0000}"/>
    <cellStyle name="_GTIH Model v49 (5.22.03) v6" xfId="7642" xr:uid="{00000000-0005-0000-0000-0000CD1D0000}"/>
    <cellStyle name="_GTIH Model v49 (5.22.03) v6 2" xfId="7643" xr:uid="{00000000-0005-0000-0000-0000CE1D0000}"/>
    <cellStyle name="_GTIH Model v49 (5.22.03) v6_{6} Carry" xfId="7644" xr:uid="{00000000-0005-0000-0000-0000CF1D0000}"/>
    <cellStyle name="_GTIH Model v49 (5.22.03) v6_{6} Clawback" xfId="7645" xr:uid="{00000000-0005-0000-0000-0000D01D0000}"/>
    <cellStyle name="_GTIH Model v49 (5.22.03) v6_2011 6+6 Occupancy Forecast" xfId="7646" xr:uid="{00000000-0005-0000-0000-0000D11D0000}"/>
    <cellStyle name="_GTIH Model v49 (5.22.03) v6_2011 6+6 Occupancy Forecast 2" xfId="7647" xr:uid="{00000000-0005-0000-0000-0000D21D0000}"/>
    <cellStyle name="_GTIH Model v49 (5.22.03) v6_403000 - Rollforward" xfId="7648" xr:uid="{00000000-0005-0000-0000-0000D31D0000}"/>
    <cellStyle name="_GTIH Model v49 (5.22.03) v6_AIF IV Financial Highlights 12-31-08 v4" xfId="7649" xr:uid="{00000000-0005-0000-0000-0000D41D0000}"/>
    <cellStyle name="_GTIH Model v49 (5.22.03) v6_AIF IV Financial Highlights 12-31-08 v4_Apollo Investment Fund IV  Q3 2009 Capital Analysis CURRENT" xfId="7650" xr:uid="{00000000-0005-0000-0000-0000D51D0000}"/>
    <cellStyle name="_GTIH Model v49 (5.22.03) v6_AIF IV Financial Highlights 12-31-08 v4_Apollo Investment Fund IV  Q3 2009 Capital Analysis iPCS &amp; URI Distribution" xfId="7651" xr:uid="{00000000-0005-0000-0000-0000D61D0000}"/>
    <cellStyle name="_GTIH Model v49 (5.22.03) v6_AIF IV Financial Highlights 12-31-08 v4_iPCs#1-Remaining" xfId="7652" xr:uid="{00000000-0005-0000-0000-0000D71D0000}"/>
    <cellStyle name="_GTIH Model v49 (5.22.03) v6_Andy Affrick - Schedulev2" xfId="7653" xr:uid="{00000000-0005-0000-0000-0000D81D0000}"/>
    <cellStyle name="_GTIH Model v49 (5.22.03) v6_Apollo Investment Fund IV  April Priority Return" xfId="7654" xr:uid="{00000000-0005-0000-0000-0000D91D0000}"/>
    <cellStyle name="_GTIH Model v49 (5.22.03) v6_Apollo Investment Fund IV  Q1 2009 Capital Analysis 5-22-09 with GAAP" xfId="7655" xr:uid="{00000000-0005-0000-0000-0000DA1D0000}"/>
    <cellStyle name="_GTIH Model v49 (5.22.03) v6_Apollo Investment Fund IV  Q1 2009 Capital Analysis GAAP" xfId="7656" xr:uid="{00000000-0005-0000-0000-0000DB1D0000}"/>
    <cellStyle name="_GTIH Model v49 (5.22.03) v6_Apollo Investment Fund IV  Q2 2009 Capital Analysis CURRENT" xfId="7657" xr:uid="{00000000-0005-0000-0000-0000DC1D0000}"/>
    <cellStyle name="_GTIH Model v49 (5.22.03) v6_Apollo Investment Fund IV  Q3 2009 Capital Analysis CURRENT" xfId="7658" xr:uid="{00000000-0005-0000-0000-0000DD1D0000}"/>
    <cellStyle name="_GTIH Model v49 (5.22.03) v6_Apollo Investment Fund IV  Q3 2009 Capital Analysis iPCS &amp; URI Distribution" xfId="7659" xr:uid="{00000000-0005-0000-0000-0000DE1D0000}"/>
    <cellStyle name="_GTIH Model v49 (5.22.03) v6_Apollo Investment Fund IV Priority Return 6-30-09" xfId="7660" xr:uid="{00000000-0005-0000-0000-0000DF1D0000}"/>
    <cellStyle name="_GTIH Model v49 (5.22.03) v6_Apollo Investment Fund IV Q1 2009 Capital Analysis PR CORRECTED 6-30-09" xfId="7661" xr:uid="{00000000-0005-0000-0000-0000E01D0000}"/>
    <cellStyle name="_GTIH Model v49 (5.22.03) v6_AUM &amp; FTE" xfId="7662" xr:uid="{00000000-0005-0000-0000-0000E11D0000}"/>
    <cellStyle name="_GTIH Model v49 (5.22.03) v6_Broadleaf Watefall 9-30-09" xfId="7663" xr:uid="{00000000-0005-0000-0000-0000E21D0000}"/>
    <cellStyle name="_GTIH Model v49 (5.22.03) v6_Carry Calculation" xfId="7664" xr:uid="{00000000-0005-0000-0000-0000E31D0000}"/>
    <cellStyle name="_GTIH Model v49 (5.22.03) v6_CM Act" xfId="7665" xr:uid="{00000000-0005-0000-0000-0000E41D0000}"/>
    <cellStyle name="_GTIH Model v49 (5.22.03) v6_CM Act_Sheet1" xfId="7666" xr:uid="{00000000-0005-0000-0000-0000E51D0000}"/>
    <cellStyle name="_GTIH Model v49 (5.22.03) v6_CM Act_Sheet2" xfId="7667" xr:uid="{00000000-0005-0000-0000-0000E61D0000}"/>
    <cellStyle name="_GTIH Model v49 (5.22.03) v6_CM Act_Sheet4" xfId="7668" xr:uid="{00000000-0005-0000-0000-0000E71D0000}"/>
    <cellStyle name="_GTIH Model v49 (5.22.03) v6_CM Act_Sheet5" xfId="7669" xr:uid="{00000000-0005-0000-0000-0000E81D0000}"/>
    <cellStyle name="_GTIH Model v49 (5.22.03) v6_COF I CAS" xfId="7670" xr:uid="{00000000-0005-0000-0000-0000E91D0000}"/>
    <cellStyle name="_GTIH Model v49 (5.22.03) v6_COF II CAS" xfId="7671" xr:uid="{00000000-0005-0000-0000-0000EA1D0000}"/>
    <cellStyle name="_GTIH Model v49 (5.22.03) v6_Dist Summary_11.XX.09" xfId="7672" xr:uid="{00000000-0005-0000-0000-0000EB1D0000}"/>
    <cellStyle name="_GTIH Model v49 (5.22.03) v6_Domestic TB" xfId="7673" xr:uid="{00000000-0005-0000-0000-0000EC1D0000}"/>
    <cellStyle name="_GTIH Model v49 (5.22.03) v6_Fund IV" xfId="7674" xr:uid="{00000000-0005-0000-0000-0000ED1D0000}"/>
    <cellStyle name="_GTIH Model v49 (5.22.03) v6_Fund IV 9.30.08" xfId="7675" xr:uid="{00000000-0005-0000-0000-0000EE1D0000}"/>
    <cellStyle name="_GTIH Model v49 (5.22.03) v6_Fund IV_1" xfId="7676" xr:uid="{00000000-0005-0000-0000-0000EF1D0000}"/>
    <cellStyle name="_GTIH Model v49 (5.22.03) v6_Fund IV_AIF IV - Waterfall 3 31 09 vs  6 30 09" xfId="7677" xr:uid="{00000000-0005-0000-0000-0000F01D0000}"/>
    <cellStyle name="_GTIH Model v49 (5.22.03) v6_Fund IV_AIF IV, V, VI, VII, COF - Waterfall 3 31 09 vs  6 30 09" xfId="7678" xr:uid="{00000000-0005-0000-0000-0000F11D0000}"/>
    <cellStyle name="_GTIH Model v49 (5.22.03) v6_Fund IV_Fund IV" xfId="7679" xr:uid="{00000000-0005-0000-0000-0000F21D0000}"/>
    <cellStyle name="_GTIH Model v49 (5.22.03) v6_Fund IV_Funds IV Clawback Value Adjustment" xfId="7680" xr:uid="{00000000-0005-0000-0000-0000F31D0000}"/>
    <cellStyle name="_GTIH Model v49 (5.22.03) v6_Invested Capital Debt Worksheet" xfId="7681" xr:uid="{00000000-0005-0000-0000-0000F41D0000}"/>
    <cellStyle name="_GTIH Model v49 (5.22.03) v6_iPCs#1-Remaining" xfId="7682" xr:uid="{00000000-0005-0000-0000-0000F51D0000}"/>
    <cellStyle name="_GTIH Model v49 (5.22.03) v6_NMFI Partners Summary" xfId="7683" xr:uid="{00000000-0005-0000-0000-0000F61D0000}"/>
    <cellStyle name="_GTIH Model v49 (5.22.03) v6_Partners Capital Q1 2009" xfId="7684" xr:uid="{00000000-0005-0000-0000-0000F71D0000}"/>
    <cellStyle name="_GTIH Model v49 (5.22.03) v6_Partners Capital Q1 2009_Broadleaf Watefall 12-31-09" xfId="7685" xr:uid="{00000000-0005-0000-0000-0000F81D0000}"/>
    <cellStyle name="_GTIH Model v49 (5.22.03) v6_PR Calc" xfId="7686" xr:uid="{00000000-0005-0000-0000-0000F91D0000}"/>
    <cellStyle name="_GTIH Model v49 (5.22.03) v6_PR Calc - DOMESTIC" xfId="7687" xr:uid="{00000000-0005-0000-0000-0000FA1D0000}"/>
    <cellStyle name="_GTIH Model v49 (5.22.03) v6_RCIV Q3 2009 Capital Analysis CURRENT" xfId="7688" xr:uid="{00000000-0005-0000-0000-0000FB1D0000}"/>
    <cellStyle name="_GTIH Model v49 (5.22.03) v6_rent" xfId="7689" xr:uid="{00000000-0005-0000-0000-0000FC1D0000}"/>
    <cellStyle name="_GTIH Model v49 (5.22.03) v6_rent 2" xfId="7690" xr:uid="{00000000-0005-0000-0000-0000FD1D0000}"/>
    <cellStyle name="_GTIH Model v49 (5.22.03) v6_Sheet1" xfId="7691" xr:uid="{00000000-0005-0000-0000-0000FE1D0000}"/>
    <cellStyle name="_GTIH Model v49 (5.22.03) v6_Sheet2" xfId="7692" xr:uid="{00000000-0005-0000-0000-0000FF1D0000}"/>
    <cellStyle name="_GTIH Model v49 (5.22.03) v6_Sheet2 2" xfId="7693" xr:uid="{00000000-0005-0000-0000-0000001E0000}"/>
    <cellStyle name="_GTIH Model v49 (5.22.03) v6_Sheet4" xfId="7694" xr:uid="{00000000-0005-0000-0000-0000011E0000}"/>
    <cellStyle name="_GTIH Model v49 (5.22.03) v6_Sheet5" xfId="7695" xr:uid="{00000000-0005-0000-0000-0000021E0000}"/>
    <cellStyle name="_GTIH Model v49 (5.22.03) v6_Sheet7" xfId="7696" xr:uid="{00000000-0005-0000-0000-0000031E0000}"/>
    <cellStyle name="_GTIH Model v49 (5.22.03) v6_Sheet7 2" xfId="7697" xr:uid="{00000000-0005-0000-0000-0000041E0000}"/>
    <cellStyle name="_GTIH Model v49 (5.22.03) v6_Sheet7_Sheet2" xfId="7698" xr:uid="{00000000-0005-0000-0000-0000051E0000}"/>
    <cellStyle name="_GTIH Model v49 (5.22.03) v6_Sheet7_Sheet2 2" xfId="7699" xr:uid="{00000000-0005-0000-0000-0000061E0000}"/>
    <cellStyle name="_GTIH Model v49 (5.22.03) v6_US Population Summary" xfId="7700" xr:uid="{00000000-0005-0000-0000-0000071E0000}"/>
    <cellStyle name="_Hapoalim_refresh_spreads" xfId="7701" xr:uid="{00000000-0005-0000-0000-0000081E0000}"/>
    <cellStyle name="_Hapoalim_refresh_spreads_CM Act" xfId="7702" xr:uid="{00000000-0005-0000-0000-0000091E0000}"/>
    <cellStyle name="_Hapoalim_refresh_spreads_CM Act_Sheet1" xfId="7703" xr:uid="{00000000-0005-0000-0000-00000A1E0000}"/>
    <cellStyle name="_Hapoalim_refresh_spreads_CM Act_Sheet2" xfId="7704" xr:uid="{00000000-0005-0000-0000-00000B1E0000}"/>
    <cellStyle name="_Hapoalim_refresh_spreads_CM Act_Sheet4" xfId="7705" xr:uid="{00000000-0005-0000-0000-00000C1E0000}"/>
    <cellStyle name="_Hapoalim_refresh_spreads_CM Act_Sheet5" xfId="7706" xr:uid="{00000000-0005-0000-0000-00000D1E0000}"/>
    <cellStyle name="_Hapoalim_refresh_spreads_Sheet1" xfId="7707" xr:uid="{00000000-0005-0000-0000-00000E1E0000}"/>
    <cellStyle name="_Hapoalim_refresh_spreads_Sheet2" xfId="7708" xr:uid="{00000000-0005-0000-0000-00000F1E0000}"/>
    <cellStyle name="_Hapoalim_refresh_spreads_Sheet2 2" xfId="7709" xr:uid="{00000000-0005-0000-0000-0000101E0000}"/>
    <cellStyle name="_Hapoalim_refresh_spreads_Sheet4" xfId="7710" xr:uid="{00000000-0005-0000-0000-0000111E0000}"/>
    <cellStyle name="_Hapoalim_refresh_spreads_Sheet5" xfId="7711" xr:uid="{00000000-0005-0000-0000-0000121E0000}"/>
    <cellStyle name="_HarborSouth - Financial Model vB.xls" xfId="7712" xr:uid="{00000000-0005-0000-0000-0000131E0000}"/>
    <cellStyle name="_HarborSouth - Financial Model vB.xls 2" xfId="7713" xr:uid="{00000000-0005-0000-0000-0000141E0000}"/>
    <cellStyle name="_HarborSouth - Financial Model vE" xfId="7714" xr:uid="{00000000-0005-0000-0000-0000151E0000}"/>
    <cellStyle name="_HarborSouth - Financial Model vE 2" xfId="7715" xr:uid="{00000000-0005-0000-0000-0000161E0000}"/>
    <cellStyle name="_Header" xfId="7716" xr:uid="{00000000-0005-0000-0000-0000171E0000}"/>
    <cellStyle name="_Header_Projections for Memo 8" xfId="7717" xr:uid="{00000000-0005-0000-0000-0000181E0000}"/>
    <cellStyle name="_Header_Sw98_04" xfId="7718" xr:uid="{00000000-0005-0000-0000-0000191E0000}"/>
    <cellStyle name="_Header_Swift Model 1.14.08" xfId="7719" xr:uid="{00000000-0005-0000-0000-00001A1E0000}"/>
    <cellStyle name="_HeaderBlue" xfId="7720" xr:uid="{00000000-0005-0000-0000-00001B1E0000}"/>
    <cellStyle name="_HeaderBlue 2" xfId="7721" xr:uid="{00000000-0005-0000-0000-00001C1E0000}"/>
    <cellStyle name="_Heading" xfId="7722" xr:uid="{00000000-0005-0000-0000-00001D1E0000}"/>
    <cellStyle name="_Heading_avp" xfId="7723" xr:uid="{00000000-0005-0000-0000-00001E1E0000}"/>
    <cellStyle name="_Heading_avp_LYO Returns 2010-03-06" xfId="7724" xr:uid="{00000000-0005-0000-0000-00001F1E0000}"/>
    <cellStyle name="_Heading_avpedwards" xfId="7725" xr:uid="{00000000-0005-0000-0000-0000201E0000}"/>
    <cellStyle name="_Heading_avpedwards_LYO Returns 2010-03-06" xfId="7726" xr:uid="{00000000-0005-0000-0000-0000211E0000}"/>
    <cellStyle name="_Heading_HDSupplyMinimodv3" xfId="7727" xr:uid="{00000000-0005-0000-0000-0000221E0000}"/>
    <cellStyle name="_Heading_HDSupplyMinimodv3b" xfId="7728" xr:uid="{00000000-0005-0000-0000-0000231E0000}"/>
    <cellStyle name="_Heading_IPO Proceeds" xfId="7729" xr:uid="{00000000-0005-0000-0000-0000241E0000}"/>
    <cellStyle name="_Heading_lbo_long_model" xfId="7730" xr:uid="{00000000-0005-0000-0000-0000251E0000}"/>
    <cellStyle name="_Heading_lbo_long_model_LYO Returns 2010-03-06" xfId="7731" xr:uid="{00000000-0005-0000-0000-0000261E0000}"/>
    <cellStyle name="_Heading_LYO Returns 2010-03-06" xfId="7732" xr:uid="{00000000-0005-0000-0000-0000271E0000}"/>
    <cellStyle name="_Heading_prestemp" xfId="7733" xr:uid="{00000000-0005-0000-0000-0000281E0000}"/>
    <cellStyle name="_Heading_prestemp_1" xfId="7734" xr:uid="{00000000-0005-0000-0000-0000291E0000}"/>
    <cellStyle name="_Heading_prestemp_1_LYO Returns 2010-03-06" xfId="7735" xr:uid="{00000000-0005-0000-0000-00002A1E0000}"/>
    <cellStyle name="_Heading_prestemp_16 integrated_standalone" xfId="7736" xr:uid="{00000000-0005-0000-0000-00002B1E0000}"/>
    <cellStyle name="_Heading_prestemp_16 integrated_standalone_LYO Returns 2010-03-06" xfId="7737" xr:uid="{00000000-0005-0000-0000-00002C1E0000}"/>
    <cellStyle name="_Heading_prestemp_AMC Income Trust (Take 2) 07" xfId="7738" xr:uid="{00000000-0005-0000-0000-00002D1E0000}"/>
    <cellStyle name="_Heading_prestemp_AMC Income Trust (Take 2) 11" xfId="7739" xr:uid="{00000000-0005-0000-0000-00002E1E0000}"/>
    <cellStyle name="_Heading_prestemp_AMC Income Trust (Take 2) 14" xfId="7740" xr:uid="{00000000-0005-0000-0000-00002F1E0000}"/>
    <cellStyle name="_Heading_prestemp_AMC Income Trust (Take 2) 16" xfId="7741" xr:uid="{00000000-0005-0000-0000-0000301E0000}"/>
    <cellStyle name="_Heading_prestemp_AMC Income Trust (Take 2) 18" xfId="7742" xr:uid="{00000000-0005-0000-0000-0000311E0000}"/>
    <cellStyle name="_Heading_prestemp_Book1" xfId="7743" xr:uid="{00000000-0005-0000-0000-0000321E0000}"/>
    <cellStyle name="_Heading_prestemp_Book1_LYO Returns 2010-03-06" xfId="7744" xr:uid="{00000000-0005-0000-0000-0000331E0000}"/>
    <cellStyle name="_Heading_prestemp_Integrated Model 01" xfId="7745" xr:uid="{00000000-0005-0000-0000-0000341E0000}"/>
    <cellStyle name="_Heading_prestemp_Integrated Model 01_LYO Returns 2010-03-06" xfId="7746" xr:uid="{00000000-0005-0000-0000-0000351E0000}"/>
    <cellStyle name="_Heading_prestemp_LYO Returns 2010-03-06" xfId="7747" xr:uid="{00000000-0005-0000-0000-0000361E0000}"/>
    <cellStyle name="_Heading_prestemp_NWW Integrated 09" xfId="7748" xr:uid="{00000000-0005-0000-0000-0000371E0000}"/>
    <cellStyle name="_Heading_prestemp_Prestige YOUs 1-30-04" xfId="7749" xr:uid="{00000000-0005-0000-0000-0000381E0000}"/>
    <cellStyle name="_Heading_prestemp_RHD YOUs 03" xfId="7750" xr:uid="{00000000-0005-0000-0000-0000391E0000}"/>
    <cellStyle name="_Heading_prestemp_RHD YOUs model 02" xfId="7751" xr:uid="{00000000-0005-0000-0000-00003A1E0000}"/>
    <cellStyle name="_Heading_prestemp_RHD YOUs model 02_LYO Returns 2010-03-06" xfId="7752" xr:uid="{00000000-0005-0000-0000-00003B1E0000}"/>
    <cellStyle name="_Heading_prestemp_SPX Divestiture YOUs 01" xfId="7753" xr:uid="{00000000-0005-0000-0000-00003C1E0000}"/>
    <cellStyle name="_Heading_prestemp_UAP Model for CC Memo_Amyn 3.20_06" xfId="7754" xr:uid="{00000000-0005-0000-0000-00003D1E0000}"/>
    <cellStyle name="_Heading_prestemp_UAP Model for CC Memo_Amyn 3.20_06_LYO Returns 2010-03-06" xfId="7755" xr:uid="{00000000-0005-0000-0000-00003E1E0000}"/>
    <cellStyle name="_Heading_Standalone" xfId="7756" xr:uid="{00000000-0005-0000-0000-00003F1E0000}"/>
    <cellStyle name="_Heading_Standalone_LYO Returns 2010-03-06" xfId="7757" xr:uid="{00000000-0005-0000-0000-0000401E0000}"/>
    <cellStyle name="_Heading_Summary Capitalization then and now" xfId="7758" xr:uid="{00000000-0005-0000-0000-0000411E0000}"/>
    <cellStyle name="_Heading_term sheet" xfId="7759" xr:uid="{00000000-0005-0000-0000-0000421E0000}"/>
    <cellStyle name="_Heading_term sheet_LYO Returns 2010-03-06" xfId="7760" xr:uid="{00000000-0005-0000-0000-0000431E0000}"/>
    <cellStyle name="_Heading_T-Rex End Market Data Analysis - Cycle Model 8.27.06" xfId="7761" xr:uid="{00000000-0005-0000-0000-0000441E0000}"/>
    <cellStyle name="_Heading_T-Rex End Market Data Analysis - Cycle Model 8.27.06_LYO Returns 2010-03-06" xfId="7762" xr:uid="{00000000-0005-0000-0000-0000451E0000}"/>
    <cellStyle name="_Headline" xfId="7763" xr:uid="{00000000-0005-0000-0000-0000461E0000}"/>
    <cellStyle name="_Hewett's Island I Daily Cas.." xfId="7764" xr:uid="{00000000-0005-0000-0000-0000471E0000}"/>
    <cellStyle name="_Hexicon Adj" xfId="7765" xr:uid="{00000000-0005-0000-0000-0000481E0000}"/>
    <cellStyle name="_Highlight" xfId="7766" xr:uid="{00000000-0005-0000-0000-0000491E0000}"/>
    <cellStyle name="_Highlight 2" xfId="7767" xr:uid="{00000000-0005-0000-0000-00004A1E0000}"/>
    <cellStyle name="_Highlight 2 2" xfId="7768" xr:uid="{00000000-0005-0000-0000-00004B1E0000}"/>
    <cellStyle name="_Highlight 3" xfId="7769" xr:uid="{00000000-0005-0000-0000-00004C1E0000}"/>
    <cellStyle name="_Holdings" xfId="7770" xr:uid="{00000000-0005-0000-0000-00004D1E0000}"/>
    <cellStyle name="_Holdings 2" xfId="7771" xr:uid="{00000000-0005-0000-0000-00004E1E0000}"/>
    <cellStyle name="_Holdings_Apr 2011.(Cash Adjusted)" xfId="7772" xr:uid="{00000000-0005-0000-0000-00004F1E0000}"/>
    <cellStyle name="_Holdings_Apr 2011.(Cash Adjusted) 2" xfId="7773" xr:uid="{00000000-0005-0000-0000-0000501E0000}"/>
    <cellStyle name="_Holdings_Q1 2011 Pmts" xfId="7774" xr:uid="{00000000-0005-0000-0000-0000511E0000}"/>
    <cellStyle name="_Holdings_Sheet1" xfId="7775" xr:uid="{00000000-0005-0000-0000-0000521E0000}"/>
    <cellStyle name="_Holdings_Sheet2" xfId="7776" xr:uid="{00000000-0005-0000-0000-0000531E0000}"/>
    <cellStyle name="_Holdings_Sheet2 2" xfId="7777" xr:uid="{00000000-0005-0000-0000-0000541E0000}"/>
    <cellStyle name="_Holdings_Sheet4" xfId="7778" xr:uid="{00000000-0005-0000-0000-0000551E0000}"/>
    <cellStyle name="_Holdings_Sheet5" xfId="7779" xr:uid="{00000000-0005-0000-0000-0000561E0000}"/>
    <cellStyle name="_HOP IPO model for Standard and Poors" xfId="7780" xr:uid="{00000000-0005-0000-0000-0000571E0000}"/>
    <cellStyle name="_HOP IPO model for Standard and Poors - 7-23-03" xfId="7781" xr:uid="{00000000-0005-0000-0000-0000581E0000}"/>
    <cellStyle name="_ID RISK" xfId="7782" xr:uid="{00000000-0005-0000-0000-0000591E0000}"/>
    <cellStyle name="_ID RISK_CM Act" xfId="7783" xr:uid="{00000000-0005-0000-0000-00005A1E0000}"/>
    <cellStyle name="_ID RISK_CM Act_Sheet1" xfId="7784" xr:uid="{00000000-0005-0000-0000-00005B1E0000}"/>
    <cellStyle name="_ID RISK_CM Act_Sheet2" xfId="7785" xr:uid="{00000000-0005-0000-0000-00005C1E0000}"/>
    <cellStyle name="_ID RISK_CM Act_Sheet4" xfId="7786" xr:uid="{00000000-0005-0000-0000-00005D1E0000}"/>
    <cellStyle name="_ID RISK_CM Act_Sheet5" xfId="7787" xr:uid="{00000000-0005-0000-0000-00005E1E0000}"/>
    <cellStyle name="_ID RISK_Oak Hill Portfolio Accrued Interest_v11" xfId="7788" xr:uid="{00000000-0005-0000-0000-00005F1E0000}"/>
    <cellStyle name="_ID RISK_Oak Hill Portfolio Accrued Interest_v11_CM Act" xfId="7789" xr:uid="{00000000-0005-0000-0000-0000601E0000}"/>
    <cellStyle name="_ID RISK_Oak Hill Portfolio Accrued Interest_v11_CM Act_Sheet1" xfId="7790" xr:uid="{00000000-0005-0000-0000-0000611E0000}"/>
    <cellStyle name="_ID RISK_Oak Hill Portfolio Accrued Interest_v11_CM Act_Sheet2" xfId="7791" xr:uid="{00000000-0005-0000-0000-0000621E0000}"/>
    <cellStyle name="_ID RISK_Oak Hill Portfolio Accrued Interest_v11_CM Act_Sheet4" xfId="7792" xr:uid="{00000000-0005-0000-0000-0000631E0000}"/>
    <cellStyle name="_ID RISK_Oak Hill Portfolio Accrued Interest_v11_CM Act_Sheet5" xfId="7793" xr:uid="{00000000-0005-0000-0000-0000641E0000}"/>
    <cellStyle name="_ID RISK_Oak Hill Portfolio Accrued Interest_v11_Sheet1" xfId="7794" xr:uid="{00000000-0005-0000-0000-0000651E0000}"/>
    <cellStyle name="_ID RISK_Oak Hill Portfolio Accrued Interest_v11_Sheet2" xfId="7795" xr:uid="{00000000-0005-0000-0000-0000661E0000}"/>
    <cellStyle name="_ID RISK_Oak Hill Portfolio Accrued Interest_v11_Sheet2 2" xfId="7796" xr:uid="{00000000-0005-0000-0000-0000671E0000}"/>
    <cellStyle name="_ID RISK_Oak Hill Portfolio Accrued Interest_v11_Sheet4" xfId="7797" xr:uid="{00000000-0005-0000-0000-0000681E0000}"/>
    <cellStyle name="_ID RISK_Oak Hill Portfolio Accrued Interest_v11_Sheet5" xfId="7798" xr:uid="{00000000-0005-0000-0000-0000691E0000}"/>
    <cellStyle name="_ID RISK_Sheet1" xfId="7799" xr:uid="{00000000-0005-0000-0000-00006A1E0000}"/>
    <cellStyle name="_ID RISK_Sheet2" xfId="7800" xr:uid="{00000000-0005-0000-0000-00006B1E0000}"/>
    <cellStyle name="_ID RISK_Sheet2 2" xfId="7801" xr:uid="{00000000-0005-0000-0000-00006C1E0000}"/>
    <cellStyle name="_ID RISK_Sheet4" xfId="7802" xr:uid="{00000000-0005-0000-0000-00006D1E0000}"/>
    <cellStyle name="_ID RISK_Sheet5" xfId="7803" xr:uid="{00000000-0005-0000-0000-00006E1E0000}"/>
    <cellStyle name="_Inv Cap Roll" xfId="7804" xr:uid="{00000000-0005-0000-0000-00006F1E0000}"/>
    <cellStyle name="_Inv Cap Roll 2" xfId="7805" xr:uid="{00000000-0005-0000-0000-0000701E0000}"/>
    <cellStyle name="_Inv Cap Roll_AIF VI - BondcoVI_Entities Invested Capital (CURRENT)" xfId="7806" xr:uid="{00000000-0005-0000-0000-0000711E0000}"/>
    <cellStyle name="_Inv Cap Roll_Invested Capital Debt Worksheet" xfId="7807" xr:uid="{00000000-0005-0000-0000-0000721E0000}"/>
    <cellStyle name="-_Invested Capital Debt Worksheet" xfId="7808" xr:uid="{00000000-0005-0000-0000-0000731E0000}"/>
    <cellStyle name="-_Investment Summary Sheet  3 19 08" xfId="7809" xr:uid="{00000000-0005-0000-0000-0000741E0000}"/>
    <cellStyle name="-_Investment Summary Sheet  4 15 08 (Preliminary DP)" xfId="7810" xr:uid="{00000000-0005-0000-0000-0000751E0000}"/>
    <cellStyle name="-_Investment Summary Sheet  4 18 08 (Draft)" xfId="7811" xr:uid="{00000000-0005-0000-0000-0000761E0000}"/>
    <cellStyle name="-_Investment Summary Sheet  4 28 08 (Draft)" xfId="7812" xr:uid="{00000000-0005-0000-0000-0000771E0000}"/>
    <cellStyle name="-_Investment Summary Sheet  4 4 08 (Preliminary)" xfId="7813" xr:uid="{00000000-0005-0000-0000-0000781E0000}"/>
    <cellStyle name="-_Investment Summary Sheet  4 4 08 (Preliminary) (2)" xfId="7814" xr:uid="{00000000-0005-0000-0000-0000791E0000}"/>
    <cellStyle name="-_Investment Summary Sheet  4 9 08 (Preliminary)" xfId="7815" xr:uid="{00000000-0005-0000-0000-00007A1E0000}"/>
    <cellStyle name="-_Investment Summary Sheet  5 1 08 (Draft) (2)" xfId="7816" xr:uid="{00000000-0005-0000-0000-00007B1E0000}"/>
    <cellStyle name="-_Investment Summary Sheet  5 15 08 (Draft)" xfId="7817" xr:uid="{00000000-0005-0000-0000-00007C1E0000}"/>
    <cellStyle name="-_Investment Summary Sheet  6 9 08 (Draft)" xfId="7818" xr:uid="{00000000-0005-0000-0000-00007D1E0000}"/>
    <cellStyle name="-_Investment Summary Sheet  6 9 08 (Draft) (3)" xfId="7819" xr:uid="{00000000-0005-0000-0000-00007E1E0000}"/>
    <cellStyle name="-_Investment Summary Sheet  7 10 08 (Q2)" xfId="7820" xr:uid="{00000000-0005-0000-0000-00007F1E0000}"/>
    <cellStyle name="-_Investment Summary Sheet  7 11 08 (Q2- DRAFT)" xfId="7821" xr:uid="{00000000-0005-0000-0000-0000801E0000}"/>
    <cellStyle name="-_Investment Summary Sheet  7 11 08 (Q2- DRAFT) (2)" xfId="7822" xr:uid="{00000000-0005-0000-0000-0000811E0000}"/>
    <cellStyle name="-_Investment Summary Sheet  7 18 08 (Q2- DRAFT)" xfId="7823" xr:uid="{00000000-0005-0000-0000-0000821E0000}"/>
    <cellStyle name="-_Investment Summary Sheet  7 29 08 (Q2- DRAFT)" xfId="7824" xr:uid="{00000000-0005-0000-0000-0000831E0000}"/>
    <cellStyle name="-_Investment Summary Sheet  8 26 08 (July-2008)" xfId="7825" xr:uid="{00000000-0005-0000-0000-0000841E0000}"/>
    <cellStyle name="-_Investment Summary Sheet  8 9 08 (July-2008)" xfId="7826" xr:uid="{00000000-0005-0000-0000-0000851E0000}"/>
    <cellStyle name="-_Investment Summary Sheet  9 05 08 (August-2008)" xfId="7827" xr:uid="{00000000-0005-0000-0000-0000861E0000}"/>
    <cellStyle name="-_Investment Summary Sheet 7 09 08 (Q2) PE" xfId="7828" xr:uid="{00000000-0005-0000-0000-0000871E0000}"/>
    <cellStyle name="_IPC 142 &amp; Stock Options v10" xfId="7829" xr:uid="{00000000-0005-0000-0000-0000881E0000}"/>
    <cellStyle name="_IPC 142 &amp; Stock Options v10 2" xfId="7830" xr:uid="{00000000-0005-0000-0000-0000891E0000}"/>
    <cellStyle name="_IPC 142 &amp; Stock Options v10 2 2" xfId="7831" xr:uid="{00000000-0005-0000-0000-00008A1E0000}"/>
    <cellStyle name="_IPC 142 &amp; Stock Options v10 3" xfId="7832" xr:uid="{00000000-0005-0000-0000-00008B1E0000}"/>
    <cellStyle name="_IPC 142 &amp; Stock Options v11" xfId="7833" xr:uid="{00000000-0005-0000-0000-00008C1E0000}"/>
    <cellStyle name="_IPC 142 &amp; Stock Options v11 2" xfId="7834" xr:uid="{00000000-0005-0000-0000-00008D1E0000}"/>
    <cellStyle name="_IPC 142 &amp; Stock Options v11 2 2" xfId="7835" xr:uid="{00000000-0005-0000-0000-00008E1E0000}"/>
    <cellStyle name="_IPC 142 &amp; Stock Options v11 3" xfId="7836" xr:uid="{00000000-0005-0000-0000-00008F1E0000}"/>
    <cellStyle name="_Jason's Tribeca Redemption Tracking Worksheet 1.01.07" xfId="7837" xr:uid="{00000000-0005-0000-0000-0000901E0000}"/>
    <cellStyle name="_JPN Equity Database" xfId="7838" xr:uid="{00000000-0005-0000-0000-0000911E0000}"/>
    <cellStyle name="_JPN Equity Database_Credit" xfId="7839" xr:uid="{00000000-0005-0000-0000-0000921E0000}"/>
    <cellStyle name="_Kampro BD Model" xfId="7840" xr:uid="{00000000-0005-0000-0000-0000931E0000}"/>
    <cellStyle name="_Kampro BD Model 2" xfId="7841" xr:uid="{00000000-0005-0000-0000-0000941E0000}"/>
    <cellStyle name="_Kampro BD Model 2 2" xfId="7842" xr:uid="{00000000-0005-0000-0000-0000951E0000}"/>
    <cellStyle name="_Kampro BD Model 3" xfId="7843" xr:uid="{00000000-0005-0000-0000-0000961E0000}"/>
    <cellStyle name="_LBO" xfId="7844" xr:uid="{00000000-0005-0000-0000-0000971E0000}"/>
    <cellStyle name="_LBO 2" xfId="7845" xr:uid="{00000000-0005-0000-0000-0000981E0000}"/>
    <cellStyle name="_LYZ_Ayrie_GE__ME_JULY_2009" xfId="7846" xr:uid="{00000000-0005-0000-0000-0000991E0000}"/>
    <cellStyle name="_LYZ_Ayrie_GE__ME_JULY_2009 2" xfId="7847" xr:uid="{00000000-0005-0000-0000-00009A1E0000}"/>
    <cellStyle name="_LYZ_Ayrie_GE__ME_JULY_2009_Geneva Fx Price" xfId="7848" xr:uid="{00000000-0005-0000-0000-00009B1E0000}"/>
    <cellStyle name="_MAG V 12-01-04" xfId="7849" xr:uid="{00000000-0005-0000-0000-00009C1E0000}"/>
    <cellStyle name="_MAP 2 FX Forward rec" xfId="7850" xr:uid="{00000000-0005-0000-0000-00009D1E0000}"/>
    <cellStyle name="_MAP Q WORKBOOK - 01312008" xfId="7851" xr:uid="{00000000-0005-0000-0000-00009E1E0000}"/>
    <cellStyle name="_MAP2_Div accrual rec-05312008" xfId="7852" xr:uid="{00000000-0005-0000-0000-00009F1E0000}"/>
    <cellStyle name="_MAP-Q Dividend Accraul rec 30112007" xfId="7853" xr:uid="{00000000-0005-0000-0000-0000A01E0000}"/>
    <cellStyle name="_MAP-Q Dividend Accraul rec 30112007 10" xfId="7854" xr:uid="{00000000-0005-0000-0000-0000A11E0000}"/>
    <cellStyle name="_MAP-Q Dividend Accraul rec 30112007 11" xfId="7855" xr:uid="{00000000-0005-0000-0000-0000A21E0000}"/>
    <cellStyle name="_MAP-Q Dividend Accraul rec 30112007 12" xfId="7856" xr:uid="{00000000-0005-0000-0000-0000A31E0000}"/>
    <cellStyle name="_MAP-Q Dividend Accraul rec 30112007 13" xfId="7857" xr:uid="{00000000-0005-0000-0000-0000A41E0000}"/>
    <cellStyle name="_MAP-Q Dividend Accraul rec 30112007 14" xfId="7858" xr:uid="{00000000-0005-0000-0000-0000A51E0000}"/>
    <cellStyle name="_MAP-Q Dividend Accraul rec 30112007 2" xfId="7859" xr:uid="{00000000-0005-0000-0000-0000A61E0000}"/>
    <cellStyle name="_MAP-Q Dividend Accraul rec 30112007 3" xfId="7860" xr:uid="{00000000-0005-0000-0000-0000A71E0000}"/>
    <cellStyle name="_MAP-Q Dividend Accraul rec 30112007 4" xfId="7861" xr:uid="{00000000-0005-0000-0000-0000A81E0000}"/>
    <cellStyle name="_MAP-Q Dividend Accraul rec 30112007 5" xfId="7862" xr:uid="{00000000-0005-0000-0000-0000A91E0000}"/>
    <cellStyle name="_MAP-Q Dividend Accraul rec 30112007 6" xfId="7863" xr:uid="{00000000-0005-0000-0000-0000AA1E0000}"/>
    <cellStyle name="_MAP-Q Dividend Accraul rec 30112007 7" xfId="7864" xr:uid="{00000000-0005-0000-0000-0000AB1E0000}"/>
    <cellStyle name="_MAP-Q Dividend Accraul rec 30112007 8" xfId="7865" xr:uid="{00000000-0005-0000-0000-0000AC1E0000}"/>
    <cellStyle name="_MAP-Q Dividend Accraul rec 30112007 9" xfId="7866" xr:uid="{00000000-0005-0000-0000-0000AD1E0000}"/>
    <cellStyle name="_MAP-Q Dividend Accraul rec 30112007_Conquest_Weekly_062910 FWD" xfId="7867" xr:uid="{00000000-0005-0000-0000-0000AE1E0000}"/>
    <cellStyle name="_MAP-Q Dividend Accraul rec 30112007_Conquest_Weekly_083110" xfId="7868" xr:uid="{00000000-0005-0000-0000-0000AF1E0000}"/>
    <cellStyle name="_MAP-Q Dividend Accraul rec 30112007_Conquest_Weekly_091410" xfId="7869" xr:uid="{00000000-0005-0000-0000-0000B01E0000}"/>
    <cellStyle name="_MAP-Q Dividend Accraul rec 30112007_Conquest_Weekly_2010-04-20" xfId="7870" xr:uid="{00000000-0005-0000-0000-0000B11E0000}"/>
    <cellStyle name="_MAP-Q Dividend Accraul rec 30112007_Geneva Fx Price" xfId="7871" xr:uid="{00000000-0005-0000-0000-0000B21E0000}"/>
    <cellStyle name="_MAP-Q Dividend Accraul rec 30112007_Int Accural Rec" xfId="7872" xr:uid="{00000000-0005-0000-0000-0000B31E0000}"/>
    <cellStyle name="_MAP-Q Dividend Accraul rec 30112007_Koppen Off Monthend June 2010" xfId="7873" xr:uid="{00000000-0005-0000-0000-0000B41E0000}"/>
    <cellStyle name="_MAP-Q Dividend Accraul rec 30112007_MV Rec" xfId="7874" xr:uid="{00000000-0005-0000-0000-0000B51E0000}"/>
    <cellStyle name="_MAP-Q Dividend Accraul rec 30112007_Nantucket Monthend 083110" xfId="7875" xr:uid="{00000000-0005-0000-0000-0000B61E0000}"/>
    <cellStyle name="_MAP-Q Dividend Accraul rec 30112007_Summary" xfId="7876" xr:uid="{00000000-0005-0000-0000-0000B71E0000}"/>
    <cellStyle name="_MAP-Q Dividend Accraul rec 30112007_Trading Accruals" xfId="7877" xr:uid="{00000000-0005-0000-0000-0000B81E0000}"/>
    <cellStyle name="_MAP-Q Dividend Accraul rec 30112007_Vernon Square_Monthend_20090831" xfId="7878" xr:uid="{00000000-0005-0000-0000-0000B91E0000}"/>
    <cellStyle name="_Margin Calls - DB &amp; Citi" xfId="7879" xr:uid="{00000000-0005-0000-0000-0000BA1E0000}"/>
    <cellStyle name="_Margin Calls - DB &amp; Citi_CM Act" xfId="7880" xr:uid="{00000000-0005-0000-0000-0000BB1E0000}"/>
    <cellStyle name="_Margin Calls - DB &amp; Citi_CM Act_Sheet1" xfId="7881" xr:uid="{00000000-0005-0000-0000-0000BC1E0000}"/>
    <cellStyle name="_Margin Calls - DB &amp; Citi_CM Act_Sheet2" xfId="7882" xr:uid="{00000000-0005-0000-0000-0000BD1E0000}"/>
    <cellStyle name="_Margin Calls - DB &amp; Citi_CM Act_Sheet4" xfId="7883" xr:uid="{00000000-0005-0000-0000-0000BE1E0000}"/>
    <cellStyle name="_Margin Calls - DB &amp; Citi_CM Act_Sheet5" xfId="7884" xr:uid="{00000000-0005-0000-0000-0000BF1E0000}"/>
    <cellStyle name="_Margin Calls - DB &amp; Citi_Sheet1" xfId="7885" xr:uid="{00000000-0005-0000-0000-0000C01E0000}"/>
    <cellStyle name="_Margin Calls - DB &amp; Citi_Sheet2" xfId="7886" xr:uid="{00000000-0005-0000-0000-0000C11E0000}"/>
    <cellStyle name="_Margin Calls - DB &amp; Citi_Sheet2 2" xfId="7887" xr:uid="{00000000-0005-0000-0000-0000C21E0000}"/>
    <cellStyle name="_Margin Calls - DB &amp; Citi_Sheet4" xfId="7888" xr:uid="{00000000-0005-0000-0000-0000C31E0000}"/>
    <cellStyle name="_Margin Calls - DB &amp; Citi_Sheet5" xfId="7889" xr:uid="{00000000-0005-0000-0000-0000C41E0000}"/>
    <cellStyle name="_Master" xfId="7890" xr:uid="{00000000-0005-0000-0000-0000C51E0000}"/>
    <cellStyle name="_May Flash Ent" xfId="7891" xr:uid="{00000000-0005-0000-0000-0000C61E0000}"/>
    <cellStyle name="_May Flash Ent 2" xfId="7892" xr:uid="{00000000-0005-0000-0000-0000C71E0000}"/>
    <cellStyle name="_May Flash Ent_Oaktree - Annexes B and C to SPA 11.19.09" xfId="7893" xr:uid="{00000000-0005-0000-0000-0000C81E0000}"/>
    <cellStyle name="_May Flash Ent_Oaktree - Annexes B and C to SPA 11.19.09 2" xfId="7894" xr:uid="{00000000-0005-0000-0000-0000C91E0000}"/>
    <cellStyle name="_May Flash Ent_Oaktree - Annexes B and C to SPA 11.19.09_Sheet2" xfId="7895" xr:uid="{00000000-0005-0000-0000-0000CA1E0000}"/>
    <cellStyle name="_May Flash Ent_Oaktree - Annexes B and C to SPA 11.19.09_Sheet2 2" xfId="7896" xr:uid="{00000000-0005-0000-0000-0000CB1E0000}"/>
    <cellStyle name="_May Flash Ent_Sheet2" xfId="7897" xr:uid="{00000000-0005-0000-0000-0000CC1E0000}"/>
    <cellStyle name="_May Flash Ent_Sheet2 2" xfId="7898" xr:uid="{00000000-0005-0000-0000-0000CD1E0000}"/>
    <cellStyle name="_May Flash Package Prelim Disc Ops from Planning" xfId="7899" xr:uid="{00000000-0005-0000-0000-0000CE1E0000}"/>
    <cellStyle name="_May Flash Package Prelim Disc Ops from Planning 2" xfId="7900" xr:uid="{00000000-0005-0000-0000-0000CF1E0000}"/>
    <cellStyle name="_May Flash Package Prelim Disc Ops from Planning_Oaktree - Annexes B and C to SPA 11.19.09" xfId="7901" xr:uid="{00000000-0005-0000-0000-0000D01E0000}"/>
    <cellStyle name="_May Flash Package Prelim Disc Ops from Planning_Oaktree - Annexes B and C to SPA 11.19.09 2" xfId="7902" xr:uid="{00000000-0005-0000-0000-0000D11E0000}"/>
    <cellStyle name="_May Flash Package Prelim Disc Ops from Planning_Oaktree - Annexes B and C to SPA 11.19.09_Sheet2" xfId="7903" xr:uid="{00000000-0005-0000-0000-0000D21E0000}"/>
    <cellStyle name="_May Flash Package Prelim Disc Ops from Planning_Oaktree - Annexes B and C to SPA 11.19.09_Sheet2 2" xfId="7904" xr:uid="{00000000-0005-0000-0000-0000D31E0000}"/>
    <cellStyle name="_May Flash Package Prelim Disc Ops from Planning_Sheet2" xfId="7905" xr:uid="{00000000-0005-0000-0000-0000D41E0000}"/>
    <cellStyle name="_May Flash Package Prelim Disc Ops from Planning_Sheet2 2" xfId="7906" xr:uid="{00000000-0005-0000-0000-0000D51E0000}"/>
    <cellStyle name="_May Flash Package Prelim Values2" xfId="7907" xr:uid="{00000000-0005-0000-0000-0000D61E0000}"/>
    <cellStyle name="_May Flash Package Prelim Values2 2" xfId="7908" xr:uid="{00000000-0005-0000-0000-0000D71E0000}"/>
    <cellStyle name="_May Flash Package Prelim Values2_Oaktree - Annexes B and C to SPA 11.19.09" xfId="7909" xr:uid="{00000000-0005-0000-0000-0000D81E0000}"/>
    <cellStyle name="_May Flash Package Prelim Values2_Oaktree - Annexes B and C to SPA 11.19.09 2" xfId="7910" xr:uid="{00000000-0005-0000-0000-0000D91E0000}"/>
    <cellStyle name="_May Flash Package Prelim Values2_Oaktree - Annexes B and C to SPA 11.19.09_Sheet2" xfId="7911" xr:uid="{00000000-0005-0000-0000-0000DA1E0000}"/>
    <cellStyle name="_May Flash Package Prelim Values2_Oaktree - Annexes B and C to SPA 11.19.09_Sheet2 2" xfId="7912" xr:uid="{00000000-0005-0000-0000-0000DB1E0000}"/>
    <cellStyle name="_May Flash Package Prelim Values2_Sheet2" xfId="7913" xr:uid="{00000000-0005-0000-0000-0000DC1E0000}"/>
    <cellStyle name="_May Flash Package Prelim Values2_Sheet2 2" xfId="7914" xr:uid="{00000000-0005-0000-0000-0000DD1E0000}"/>
    <cellStyle name="-_Merger Overview Paste-ins" xfId="7915" xr:uid="{00000000-0005-0000-0000-0000DE1E0000}"/>
    <cellStyle name="-_Merger Overview Paste-ins_Ranpak Model (10-27-05) v1.1" xfId="7916" xr:uid="{00000000-0005-0000-0000-0000DF1E0000}"/>
    <cellStyle name="_MI Distrib to Partners Q108 v8" xfId="7917" xr:uid="{00000000-0005-0000-0000-0000E01E0000}"/>
    <cellStyle name="_Min 40" xfId="7918" xr:uid="{00000000-0005-0000-0000-0000E11E0000}"/>
    <cellStyle name="_Min 40_CM Act" xfId="7919" xr:uid="{00000000-0005-0000-0000-0000E21E0000}"/>
    <cellStyle name="_Min 40_CM Act_Sheet1" xfId="7920" xr:uid="{00000000-0005-0000-0000-0000E31E0000}"/>
    <cellStyle name="_Min 40_CM Act_Sheet2" xfId="7921" xr:uid="{00000000-0005-0000-0000-0000E41E0000}"/>
    <cellStyle name="_Min 40_CM Act_Sheet4" xfId="7922" xr:uid="{00000000-0005-0000-0000-0000E51E0000}"/>
    <cellStyle name="_Min 40_CM Act_Sheet5" xfId="7923" xr:uid="{00000000-0005-0000-0000-0000E61E0000}"/>
    <cellStyle name="_Min 40_Sheet1" xfId="7924" xr:uid="{00000000-0005-0000-0000-0000E71E0000}"/>
    <cellStyle name="_Min 40_Sheet2" xfId="7925" xr:uid="{00000000-0005-0000-0000-0000E81E0000}"/>
    <cellStyle name="_Min 40_Sheet2 2" xfId="7926" xr:uid="{00000000-0005-0000-0000-0000E91E0000}"/>
    <cellStyle name="_Min 40_Sheet4" xfId="7927" xr:uid="{00000000-0005-0000-0000-0000EA1E0000}"/>
    <cellStyle name="_Min 40_Sheet5" xfId="7928" xr:uid="{00000000-0005-0000-0000-0000EB1E0000}"/>
    <cellStyle name="_Min 60" xfId="7929" xr:uid="{00000000-0005-0000-0000-0000EC1E0000}"/>
    <cellStyle name="_Min 60_CM Act" xfId="7930" xr:uid="{00000000-0005-0000-0000-0000ED1E0000}"/>
    <cellStyle name="_Min 60_CM Act_Sheet1" xfId="7931" xr:uid="{00000000-0005-0000-0000-0000EE1E0000}"/>
    <cellStyle name="_Min 60_CM Act_Sheet2" xfId="7932" xr:uid="{00000000-0005-0000-0000-0000EF1E0000}"/>
    <cellStyle name="_Min 60_CM Act_Sheet4" xfId="7933" xr:uid="{00000000-0005-0000-0000-0000F01E0000}"/>
    <cellStyle name="_Min 60_CM Act_Sheet5" xfId="7934" xr:uid="{00000000-0005-0000-0000-0000F11E0000}"/>
    <cellStyle name="_Min 60_Sheet1" xfId="7935" xr:uid="{00000000-0005-0000-0000-0000F21E0000}"/>
    <cellStyle name="_Min 60_Sheet2" xfId="7936" xr:uid="{00000000-0005-0000-0000-0000F31E0000}"/>
    <cellStyle name="_Min 60_Sheet2 2" xfId="7937" xr:uid="{00000000-0005-0000-0000-0000F41E0000}"/>
    <cellStyle name="_Min 60_Sheet4" xfId="7938" xr:uid="{00000000-0005-0000-0000-0000F51E0000}"/>
    <cellStyle name="_Min 60_Sheet5" xfId="7939" xr:uid="{00000000-0005-0000-0000-0000F61E0000}"/>
    <cellStyle name="_Min 80" xfId="7940" xr:uid="{00000000-0005-0000-0000-0000F71E0000}"/>
    <cellStyle name="_Min 80_CM Act" xfId="7941" xr:uid="{00000000-0005-0000-0000-0000F81E0000}"/>
    <cellStyle name="_Min 80_CM Act_Sheet1" xfId="7942" xr:uid="{00000000-0005-0000-0000-0000F91E0000}"/>
    <cellStyle name="_Min 80_CM Act_Sheet2" xfId="7943" xr:uid="{00000000-0005-0000-0000-0000FA1E0000}"/>
    <cellStyle name="_Min 80_CM Act_Sheet4" xfId="7944" xr:uid="{00000000-0005-0000-0000-0000FB1E0000}"/>
    <cellStyle name="_Min 80_CM Act_Sheet5" xfId="7945" xr:uid="{00000000-0005-0000-0000-0000FC1E0000}"/>
    <cellStyle name="_Min 80_Sheet1" xfId="7946" xr:uid="{00000000-0005-0000-0000-0000FD1E0000}"/>
    <cellStyle name="_Min 80_Sheet2" xfId="7947" xr:uid="{00000000-0005-0000-0000-0000FE1E0000}"/>
    <cellStyle name="_Min 80_Sheet2 2" xfId="7948" xr:uid="{00000000-0005-0000-0000-0000FF1E0000}"/>
    <cellStyle name="_Min 80_Sheet4" xfId="7949" xr:uid="{00000000-0005-0000-0000-0000001F0000}"/>
    <cellStyle name="_Min 80_Sheet5" xfId="7950" xr:uid="{00000000-0005-0000-0000-0000011F0000}"/>
    <cellStyle name="_Model Revised" xfId="7951" xr:uid="{00000000-0005-0000-0000-0000021F0000}"/>
    <cellStyle name="_Model w IRR analysis_10" xfId="7952" xr:uid="{00000000-0005-0000-0000-0000031F0000}"/>
    <cellStyle name="_Model w IRR analysis_10 2" xfId="7953" xr:uid="{00000000-0005-0000-0000-0000041F0000}"/>
    <cellStyle name="_Model w IRR analysis_10 2 2" xfId="7954" xr:uid="{00000000-0005-0000-0000-0000051F0000}"/>
    <cellStyle name="_Model w IRR analysis_10 3" xfId="7955" xr:uid="{00000000-0005-0000-0000-0000061F0000}"/>
    <cellStyle name="_Monomer 270 2.2.10a" xfId="7956" xr:uid="{00000000-0005-0000-0000-0000071F0000}"/>
    <cellStyle name="_Monomer 270 2.2.10a_Sheet1" xfId="7957" xr:uid="{00000000-0005-0000-0000-0000081F0000}"/>
    <cellStyle name="_Monomer 270 2.2.10a_Sheet2" xfId="7958" xr:uid="{00000000-0005-0000-0000-0000091F0000}"/>
    <cellStyle name="_Monomer 270 2.2.10a_Sheet4" xfId="7959" xr:uid="{00000000-0005-0000-0000-00000A1F0000}"/>
    <cellStyle name="_Monomer 270 2.2.10a_Sheet5" xfId="7960" xr:uid="{00000000-0005-0000-0000-00000B1F0000}"/>
    <cellStyle name="_MulHolland-Financial Highlights Template-FHT" xfId="7961" xr:uid="{00000000-0005-0000-0000-00000C1F0000}"/>
    <cellStyle name="_Multiple" xfId="7962" xr:uid="{00000000-0005-0000-0000-00000D1F0000}"/>
    <cellStyle name="_Multiple 2" xfId="7963" xr:uid="{00000000-0005-0000-0000-00000E1F0000}"/>
    <cellStyle name="_Multiple 2 2" xfId="7964" xr:uid="{00000000-0005-0000-0000-00000F1F0000}"/>
    <cellStyle name="_Multiple_01 AAC LBO" xfId="7965" xr:uid="{00000000-0005-0000-0000-0000101F0000}"/>
    <cellStyle name="_Multiple_01 AAC LBO_Rights Offering Rider 4" xfId="7966" xr:uid="{00000000-0005-0000-0000-0000111F0000}"/>
    <cellStyle name="_Multiple_05 SFD LBO" xfId="7967" xr:uid="{00000000-0005-0000-0000-0000121F0000}"/>
    <cellStyle name="_Multiple_05 SFD LBO_Rights Offering Rider 4" xfId="7968" xr:uid="{00000000-0005-0000-0000-0000131F0000}"/>
    <cellStyle name="_Multiple_05 SPXEdwards" xfId="7969" xr:uid="{00000000-0005-0000-0000-0000141F0000}"/>
    <cellStyle name="_Multiple_05 SPXEdwards_Rights Offering Rider 4" xfId="7970" xr:uid="{00000000-0005-0000-0000-0000151F0000}"/>
    <cellStyle name="_Multiple_06 Rec LBO" xfId="7971" xr:uid="{00000000-0005-0000-0000-0000161F0000}"/>
    <cellStyle name="_Multiple_06 Rec LBO_Rights Offering Rider 4" xfId="7972" xr:uid="{00000000-0005-0000-0000-0000171F0000}"/>
    <cellStyle name="_Multiple_16 integrated_standalone" xfId="7973" xr:uid="{00000000-0005-0000-0000-0000181F0000}"/>
    <cellStyle name="_Multiple_16 integrated_standalone_Rights Offering Rider 4" xfId="7974" xr:uid="{00000000-0005-0000-0000-0000191F0000}"/>
    <cellStyle name="_Multiple_18 SPX Divestiture Model" xfId="7975" xr:uid="{00000000-0005-0000-0000-00001A1F0000}"/>
    <cellStyle name="_Multiple_18 SPX Divestiture Model_Rights Offering Rider 4" xfId="7976" xr:uid="{00000000-0005-0000-0000-00001B1F0000}"/>
    <cellStyle name="_Multiple_2008.projected.version.II" xfId="7977" xr:uid="{00000000-0005-0000-0000-00001C1F0000}"/>
    <cellStyle name="_Multiple_2008.projected.version.II 2" xfId="7978" xr:uid="{00000000-0005-0000-0000-00001D1F0000}"/>
    <cellStyle name="_Multiple_2008_Plan_Model_2Q'08 Update_ v1" xfId="7979" xr:uid="{00000000-0005-0000-0000-00001E1F0000}"/>
    <cellStyle name="_Multiple_21 PSS Refi_6_13_Proj" xfId="7980" xr:uid="{00000000-0005-0000-0000-00001F1F0000}"/>
    <cellStyle name="_Multiple_21 PSS Refi_6_13_Proj_Rights Offering Rider 4" xfId="7981" xr:uid="{00000000-0005-0000-0000-0000201F0000}"/>
    <cellStyle name="_Multiple_260511_6" xfId="7982" xr:uid="{00000000-0005-0000-0000-0000211F0000}"/>
    <cellStyle name="_Multiple_260511_6 2" xfId="7983" xr:uid="{00000000-0005-0000-0000-0000221F0000}"/>
    <cellStyle name="_Multiple_5-year PLs" xfId="7984" xr:uid="{00000000-0005-0000-0000-0000231F0000}"/>
    <cellStyle name="_Multiple_5-year PLs 2" xfId="7985" xr:uid="{00000000-0005-0000-0000-0000241F0000}"/>
    <cellStyle name="_Multiple_AAA CM Funds" xfId="7986" xr:uid="{00000000-0005-0000-0000-0000251F0000}"/>
    <cellStyle name="_Multiple_AD-Modèle GSI-14.03.00.final" xfId="7987" xr:uid="{00000000-0005-0000-0000-0000261F0000}"/>
    <cellStyle name="_Multiple_Adv Fees" xfId="7988" xr:uid="{00000000-0005-0000-0000-0000271F0000}"/>
    <cellStyle name="_Multiple_Adv Fees 2" xfId="7989" xr:uid="{00000000-0005-0000-0000-0000281F0000}"/>
    <cellStyle name="_Multiple_AGM 2009 Earnings Forecast Model_080916_v4" xfId="7990" xr:uid="{00000000-0005-0000-0000-0000291F0000}"/>
    <cellStyle name="_Multiple_AGM 2009 Earnings Forecast Model_080916_v4 2" xfId="7991" xr:uid="{00000000-0005-0000-0000-00002A1F0000}"/>
    <cellStyle name="_Multiple_AGM 2009 Earnings Forecast Model_080916_v7" xfId="7992" xr:uid="{00000000-0005-0000-0000-00002B1F0000}"/>
    <cellStyle name="_Multiple_AGM 2009 Earnings Forecast Model_080916_v7 2" xfId="7993" xr:uid="{00000000-0005-0000-0000-00002C1F0000}"/>
    <cellStyle name="_Multiple_AGM Earnings Forecast Model_080724_v35_FINAL" xfId="7994" xr:uid="{00000000-0005-0000-0000-00002D1F0000}"/>
    <cellStyle name="_Multiple_AGM Earnings Forecast Model_080724_v35_FINAL_Sheet1" xfId="7995" xr:uid="{00000000-0005-0000-0000-00002E1F0000}"/>
    <cellStyle name="_Multiple_AGM Earnings Forecast Model_080724_v35_FINAL_Sheet1 2" xfId="7996" xr:uid="{00000000-0005-0000-0000-00002F1F0000}"/>
    <cellStyle name="_Multiple_AGM Earnings Forecast Model_080724_v37_FINAL" xfId="7997" xr:uid="{00000000-0005-0000-0000-0000301F0000}"/>
    <cellStyle name="_Multiple_AGM Earnings Forecast Model_080724_v37_FINAL_Sheet1" xfId="7998" xr:uid="{00000000-0005-0000-0000-0000311F0000}"/>
    <cellStyle name="_Multiple_AGM Earnings Forecast Model_080724_v37_FINAL_Sheet1 2" xfId="7999" xr:uid="{00000000-0005-0000-0000-0000321F0000}"/>
    <cellStyle name="_Multiple_American Seafoods YOUs v1" xfId="8000" xr:uid="{00000000-0005-0000-0000-0000331F0000}"/>
    <cellStyle name="_Multiple_American Seafoods YOUs v1_Rights Offering Rider 4" xfId="8001" xr:uid="{00000000-0005-0000-0000-0000341F0000}"/>
    <cellStyle name="_Multiple_Analyse de la marge operationnelle" xfId="8002" xr:uid="{00000000-0005-0000-0000-0000351F0000}"/>
    <cellStyle name="_Multiple_Analyse de la marge operationnelle 2" xfId="8003" xr:uid="{00000000-0005-0000-0000-0000361F0000}"/>
    <cellStyle name="_Multiple_Analyse de la marge operationnelle 2 2" xfId="8004" xr:uid="{00000000-0005-0000-0000-0000371F0000}"/>
    <cellStyle name="_Multiple_Analyse de la marge operationnelle 3" xfId="8005" xr:uid="{00000000-0005-0000-0000-0000381F0000}"/>
    <cellStyle name="_Multiple_Analysis" xfId="8006" xr:uid="{00000000-0005-0000-0000-0000391F0000}"/>
    <cellStyle name="_Multiple_Analysis 2" xfId="8007" xr:uid="{00000000-0005-0000-0000-00003A1F0000}"/>
    <cellStyle name="_Multiple_Analysis 2 2" xfId="8008" xr:uid="{00000000-0005-0000-0000-00003B1F0000}"/>
    <cellStyle name="_Multiple_Analysis 3" xfId="8009" xr:uid="{00000000-0005-0000-0000-00003C1F0000}"/>
    <cellStyle name="_Multiple_Analysis_Project Snapshot PPA Final" xfId="8010" xr:uid="{00000000-0005-0000-0000-00003D1F0000}"/>
    <cellStyle name="_Multiple_Analysis_Project Snapshot PPA Final 2" xfId="8011" xr:uid="{00000000-0005-0000-0000-00003E1F0000}"/>
    <cellStyle name="_Multiple_Analysis_Project Snapshot PPA Final 2 2" xfId="8012" xr:uid="{00000000-0005-0000-0000-00003F1F0000}"/>
    <cellStyle name="_Multiple_Analysis_Project Snapshot PPA Final 3" xfId="8013" xr:uid="{00000000-0005-0000-0000-0000401F0000}"/>
    <cellStyle name="_Multiple_Apollo - Annex B (2)" xfId="8014" xr:uid="{00000000-0005-0000-0000-0000411F0000}"/>
    <cellStyle name="_Multiple_Apollo - Annex B (2) 2" xfId="8015" xr:uid="{00000000-0005-0000-0000-0000421F0000}"/>
    <cellStyle name="_Multiple_Applicazione Multipli" xfId="8016" xr:uid="{00000000-0005-0000-0000-0000431F0000}"/>
    <cellStyle name="_Multiple_Applicazione Multipli 2" xfId="8017" xr:uid="{00000000-0005-0000-0000-0000441F0000}"/>
    <cellStyle name="_Multiple_Applicazione Multipli_260511_6" xfId="8018" xr:uid="{00000000-0005-0000-0000-0000451F0000}"/>
    <cellStyle name="_Multiple_Applicazione Multipli_260511_6 2" xfId="8019" xr:uid="{00000000-0005-0000-0000-0000461F0000}"/>
    <cellStyle name="_Multiple_Applicazione Multipli_LBO" xfId="8020" xr:uid="{00000000-0005-0000-0000-0000471F0000}"/>
    <cellStyle name="_Multiple_AUM &amp; FTE" xfId="8021" xr:uid="{00000000-0005-0000-0000-0000481F0000}"/>
    <cellStyle name="_Multiple_AVP" xfId="8022" xr:uid="{00000000-0005-0000-0000-0000491F0000}"/>
    <cellStyle name="_Multiple_AVP 2" xfId="8023" xr:uid="{00000000-0005-0000-0000-00004A1F0000}"/>
    <cellStyle name="_Multiple_AVP_260511_6" xfId="8024" xr:uid="{00000000-0005-0000-0000-00004B1F0000}"/>
    <cellStyle name="_Multiple_AVP_260511_6 2" xfId="8025" xr:uid="{00000000-0005-0000-0000-00004C1F0000}"/>
    <cellStyle name="_Multiple_AVP_LBO" xfId="8026" xr:uid="{00000000-0005-0000-0000-00004D1F0000}"/>
    <cellStyle name="_Multiple_avpedwards" xfId="8027" xr:uid="{00000000-0005-0000-0000-00004E1F0000}"/>
    <cellStyle name="_Multiple_avpedwards_Rights Offering Rider 4" xfId="8028" xr:uid="{00000000-0005-0000-0000-00004F1F0000}"/>
    <cellStyle name="_Multiple_bapv" xfId="8029" xr:uid="{00000000-0005-0000-0000-0000501F0000}"/>
    <cellStyle name="_Multiple_bapv 2" xfId="8030" xr:uid="{00000000-0005-0000-0000-0000511F0000}"/>
    <cellStyle name="_Multiple_bapv_260511_6" xfId="8031" xr:uid="{00000000-0005-0000-0000-0000521F0000}"/>
    <cellStyle name="_Multiple_bapv_260511_6 2" xfId="8032" xr:uid="{00000000-0005-0000-0000-0000531F0000}"/>
    <cellStyle name="_Multiple_bapv_LBO" xfId="8033" xr:uid="{00000000-0005-0000-0000-0000541F0000}"/>
    <cellStyle name="_Multiple_Black-Sholes Model-revised 1-03-02" xfId="8034" xr:uid="{00000000-0005-0000-0000-0000551F0000}"/>
    <cellStyle name="_Multiple_Book2" xfId="8035" xr:uid="{00000000-0005-0000-0000-0000561F0000}"/>
    <cellStyle name="_Multiple_Book2 2" xfId="8036" xr:uid="{00000000-0005-0000-0000-0000571F0000}"/>
    <cellStyle name="_Multiple_Book3 (2)" xfId="8037" xr:uid="{00000000-0005-0000-0000-0000581F0000}"/>
    <cellStyle name="_Multiple_Book3 (2) 2" xfId="8038" xr:uid="{00000000-0005-0000-0000-0000591F0000}"/>
    <cellStyle name="_Multiple_Book3 (6)" xfId="8039" xr:uid="{00000000-0005-0000-0000-00005A1F0000}"/>
    <cellStyle name="_Multiple_Book3 (6) 2" xfId="8040" xr:uid="{00000000-0005-0000-0000-00005B1F0000}"/>
    <cellStyle name="_Multiple_Book8" xfId="8041" xr:uid="{00000000-0005-0000-0000-00005C1F0000}"/>
    <cellStyle name="_Multiple_Book8 2" xfId="8042" xr:uid="{00000000-0005-0000-0000-00005D1F0000}"/>
    <cellStyle name="_Multiple_Book9" xfId="8043" xr:uid="{00000000-0005-0000-0000-00005E1F0000}"/>
    <cellStyle name="_Multiple_Book9_Sheet1" xfId="8044" xr:uid="{00000000-0005-0000-0000-00005F1F0000}"/>
    <cellStyle name="_Multiple_Book9_Sheet1 2" xfId="8045" xr:uid="{00000000-0005-0000-0000-0000601F0000}"/>
    <cellStyle name="_Multiple_Brussels Budget 2002 Detail" xfId="8046" xr:uid="{00000000-0005-0000-0000-0000611F0000}"/>
    <cellStyle name="_Multiple_Brussels Budget 2002 Detail 2" xfId="8047" xr:uid="{00000000-0005-0000-0000-0000621F0000}"/>
    <cellStyle name="_Multiple_Brussels Budget 2002 Detail 2 2" xfId="8048" xr:uid="{00000000-0005-0000-0000-0000631F0000}"/>
    <cellStyle name="_Multiple_Brussels Budget 2002 Detail 3" xfId="8049" xr:uid="{00000000-0005-0000-0000-0000641F0000}"/>
    <cellStyle name="_Multiple_Cap Struct NY Aug 1 2001" xfId="8050" xr:uid="{00000000-0005-0000-0000-0000651F0000}"/>
    <cellStyle name="_Multiple_Cap Structure" xfId="8051" xr:uid="{00000000-0005-0000-0000-0000661F0000}"/>
    <cellStyle name="_Multiple_Cap Structure_Rights Offering Rider 4" xfId="8052" xr:uid="{00000000-0005-0000-0000-0000671F0000}"/>
    <cellStyle name="_Multiple_Cincinnati Bell at 12-31-03 - full pymt" xfId="8053" xr:uid="{00000000-0005-0000-0000-0000681F0000}"/>
    <cellStyle name="_Multiple_Consolidated" xfId="8054" xr:uid="{00000000-0005-0000-0000-0000691F0000}"/>
    <cellStyle name="_Multiple_Consolidated_Rights Offering Rider 4" xfId="8055" xr:uid="{00000000-0005-0000-0000-00006A1F0000}"/>
    <cellStyle name="_Multiple_Copy of AGM Earnings Forecast Model_080724_v37_to JJackson" xfId="8056" xr:uid="{00000000-0005-0000-0000-00006B1F0000}"/>
    <cellStyle name="_Multiple_Copy of AGM Earnings Forecast Model_080724_v37_to JJackson 2" xfId="8057" xr:uid="{00000000-0005-0000-0000-00006C1F0000}"/>
    <cellStyle name="_Multiple_Copy of FY 07 - FY 12_mgmt model incl Zurn_rv" xfId="8058" xr:uid="{00000000-0005-0000-0000-00006D1F0000}"/>
    <cellStyle name="_Multiple_Copy of FY 07 - FY 12_mgmt model incl Zurn_rv_Rights Offering Rider 4" xfId="8059" xr:uid="{00000000-0005-0000-0000-00006E1F0000}"/>
    <cellStyle name="_Multiple_Copy of Placement Fees 5yr Model_da4" xfId="8060" xr:uid="{00000000-0005-0000-0000-00006F1F0000}"/>
    <cellStyle name="_Multiple_csc" xfId="8061" xr:uid="{00000000-0005-0000-0000-0000701F0000}"/>
    <cellStyle name="_Multiple_csc_Rights Offering Rider 4" xfId="8062" xr:uid="{00000000-0005-0000-0000-0000711F0000}"/>
    <cellStyle name="_Multiple_dcf" xfId="8063" xr:uid="{00000000-0005-0000-0000-0000721F0000}"/>
    <cellStyle name="_Multiple_dcf_Rights Offering Rider 4" xfId="8064" xr:uid="{00000000-0005-0000-0000-0000731F0000}"/>
    <cellStyle name="_Multiple_dcfspxedwards" xfId="8065" xr:uid="{00000000-0005-0000-0000-0000741F0000}"/>
    <cellStyle name="_Multiple_dcfspxedwards_Rights Offering Rider 4" xfId="8066" xr:uid="{00000000-0005-0000-0000-0000751F0000}"/>
    <cellStyle name="_Multiple_DT Cable Expense Reimbursement" xfId="8067" xr:uid="{00000000-0005-0000-0000-0000761F0000}"/>
    <cellStyle name="_Multiple_Expense Summary Master File (2)" xfId="8068" xr:uid="{00000000-0005-0000-0000-0000771F0000}"/>
    <cellStyle name="_Multiple_Expense Summary Master File (2)_Sheet1" xfId="8069" xr:uid="{00000000-0005-0000-0000-0000781F0000}"/>
    <cellStyle name="_Multiple_Expense Summary Master File (2)_Sheet1 2" xfId="8070" xr:uid="{00000000-0005-0000-0000-0000791F0000}"/>
    <cellStyle name="_Multiple_Expense Summary Master File 2009-Update II" xfId="8071" xr:uid="{00000000-0005-0000-0000-00007A1F0000}"/>
    <cellStyle name="_Multiple_Expense Summary Master File 2009-Update II 2" xfId="8072" xr:uid="{00000000-0005-0000-0000-00007B1F0000}"/>
    <cellStyle name="_Multiple_Financial Model" xfId="8073" xr:uid="{00000000-0005-0000-0000-00007C1F0000}"/>
    <cellStyle name="_Multiple_Financial Model_Rights Offering Rider 4" xfId="8074" xr:uid="{00000000-0005-0000-0000-00007D1F0000}"/>
    <cellStyle name="_Multiple_Financings Accretion_Dilution v03_followup" xfId="8075" xr:uid="{00000000-0005-0000-0000-00007E1F0000}"/>
    <cellStyle name="_Multiple_Financings Accretion_Dilution v03_followup_Rights Offering Rider 4" xfId="8076" xr:uid="{00000000-0005-0000-0000-00007F1F0000}"/>
    <cellStyle name="_Multiple_HabsRock LBO" xfId="8077" xr:uid="{00000000-0005-0000-0000-0000801F0000}"/>
    <cellStyle name="_Multiple_HabsRock LBO_Rights Offering Rider 4" xfId="8078" xr:uid="{00000000-0005-0000-0000-0000811F0000}"/>
    <cellStyle name="_Multiple_HDSupplyMinimodv3" xfId="8079" xr:uid="{00000000-0005-0000-0000-0000821F0000}"/>
    <cellStyle name="_Multiple_HDSupplyMinimodv3_Rights Offering Rider 4" xfId="8080" xr:uid="{00000000-0005-0000-0000-0000831F0000}"/>
    <cellStyle name="_Multiple_HDSupplyMinimodv3b" xfId="8081" xr:uid="{00000000-0005-0000-0000-0000841F0000}"/>
    <cellStyle name="_Multiple_HDSupplyMinimodv3b_Rights Offering Rider 4" xfId="8082" xr:uid="{00000000-0005-0000-0000-0000851F0000}"/>
    <cellStyle name="_Multiple_Historical Financials" xfId="8083" xr:uid="{00000000-0005-0000-0000-0000861F0000}"/>
    <cellStyle name="_Multiple_Historical Financials 2" xfId="8084" xr:uid="{00000000-0005-0000-0000-0000871F0000}"/>
    <cellStyle name="_Multiple_Historical Financials 2 2" xfId="8085" xr:uid="{00000000-0005-0000-0000-0000881F0000}"/>
    <cellStyle name="_Multiple_Historical Financials 3" xfId="8086" xr:uid="{00000000-0005-0000-0000-0000891F0000}"/>
    <cellStyle name="_Multiple_Industry Project list" xfId="8087" xr:uid="{00000000-0005-0000-0000-00008A1F0000}"/>
    <cellStyle name="_Multiple_Industry Project list_Rights Offering Rider 4" xfId="8088" xr:uid="{00000000-0005-0000-0000-00008B1F0000}"/>
    <cellStyle name="_Multiple_integrated_standalone" xfId="8089" xr:uid="{00000000-0005-0000-0000-00008C1F0000}"/>
    <cellStyle name="_Multiple_integrated_standalone_Rights Offering Rider 4" xfId="8090" xr:uid="{00000000-0005-0000-0000-00008D1F0000}"/>
    <cellStyle name="_Multiple_IPO Proceeds" xfId="8091" xr:uid="{00000000-0005-0000-0000-00008E1F0000}"/>
    <cellStyle name="_Multiple_IPO Proceeds_Rights Offering Rider 4" xfId="8092" xr:uid="{00000000-0005-0000-0000-00008F1F0000}"/>
    <cellStyle name="_Multiple_LBO" xfId="8093" xr:uid="{00000000-0005-0000-0000-0000901F0000}"/>
    <cellStyle name="_Multiple_LBO Analysis Summary" xfId="8094" xr:uid="{00000000-0005-0000-0000-0000911F0000}"/>
    <cellStyle name="_Multiple_LBO Analysis Summary - Template" xfId="8095" xr:uid="{00000000-0005-0000-0000-0000921F0000}"/>
    <cellStyle name="_Multiple_LBO Analysis Summary - Template_Rights Offering Rider 4" xfId="8096" xr:uid="{00000000-0005-0000-0000-0000931F0000}"/>
    <cellStyle name="_Multiple_LBO Analysis Summary_Rights Offering Rider 4" xfId="8097" xr:uid="{00000000-0005-0000-0000-0000941F0000}"/>
    <cellStyle name="_Multiple_LBO Model v3" xfId="8098" xr:uid="{00000000-0005-0000-0000-0000951F0000}"/>
    <cellStyle name="_Multiple_LBO Model v3_Rights Offering Rider 4" xfId="8099" xr:uid="{00000000-0005-0000-0000-0000961F0000}"/>
    <cellStyle name="_Multiple_LBO SF" xfId="8100" xr:uid="{00000000-0005-0000-0000-0000971F0000}"/>
    <cellStyle name="_Multiple_LBO SF Model Output - Template" xfId="8101" xr:uid="{00000000-0005-0000-0000-0000981F0000}"/>
    <cellStyle name="_Multiple_LBO SF Model Output - Template_Rights Offering Rider 4" xfId="8102" xr:uid="{00000000-0005-0000-0000-0000991F0000}"/>
    <cellStyle name="_Multiple_LBO SF Model Output - Template1" xfId="8103" xr:uid="{00000000-0005-0000-0000-00009A1F0000}"/>
    <cellStyle name="_Multiple_LBO SF Model Output - Template1_Rights Offering Rider 4" xfId="8104" xr:uid="{00000000-0005-0000-0000-00009B1F0000}"/>
    <cellStyle name="_Multiple_LBO SF_Rights Offering Rider 4" xfId="8105" xr:uid="{00000000-0005-0000-0000-00009C1F0000}"/>
    <cellStyle name="_Multiple_lbo_short_form" xfId="8106" xr:uid="{00000000-0005-0000-0000-00009D1F0000}"/>
    <cellStyle name="_Multiple_lbo_short_form_Rights Offering Rider 4" xfId="8107" xr:uid="{00000000-0005-0000-0000-00009E1F0000}"/>
    <cellStyle name="_Multiple_Legrand Business Plan" xfId="8108" xr:uid="{00000000-0005-0000-0000-00009F1F0000}"/>
    <cellStyle name="_Multiple_Legrand Business Plan 2" xfId="8109" xr:uid="{00000000-0005-0000-0000-0000A01F0000}"/>
    <cellStyle name="_Multiple_Legrand Business Plan 2 2" xfId="8110" xr:uid="{00000000-0005-0000-0000-0000A11F0000}"/>
    <cellStyle name="_Multiple_Legrand Business Plan 3" xfId="8111" xr:uid="{00000000-0005-0000-0000-0000A21F0000}"/>
    <cellStyle name="_Multiple_Legrand Business Plan EN" xfId="8112" xr:uid="{00000000-0005-0000-0000-0000A31F0000}"/>
    <cellStyle name="_Multiple_Legrand Business Plan EN 2" xfId="8113" xr:uid="{00000000-0005-0000-0000-0000A41F0000}"/>
    <cellStyle name="_Multiple_Legrand Business Plan EN 2 2" xfId="8114" xr:uid="{00000000-0005-0000-0000-0000A51F0000}"/>
    <cellStyle name="_Multiple_Legrand Business Plan EN 3" xfId="8115" xr:uid="{00000000-0005-0000-0000-0000A61F0000}"/>
    <cellStyle name="_Multiple_MD&amp;A support - Q2 '08 and '07 - 09.11.08" xfId="8116" xr:uid="{00000000-0005-0000-0000-0000A71F0000}"/>
    <cellStyle name="_Multiple_MD&amp;A support - Q2 '08 and '07 - 09.11.08 2" xfId="8117" xr:uid="{00000000-0005-0000-0000-0000A81F0000}"/>
    <cellStyle name="_Multiple_MDA - AUM Modelv3_6 18" xfId="8118" xr:uid="{00000000-0005-0000-0000-0000A91F0000}"/>
    <cellStyle name="_Multiple_MDA - AUM Modelv3_6 18 2" xfId="8119" xr:uid="{00000000-0005-0000-0000-0000AA1F0000}"/>
    <cellStyle name="_Multiple_MDA - AUM Modelv4_values8 11" xfId="8120" xr:uid="{00000000-0005-0000-0000-0000AB1F0000}"/>
    <cellStyle name="_Multiple_MDA - AUM Modelv4_values8 11 (2)" xfId="8121" xr:uid="{00000000-0005-0000-0000-0000AC1F0000}"/>
    <cellStyle name="_Multiple_MDA - AUM Modelv4_values8 11 (2) 2" xfId="8122" xr:uid="{00000000-0005-0000-0000-0000AD1F0000}"/>
    <cellStyle name="_Multiple_MDA - AUM Modelv4_values8 11 2" xfId="8123" xr:uid="{00000000-0005-0000-0000-0000AE1F0000}"/>
    <cellStyle name="_Multiple_MDA - AUM Modelv4_values8 11 3" xfId="8124" xr:uid="{00000000-0005-0000-0000-0000AF1F0000}"/>
    <cellStyle name="_Multiple_MDA - AUM Modelv4_values8 11 4" xfId="8125" xr:uid="{00000000-0005-0000-0000-0000B01F0000}"/>
    <cellStyle name="_Multiple_Merger Analysis" xfId="8126" xr:uid="{00000000-0005-0000-0000-0000B11F0000}"/>
    <cellStyle name="_Multiple_Merger Analysis_Rights Offering Rider 4" xfId="8127" xr:uid="{00000000-0005-0000-0000-0000B21F0000}"/>
    <cellStyle name="_Multiple_Merger Plan 01" xfId="8128" xr:uid="{00000000-0005-0000-0000-0000B31F0000}"/>
    <cellStyle name="_Multiple_Merger Plan 01 2" xfId="8129" xr:uid="{00000000-0005-0000-0000-0000B41F0000}"/>
    <cellStyle name="_Multiple_Merger Plan 01_260511_6" xfId="8130" xr:uid="{00000000-0005-0000-0000-0000B51F0000}"/>
    <cellStyle name="_Multiple_Merger Plan 01_260511_6 2" xfId="8131" xr:uid="{00000000-0005-0000-0000-0000B61F0000}"/>
    <cellStyle name="_Multiple_Merger Plan 01_LBO" xfId="8132" xr:uid="{00000000-0005-0000-0000-0000B71F0000}"/>
    <cellStyle name="_Multiple_merger_plans" xfId="8133" xr:uid="{00000000-0005-0000-0000-0000B81F0000}"/>
    <cellStyle name="_Multiple_merger_plans_Rights Offering Rider 4" xfId="8134" xr:uid="{00000000-0005-0000-0000-0000B91F0000}"/>
    <cellStyle name="_Multiple_merger_plans8" xfId="8135" xr:uid="{00000000-0005-0000-0000-0000BA1F0000}"/>
    <cellStyle name="_Multiple_merger_plans8_Rights Offering Rider 4" xfId="8136" xr:uid="{00000000-0005-0000-0000-0000BB1F0000}"/>
    <cellStyle name="_Multiple_Model 101403" xfId="8137" xr:uid="{00000000-0005-0000-0000-0000BC1F0000}"/>
    <cellStyle name="_Multiple_Model 101403_Rights Offering Rider 4" xfId="8138" xr:uid="{00000000-0005-0000-0000-0000BD1F0000}"/>
    <cellStyle name="_Multiple_Monthly Financials 03" xfId="8139" xr:uid="{00000000-0005-0000-0000-0000BE1F0000}"/>
    <cellStyle name="_Multiple_Monthly Financials 03_Rights Offering Rider 4" xfId="8140" xr:uid="{00000000-0005-0000-0000-0000BF1F0000}"/>
    <cellStyle name="_Multiple_Mueller Term Sheet" xfId="8141" xr:uid="{00000000-0005-0000-0000-0000C01F0000}"/>
    <cellStyle name="_Multiple_Mueller Term Sheet_Rights Offering Rider 4" xfId="8142" xr:uid="{00000000-0005-0000-0000-0000C11F0000}"/>
    <cellStyle name="_Multiple_NIKE checkpoints" xfId="8143" xr:uid="{00000000-0005-0000-0000-0000C21F0000}"/>
    <cellStyle name="_Multiple_NIKE checkpoints_Rights Offering Rider 4" xfId="8144" xr:uid="{00000000-0005-0000-0000-0000C31F0000}"/>
    <cellStyle name="_Multiple_Numico_LBO 08" xfId="8145" xr:uid="{00000000-0005-0000-0000-0000C41F0000}"/>
    <cellStyle name="_Multiple_Numico_LBO 08_Rights Offering Rider 4" xfId="8146" xr:uid="{00000000-0005-0000-0000-0000C51F0000}"/>
    <cellStyle name="_Multiple_Ownership structure - UCI" xfId="8147" xr:uid="{00000000-0005-0000-0000-0000C61F0000}"/>
    <cellStyle name="_Multiple_Ownership structure - UCI 2" xfId="8148" xr:uid="{00000000-0005-0000-0000-0000C71F0000}"/>
    <cellStyle name="_Multiple_Ownership structure - UCI_260511_6" xfId="8149" xr:uid="{00000000-0005-0000-0000-0000C81F0000}"/>
    <cellStyle name="_Multiple_Ownership structure - UCI_260511_6 2" xfId="8150" xr:uid="{00000000-0005-0000-0000-0000C91F0000}"/>
    <cellStyle name="_Multiple_Ownership structure - UCI_LBO" xfId="8151" xr:uid="{00000000-0005-0000-0000-0000CA1F0000}"/>
    <cellStyle name="_Multiple_Panhandle Value" xfId="8152" xr:uid="{00000000-0005-0000-0000-0000CB1F0000}"/>
    <cellStyle name="_Multiple_Panhandle Value_Rights Offering Rider 4" xfId="8153" xr:uid="{00000000-0005-0000-0000-0000CC1F0000}"/>
    <cellStyle name="_Multiple_PE Fund Projections 2010-03-11" xfId="8154" xr:uid="{00000000-0005-0000-0000-0000CD1F0000}"/>
    <cellStyle name="_Multiple_PL Light" xfId="8155" xr:uid="{00000000-0005-0000-0000-0000CE1F0000}"/>
    <cellStyle name="_Multiple_PL Light 2" xfId="8156" xr:uid="{00000000-0005-0000-0000-0000CF1F0000}"/>
    <cellStyle name="_Multiple_PL Light 2 2" xfId="8157" xr:uid="{00000000-0005-0000-0000-0000D01F0000}"/>
    <cellStyle name="_Multiple_PL Light 3" xfId="8158" xr:uid="{00000000-0005-0000-0000-0000D11F0000}"/>
    <cellStyle name="_Multiple_Pres_gStyle" xfId="8159" xr:uid="{00000000-0005-0000-0000-0000D21F0000}"/>
    <cellStyle name="_Multiple_Pres_gStyle_Rights Offering Rider 4" xfId="8160" xr:uid="{00000000-0005-0000-0000-0000D31F0000}"/>
    <cellStyle name="_Multiple_Q3 Update" xfId="8161" xr:uid="{00000000-0005-0000-0000-0000D41F0000}"/>
    <cellStyle name="_Multiple_Q3 Update_Rights Offering Rider 4" xfId="8162" xr:uid="{00000000-0005-0000-0000-0000D51F0000}"/>
    <cellStyle name="_Multiple_R.H. Donnelley 70mm Investment Conversion" xfId="8163" xr:uid="{00000000-0005-0000-0000-0000D61F0000}"/>
    <cellStyle name="_Multiple_refi model_gsstyle_draft" xfId="8164" xr:uid="{00000000-0005-0000-0000-0000D71F0000}"/>
    <cellStyle name="_Multiple_refi model_gsstyle_draft_Rights Offering Rider 4" xfId="8165" xr:uid="{00000000-0005-0000-0000-0000D81F0000}"/>
    <cellStyle name="_Multiple_Refinancing_Model" xfId="8166" xr:uid="{00000000-0005-0000-0000-0000D91F0000}"/>
    <cellStyle name="_Multiple_Refinancing_Model_Rights Offering Rider 4" xfId="8167" xr:uid="{00000000-0005-0000-0000-0000DA1F0000}"/>
    <cellStyle name="_Multiple_Rights Offering Rider 4" xfId="8168" xr:uid="{00000000-0005-0000-0000-0000DB1F0000}"/>
    <cellStyle name="_Multiple_Samsara Model-DCF Template" xfId="8169" xr:uid="{00000000-0005-0000-0000-0000DC1F0000}"/>
    <cellStyle name="_Multiple_Samsara Model-DCF Template_Rights Offering Rider 4" xfId="8170" xr:uid="{00000000-0005-0000-0000-0000DD1F0000}"/>
    <cellStyle name="_Multiple_Samsara_ppg" xfId="8171" xr:uid="{00000000-0005-0000-0000-0000DE1F0000}"/>
    <cellStyle name="_Multiple_Samsara_ppg_Rights Offering Rider 4" xfId="8172" xr:uid="{00000000-0005-0000-0000-0000DF1F0000}"/>
    <cellStyle name="_Multiple_Sheet1" xfId="8173" xr:uid="{00000000-0005-0000-0000-0000E01F0000}"/>
    <cellStyle name="_Multiple_Sheet1 2" xfId="8174" xr:uid="{00000000-0005-0000-0000-0000E11F0000}"/>
    <cellStyle name="_Multiple_Smartportfolio model" xfId="8175" xr:uid="{00000000-0005-0000-0000-0000E21F0000}"/>
    <cellStyle name="_Multiple_Smartportfolio model 2" xfId="8176" xr:uid="{00000000-0005-0000-0000-0000E31F0000}"/>
    <cellStyle name="_Multiple_Smartportfolio model 2 2" xfId="8177" xr:uid="{00000000-0005-0000-0000-0000E41F0000}"/>
    <cellStyle name="_Multiple_Smartportfolio model 3" xfId="8178" xr:uid="{00000000-0005-0000-0000-0000E51F0000}"/>
    <cellStyle name="_Multiple_Smartportfolio model_Project Snapshot PPA Final" xfId="8179" xr:uid="{00000000-0005-0000-0000-0000E61F0000}"/>
    <cellStyle name="_Multiple_Smartportfolio model_Project Snapshot PPA Final 2" xfId="8180" xr:uid="{00000000-0005-0000-0000-0000E71F0000}"/>
    <cellStyle name="_Multiple_Smartportfolio model_Project Snapshot PPA Final 2 2" xfId="8181" xr:uid="{00000000-0005-0000-0000-0000E81F0000}"/>
    <cellStyle name="_Multiple_Smartportfolio model_Project Snapshot PPA Final 3" xfId="8182" xr:uid="{00000000-0005-0000-0000-0000E91F0000}"/>
    <cellStyle name="_Multiple_Standalone" xfId="8183" xr:uid="{00000000-0005-0000-0000-0000EA1F0000}"/>
    <cellStyle name="_Multiple_Standalone_Rights Offering Rider 4" xfId="8184" xr:uid="{00000000-0005-0000-0000-0000EB1F0000}"/>
    <cellStyle name="_Multiple_Summary Capitalization then and now" xfId="8185" xr:uid="{00000000-0005-0000-0000-0000EC1F0000}"/>
    <cellStyle name="_Multiple_Summary Capitalization then and now_Rights Offering Rider 4" xfId="8186" xr:uid="{00000000-0005-0000-0000-0000ED1F0000}"/>
    <cellStyle name="_Multiple_Summary LR1" xfId="8187" xr:uid="{00000000-0005-0000-0000-0000EE1F0000}"/>
    <cellStyle name="_Multiple_Summary LR1 2" xfId="8188" xr:uid="{00000000-0005-0000-0000-0000EF1F0000}"/>
    <cellStyle name="_Multiple_Summary LR1_260511_6" xfId="8189" xr:uid="{00000000-0005-0000-0000-0000F01F0000}"/>
    <cellStyle name="_Multiple_Summary LR1_260511_6 2" xfId="8190" xr:uid="{00000000-0005-0000-0000-0000F11F0000}"/>
    <cellStyle name="_Multiple_Summary LR1_LBO" xfId="8191" xr:uid="{00000000-0005-0000-0000-0000F21F0000}"/>
    <cellStyle name="_Multiple_Swift Model V134 (2)" xfId="8192" xr:uid="{00000000-0005-0000-0000-0000F31F0000}"/>
    <cellStyle name="_Multiple_Swift Model V134 (2)_Book1" xfId="8193" xr:uid="{00000000-0005-0000-0000-0000F41F0000}"/>
    <cellStyle name="_Multiple_Swift Model V134 (2)_Book4" xfId="8194" xr:uid="{00000000-0005-0000-0000-0000F51F0000}"/>
    <cellStyle name="_Multiple_Swift Model V134 (2)_Comparion of Potential Reliance Offers - December 2009 3" xfId="8195" xr:uid="{00000000-0005-0000-0000-0000F61F0000}"/>
    <cellStyle name="_Multiple_Swift Model V134 (2)_Excerpt Analysis for Table 3" xfId="8196" xr:uid="{00000000-0005-0000-0000-0000F71F0000}"/>
    <cellStyle name="_Multiple_Swift Model V134 (2)_LYO Returns 2010-03-06" xfId="8197" xr:uid="{00000000-0005-0000-0000-0000F81F0000}"/>
    <cellStyle name="_Multiple_Swift Model V134 (2)_Quarterly Cash Flow Model v0343 - Not Guts" xfId="8198" xr:uid="{00000000-0005-0000-0000-0000F91F0000}"/>
    <cellStyle name="_Multiple_Swift Model V134 (2)_Quarterly Cash Flow Model v0345 - Guts Only" xfId="8199" xr:uid="{00000000-0005-0000-0000-0000FA1F0000}"/>
    <cellStyle name="_Multiple_Swift Model V134 (2)_Quarterly Cash Flow Model v0399" xfId="8200" xr:uid="{00000000-0005-0000-0000-0000FB1F0000}"/>
    <cellStyle name="_Multiple_Swift Model V134 (2)_Restructuring" xfId="8201" xr:uid="{00000000-0005-0000-0000-0000FC1F0000}"/>
    <cellStyle name="_Multiple_Swift Model V134 (2)_Returns Extract" xfId="8202" xr:uid="{00000000-0005-0000-0000-0000FD1F0000}"/>
    <cellStyle name="_Multiple_Swift Model V134 (2)_Rights Offering Rider 4" xfId="8203" xr:uid="{00000000-0005-0000-0000-0000FE1F0000}"/>
    <cellStyle name="_Multiple_Swift Model V134 (2)_Sheet2" xfId="8204" xr:uid="{00000000-0005-0000-0000-0000FF1F0000}"/>
    <cellStyle name="_Multiple_Template YTD 9-30-01 Updated" xfId="8205" xr:uid="{00000000-0005-0000-0000-000000200000}"/>
    <cellStyle name="_Multiple_Template YTD 9-30-01 Updated 2" xfId="8206" xr:uid="{00000000-0005-0000-0000-000001200000}"/>
    <cellStyle name="_Multiple_Template YTD 9-30-01 Updated 2 2" xfId="8207" xr:uid="{00000000-0005-0000-0000-000002200000}"/>
    <cellStyle name="_Multiple_Template YTD 9-30-01 Updated 3" xfId="8208" xr:uid="{00000000-0005-0000-0000-000003200000}"/>
    <cellStyle name="_Multiple_Terablaze - Cap Table" xfId="8209" xr:uid="{00000000-0005-0000-0000-000004200000}"/>
    <cellStyle name="_Multiple_T-Rex End Market Data Analysis - Cycle Model 8.27.06" xfId="8210" xr:uid="{00000000-0005-0000-0000-000005200000}"/>
    <cellStyle name="_Multiple_T-Rex End Market Data Analysis - Cycle Model 8.27.06_Rights Offering Rider 4" xfId="8211" xr:uid="{00000000-0005-0000-0000-000006200000}"/>
    <cellStyle name="_Multiple_Valuation - Countrywide new" xfId="8212" xr:uid="{00000000-0005-0000-0000-000007200000}"/>
    <cellStyle name="_Multiple_Valuation - Countrywide new 2" xfId="8213" xr:uid="{00000000-0005-0000-0000-000008200000}"/>
    <cellStyle name="_Multiple_Valuation - Countrywide new 2 2" xfId="8214" xr:uid="{00000000-0005-0000-0000-000009200000}"/>
    <cellStyle name="_Multiple_Valuation - Countrywide new 3" xfId="8215" xr:uid="{00000000-0005-0000-0000-00000A200000}"/>
    <cellStyle name="_Multiple_Valuation Summary" xfId="8216" xr:uid="{00000000-0005-0000-0000-00000B200000}"/>
    <cellStyle name="_Multiple_Valuation Summary 2" xfId="8217" xr:uid="{00000000-0005-0000-0000-00000C200000}"/>
    <cellStyle name="_Multiple_Valuation Summary_260511_6" xfId="8218" xr:uid="{00000000-0005-0000-0000-00000D200000}"/>
    <cellStyle name="_Multiple_Valuation Summary_260511_6 2" xfId="8219" xr:uid="{00000000-0005-0000-0000-00000E200000}"/>
    <cellStyle name="_Multiple_Valuation Summary_LBO" xfId="8220" xr:uid="{00000000-0005-0000-0000-00000F200000}"/>
    <cellStyle name="_Multiple_Vladimira Mircheva deadlines" xfId="8221" xr:uid="{00000000-0005-0000-0000-000010200000}"/>
    <cellStyle name="_Multiple_Vladimira Mircheva deadlines_Rights Offering Rider 4" xfId="8222" xr:uid="{00000000-0005-0000-0000-000011200000}"/>
    <cellStyle name="_Multiple_Washburn Standalone 10-29 v4" xfId="8223" xr:uid="{00000000-0005-0000-0000-000012200000}"/>
    <cellStyle name="_Multiple_Washburn Standalone 10-29 v4 2" xfId="8224" xr:uid="{00000000-0005-0000-0000-000013200000}"/>
    <cellStyle name="_Multiple_Washburn Standalone 10-29 v4 2 2" xfId="8225" xr:uid="{00000000-0005-0000-0000-000014200000}"/>
    <cellStyle name="_Multiple_Washburn Standalone 10-29 v4 3" xfId="8226" xr:uid="{00000000-0005-0000-0000-000015200000}"/>
    <cellStyle name="_MultipleSpace" xfId="8227" xr:uid="{00000000-0005-0000-0000-000016200000}"/>
    <cellStyle name="_MultipleSpace 2" xfId="8228" xr:uid="{00000000-0005-0000-0000-000017200000}"/>
    <cellStyle name="_MultipleSpace 2 2" xfId="8229" xr:uid="{00000000-0005-0000-0000-000018200000}"/>
    <cellStyle name="_MultipleSpace_01 AAC LBO" xfId="8230" xr:uid="{00000000-0005-0000-0000-000019200000}"/>
    <cellStyle name="_MultipleSpace_01 AAC LBO_Rights Offering Rider 4" xfId="8231" xr:uid="{00000000-0005-0000-0000-00001A200000}"/>
    <cellStyle name="_MultipleSpace_04 Arrow Refi Model" xfId="8232" xr:uid="{00000000-0005-0000-0000-00001B200000}"/>
    <cellStyle name="_MultipleSpace_04 Arrow Refi Model_Rights Offering Rider 4" xfId="8233" xr:uid="{00000000-0005-0000-0000-00001C200000}"/>
    <cellStyle name="_MultipleSpace_05 SFD LBO" xfId="8234" xr:uid="{00000000-0005-0000-0000-00001D200000}"/>
    <cellStyle name="_MultipleSpace_05 SFD LBO_Rights Offering Rider 4" xfId="8235" xr:uid="{00000000-0005-0000-0000-00001E200000}"/>
    <cellStyle name="_MultipleSpace_05 SPXEdwards" xfId="8236" xr:uid="{00000000-0005-0000-0000-00001F200000}"/>
    <cellStyle name="_MultipleSpace_05 SPXEdwards_Rights Offering Rider 4" xfId="8237" xr:uid="{00000000-0005-0000-0000-000020200000}"/>
    <cellStyle name="_MultipleSpace_06 Rec LBO" xfId="8238" xr:uid="{00000000-0005-0000-0000-000021200000}"/>
    <cellStyle name="_MultipleSpace_06 Rec LBO_Rights Offering Rider 4" xfId="8239" xr:uid="{00000000-0005-0000-0000-000022200000}"/>
    <cellStyle name="_MultipleSpace_16 integrated_standalone" xfId="8240" xr:uid="{00000000-0005-0000-0000-000023200000}"/>
    <cellStyle name="_MultipleSpace_16 integrated_standalone_Rights Offering Rider 4" xfId="8241" xr:uid="{00000000-0005-0000-0000-000024200000}"/>
    <cellStyle name="_MultipleSpace_21 PSS Refi_6_13_Proj" xfId="8242" xr:uid="{00000000-0005-0000-0000-000025200000}"/>
    <cellStyle name="_MultipleSpace_21 PSS Refi_6_13_Proj_Rights Offering Rider 4" xfId="8243" xr:uid="{00000000-0005-0000-0000-000026200000}"/>
    <cellStyle name="_MultipleSpace_260511_6" xfId="8244" xr:uid="{00000000-0005-0000-0000-000027200000}"/>
    <cellStyle name="_MultipleSpace_260511_6 2" xfId="8245" xr:uid="{00000000-0005-0000-0000-000028200000}"/>
    <cellStyle name="_MultipleSpace_AD-Modèle GSI-14.03.00.final" xfId="8246" xr:uid="{00000000-0005-0000-0000-000029200000}"/>
    <cellStyle name="_MultipleSpace_American Seafoods YOUs v1" xfId="8247" xr:uid="{00000000-0005-0000-0000-00002A200000}"/>
    <cellStyle name="_MultipleSpace_American Seafoods YOUs v1_Rights Offering Rider 4" xfId="8248" xr:uid="{00000000-0005-0000-0000-00002B200000}"/>
    <cellStyle name="_MultipleSpace_Analyse de la marge operationnelle" xfId="8249" xr:uid="{00000000-0005-0000-0000-00002C200000}"/>
    <cellStyle name="_MultipleSpace_Analyse de la marge operationnelle 2" xfId="8250" xr:uid="{00000000-0005-0000-0000-00002D200000}"/>
    <cellStyle name="_MultipleSpace_Analyse de la marge operationnelle 2 2" xfId="8251" xr:uid="{00000000-0005-0000-0000-00002E200000}"/>
    <cellStyle name="_MultipleSpace_Analyse de la marge operationnelle 3" xfId="8252" xr:uid="{00000000-0005-0000-0000-00002F200000}"/>
    <cellStyle name="_MultipleSpace_Analysis" xfId="8253" xr:uid="{00000000-0005-0000-0000-000030200000}"/>
    <cellStyle name="_MultipleSpace_Analysis 2" xfId="8254" xr:uid="{00000000-0005-0000-0000-000031200000}"/>
    <cellStyle name="_MultipleSpace_Analysis 2 2" xfId="8255" xr:uid="{00000000-0005-0000-0000-000032200000}"/>
    <cellStyle name="_MultipleSpace_Analysis 3" xfId="8256" xr:uid="{00000000-0005-0000-0000-000033200000}"/>
    <cellStyle name="_MultipleSpace_Analysis of Generali Offer" xfId="8257" xr:uid="{00000000-0005-0000-0000-000034200000}"/>
    <cellStyle name="_MultipleSpace_Analysis of Generali Offer 2" xfId="8258" xr:uid="{00000000-0005-0000-0000-000035200000}"/>
    <cellStyle name="_MultipleSpace_Analysis of Generali Offer_260511_6" xfId="8259" xr:uid="{00000000-0005-0000-0000-000036200000}"/>
    <cellStyle name="_MultipleSpace_Analysis of Generali Offer_260511_6 2" xfId="8260" xr:uid="{00000000-0005-0000-0000-000037200000}"/>
    <cellStyle name="_MultipleSpace_Analysis of Generali Offer_LBO" xfId="8261" xr:uid="{00000000-0005-0000-0000-000038200000}"/>
    <cellStyle name="_MultipleSpace_Analysis_Project Snapshot PPA Final" xfId="8262" xr:uid="{00000000-0005-0000-0000-000039200000}"/>
    <cellStyle name="_MultipleSpace_Analysis_Project Snapshot PPA Final 2" xfId="8263" xr:uid="{00000000-0005-0000-0000-00003A200000}"/>
    <cellStyle name="_MultipleSpace_Analysis_Project Snapshot PPA Final 2 2" xfId="8264" xr:uid="{00000000-0005-0000-0000-00003B200000}"/>
    <cellStyle name="_MultipleSpace_Analysis_Project Snapshot PPA Final 3" xfId="8265" xr:uid="{00000000-0005-0000-0000-00003C200000}"/>
    <cellStyle name="_MultipleSpace_Apollo - Annex B (2)" xfId="8266" xr:uid="{00000000-0005-0000-0000-00003D200000}"/>
    <cellStyle name="_MultipleSpace_Apollo - Annex B (2) 2" xfId="8267" xr:uid="{00000000-0005-0000-0000-00003E200000}"/>
    <cellStyle name="_MultipleSpace_Applicazione Multipli" xfId="8268" xr:uid="{00000000-0005-0000-0000-00003F200000}"/>
    <cellStyle name="_MultipleSpace_Applicazione Multipli 2" xfId="8269" xr:uid="{00000000-0005-0000-0000-000040200000}"/>
    <cellStyle name="_MultipleSpace_Applicazione Multipli_260511_6" xfId="8270" xr:uid="{00000000-0005-0000-0000-000041200000}"/>
    <cellStyle name="_MultipleSpace_Applicazione Multipli_260511_6 2" xfId="8271" xr:uid="{00000000-0005-0000-0000-000042200000}"/>
    <cellStyle name="_MultipleSpace_Applicazione Multipli_LBO" xfId="8272" xr:uid="{00000000-0005-0000-0000-000043200000}"/>
    <cellStyle name="_MultipleSpace_avp" xfId="8273" xr:uid="{00000000-0005-0000-0000-000044200000}"/>
    <cellStyle name="_MultipleSpace_AVP_260511_6" xfId="8274" xr:uid="{00000000-0005-0000-0000-000045200000}"/>
    <cellStyle name="_MultipleSpace_AVP_260511_6 2" xfId="8275" xr:uid="{00000000-0005-0000-0000-000046200000}"/>
    <cellStyle name="_MultipleSpace_AVP_LBO" xfId="8276" xr:uid="{00000000-0005-0000-0000-000047200000}"/>
    <cellStyle name="_MultipleSpace_avp_Rights Offering Rider 4" xfId="8277" xr:uid="{00000000-0005-0000-0000-000048200000}"/>
    <cellStyle name="_MultipleSpace_bapv" xfId="8278" xr:uid="{00000000-0005-0000-0000-000049200000}"/>
    <cellStyle name="_MultipleSpace_bapv 2" xfId="8279" xr:uid="{00000000-0005-0000-0000-00004A200000}"/>
    <cellStyle name="_MultipleSpace_bapv_260511_6" xfId="8280" xr:uid="{00000000-0005-0000-0000-00004B200000}"/>
    <cellStyle name="_MultipleSpace_bapv_260511_6 2" xfId="8281" xr:uid="{00000000-0005-0000-0000-00004C200000}"/>
    <cellStyle name="_MultipleSpace_bapv_LBO" xfId="8282" xr:uid="{00000000-0005-0000-0000-00004D200000}"/>
    <cellStyle name="_MultipleSpace_Black-Sholes Model-revised 1-03-02" xfId="8283" xr:uid="{00000000-0005-0000-0000-00004E200000}"/>
    <cellStyle name="_MultipleSpace_Book1" xfId="8284" xr:uid="{00000000-0005-0000-0000-00004F200000}"/>
    <cellStyle name="_MultipleSpace_Book1_Rights Offering Rider 4" xfId="8285" xr:uid="{00000000-0005-0000-0000-000050200000}"/>
    <cellStyle name="_MultipleSpace_Brussels Budget 2002 Detail" xfId="8286" xr:uid="{00000000-0005-0000-0000-000051200000}"/>
    <cellStyle name="_MultipleSpace_Brussels Budget 2002 Detail 2" xfId="8287" xr:uid="{00000000-0005-0000-0000-000052200000}"/>
    <cellStyle name="_MultipleSpace_Brussels Budget 2002 Detail 2 2" xfId="8288" xr:uid="{00000000-0005-0000-0000-000053200000}"/>
    <cellStyle name="_MultipleSpace_Brussels Budget 2002 Detail 3" xfId="8289" xr:uid="{00000000-0005-0000-0000-000054200000}"/>
    <cellStyle name="_MultipleSpace_Cap Struct NY Aug 1 2001" xfId="8290" xr:uid="{00000000-0005-0000-0000-000055200000}"/>
    <cellStyle name="_MultipleSpace_Cap Structure" xfId="8291" xr:uid="{00000000-0005-0000-0000-000056200000}"/>
    <cellStyle name="_MultipleSpace_Cap Structure_Rights Offering Rider 4" xfId="8292" xr:uid="{00000000-0005-0000-0000-000057200000}"/>
    <cellStyle name="_MultipleSpace_Cincinnati Bell at 12-31-03 - full pymt" xfId="8293" xr:uid="{00000000-0005-0000-0000-000058200000}"/>
    <cellStyle name="_MultipleSpace_Consolidated" xfId="8294" xr:uid="{00000000-0005-0000-0000-000059200000}"/>
    <cellStyle name="_MultipleSpace_Consolidated_Rights Offering Rider 4" xfId="8295" xr:uid="{00000000-0005-0000-0000-00005A200000}"/>
    <cellStyle name="_MultipleSpace_Copy of FY 07 - FY 12_mgmt model incl Zurn_rv" xfId="8296" xr:uid="{00000000-0005-0000-0000-00005B200000}"/>
    <cellStyle name="_MultipleSpace_Copy of FY 07 - FY 12_mgmt model incl Zurn_rv_Rights Offering Rider 4" xfId="8297" xr:uid="{00000000-0005-0000-0000-00005C200000}"/>
    <cellStyle name="_MultipleSpace_csc" xfId="8298" xr:uid="{00000000-0005-0000-0000-00005D200000}"/>
    <cellStyle name="_MultipleSpace_csc_Rights Offering Rider 4" xfId="8299" xr:uid="{00000000-0005-0000-0000-00005E200000}"/>
    <cellStyle name="_MultipleSpace_dcf" xfId="8300" xr:uid="{00000000-0005-0000-0000-00005F200000}"/>
    <cellStyle name="_MultipleSpace_dcf_Rights Offering Rider 4" xfId="8301" xr:uid="{00000000-0005-0000-0000-000060200000}"/>
    <cellStyle name="_MultipleSpace_dcfspxedwards" xfId="8302" xr:uid="{00000000-0005-0000-0000-000061200000}"/>
    <cellStyle name="_MultipleSpace_dcfspxedwards_Rights Offering Rider 4" xfId="8303" xr:uid="{00000000-0005-0000-0000-000062200000}"/>
    <cellStyle name="_MultipleSpace_DT Cable Expense Reimbursement" xfId="8304" xr:uid="{00000000-0005-0000-0000-000063200000}"/>
    <cellStyle name="_MultipleSpace_EPS impact with different financing scenarios (2)" xfId="8305" xr:uid="{00000000-0005-0000-0000-000064200000}"/>
    <cellStyle name="_MultipleSpace_EPS impact with different financing scenarios (2)_Rights Offering Rider 4" xfId="8306" xr:uid="{00000000-0005-0000-0000-000065200000}"/>
    <cellStyle name="_MultipleSpace_Financial Model" xfId="8307" xr:uid="{00000000-0005-0000-0000-000066200000}"/>
    <cellStyle name="_MultipleSpace_Financial Model_Rights Offering Rider 4" xfId="8308" xr:uid="{00000000-0005-0000-0000-000067200000}"/>
    <cellStyle name="_MultipleSpace_Financings Accretion_Dilution v03_followup" xfId="8309" xr:uid="{00000000-0005-0000-0000-000068200000}"/>
    <cellStyle name="_MultipleSpace_Financings Accretion_Dilution v03_followup_Rights Offering Rider 4" xfId="8310" xr:uid="{00000000-0005-0000-0000-000069200000}"/>
    <cellStyle name="_MultipleSpace_HabsRock LBO" xfId="8311" xr:uid="{00000000-0005-0000-0000-00006A200000}"/>
    <cellStyle name="_MultipleSpace_HabsRock LBO_Rights Offering Rider 4" xfId="8312" xr:uid="{00000000-0005-0000-0000-00006B200000}"/>
    <cellStyle name="_MultipleSpace_HDSupplyMinimodv3" xfId="8313" xr:uid="{00000000-0005-0000-0000-00006C200000}"/>
    <cellStyle name="_MultipleSpace_HDSupplyMinimodv3_Rights Offering Rider 4" xfId="8314" xr:uid="{00000000-0005-0000-0000-00006D200000}"/>
    <cellStyle name="_MultipleSpace_HDSupplyMinimodv3b" xfId="8315" xr:uid="{00000000-0005-0000-0000-00006E200000}"/>
    <cellStyle name="_MultipleSpace_HDSupplyMinimodv3b_Rights Offering Rider 4" xfId="8316" xr:uid="{00000000-0005-0000-0000-00006F200000}"/>
    <cellStyle name="_MultipleSpace_Historical Financials" xfId="8317" xr:uid="{00000000-0005-0000-0000-000070200000}"/>
    <cellStyle name="_MultipleSpace_Historical Financials 2" xfId="8318" xr:uid="{00000000-0005-0000-0000-000071200000}"/>
    <cellStyle name="_MultipleSpace_Historical Financials 2 2" xfId="8319" xr:uid="{00000000-0005-0000-0000-000072200000}"/>
    <cellStyle name="_MultipleSpace_Historical Financials 3" xfId="8320" xr:uid="{00000000-0005-0000-0000-000073200000}"/>
    <cellStyle name="_MultipleSpace_Industry Project list" xfId="8321" xr:uid="{00000000-0005-0000-0000-000074200000}"/>
    <cellStyle name="_MultipleSpace_Industry Project list_Rights Offering Rider 4" xfId="8322" xr:uid="{00000000-0005-0000-0000-000075200000}"/>
    <cellStyle name="_MultipleSpace_integrated_standalone" xfId="8323" xr:uid="{00000000-0005-0000-0000-000076200000}"/>
    <cellStyle name="_MultipleSpace_integrated_standalone_Rights Offering Rider 4" xfId="8324" xr:uid="{00000000-0005-0000-0000-000077200000}"/>
    <cellStyle name="_MultipleSpace_IPO Proceeds" xfId="8325" xr:uid="{00000000-0005-0000-0000-000078200000}"/>
    <cellStyle name="_MultipleSpace_IPO Proceeds_Rights Offering Rider 4" xfId="8326" xr:uid="{00000000-0005-0000-0000-000079200000}"/>
    <cellStyle name="_MultipleSpace_LBO" xfId="8327" xr:uid="{00000000-0005-0000-0000-00007A200000}"/>
    <cellStyle name="_MultipleSpace_LBO Analysis Summary" xfId="8328" xr:uid="{00000000-0005-0000-0000-00007B200000}"/>
    <cellStyle name="_MultipleSpace_LBO Analysis Summary_Rights Offering Rider 4" xfId="8329" xr:uid="{00000000-0005-0000-0000-00007C200000}"/>
    <cellStyle name="_MultipleSpace_LBO Model v3" xfId="8330" xr:uid="{00000000-0005-0000-0000-00007D200000}"/>
    <cellStyle name="_MultipleSpace_LBO Model v3_Rights Offering Rider 4" xfId="8331" xr:uid="{00000000-0005-0000-0000-00007E200000}"/>
    <cellStyle name="_MultipleSpace_LBO SF" xfId="8332" xr:uid="{00000000-0005-0000-0000-00007F200000}"/>
    <cellStyle name="_MultipleSpace_LBO SF Model Output - Template" xfId="8333" xr:uid="{00000000-0005-0000-0000-000080200000}"/>
    <cellStyle name="_MultipleSpace_LBO SF Model Output - Template_Rights Offering Rider 4" xfId="8334" xr:uid="{00000000-0005-0000-0000-000081200000}"/>
    <cellStyle name="_MultipleSpace_LBO SF Model Output - Template1" xfId="8335" xr:uid="{00000000-0005-0000-0000-000082200000}"/>
    <cellStyle name="_MultipleSpace_LBO SF Model Output - Template1_Rights Offering Rider 4" xfId="8336" xr:uid="{00000000-0005-0000-0000-000083200000}"/>
    <cellStyle name="_MultipleSpace_LBO SF_Rights Offering Rider 4" xfId="8337" xr:uid="{00000000-0005-0000-0000-000084200000}"/>
    <cellStyle name="_MultipleSpace_lbo_short_form" xfId="8338" xr:uid="{00000000-0005-0000-0000-000085200000}"/>
    <cellStyle name="_MultipleSpace_lbo_short_form_Rights Offering Rider 4" xfId="8339" xr:uid="{00000000-0005-0000-0000-000086200000}"/>
    <cellStyle name="_MultipleSpace_Legrand Business Plan" xfId="8340" xr:uid="{00000000-0005-0000-0000-000087200000}"/>
    <cellStyle name="_MultipleSpace_Legrand Business Plan 2" xfId="8341" xr:uid="{00000000-0005-0000-0000-000088200000}"/>
    <cellStyle name="_MultipleSpace_Legrand Business Plan 2 2" xfId="8342" xr:uid="{00000000-0005-0000-0000-000089200000}"/>
    <cellStyle name="_MultipleSpace_Legrand Business Plan 3" xfId="8343" xr:uid="{00000000-0005-0000-0000-00008A200000}"/>
    <cellStyle name="_MultipleSpace_Legrand Business Plan EN" xfId="8344" xr:uid="{00000000-0005-0000-0000-00008B200000}"/>
    <cellStyle name="_MultipleSpace_Legrand Business Plan EN 2" xfId="8345" xr:uid="{00000000-0005-0000-0000-00008C200000}"/>
    <cellStyle name="_MultipleSpace_Legrand Business Plan EN 2 2" xfId="8346" xr:uid="{00000000-0005-0000-0000-00008D200000}"/>
    <cellStyle name="_MultipleSpace_Legrand Business Plan EN 3" xfId="8347" xr:uid="{00000000-0005-0000-0000-00008E200000}"/>
    <cellStyle name="_MultipleSpace_Merger Analysis" xfId="8348" xr:uid="{00000000-0005-0000-0000-00008F200000}"/>
    <cellStyle name="_MultipleSpace_Merger Analysis_Rights Offering Rider 4" xfId="8349" xr:uid="{00000000-0005-0000-0000-000090200000}"/>
    <cellStyle name="_MultipleSpace_Merger Plan 01" xfId="8350" xr:uid="{00000000-0005-0000-0000-000091200000}"/>
    <cellStyle name="_MultipleSpace_Merger Plan 01 2" xfId="8351" xr:uid="{00000000-0005-0000-0000-000092200000}"/>
    <cellStyle name="_MultipleSpace_Merger Plan 01_260511_6" xfId="8352" xr:uid="{00000000-0005-0000-0000-000093200000}"/>
    <cellStyle name="_MultipleSpace_Merger Plan 01_260511_6 2" xfId="8353" xr:uid="{00000000-0005-0000-0000-000094200000}"/>
    <cellStyle name="_MultipleSpace_Merger Plan 01_LBO" xfId="8354" xr:uid="{00000000-0005-0000-0000-000095200000}"/>
    <cellStyle name="_MultipleSpace_merger_plans" xfId="8355" xr:uid="{00000000-0005-0000-0000-000096200000}"/>
    <cellStyle name="_MultipleSpace_merger_plans_Rights Offering Rider 4" xfId="8356" xr:uid="{00000000-0005-0000-0000-000097200000}"/>
    <cellStyle name="_MultipleSpace_merger_plans8" xfId="8357" xr:uid="{00000000-0005-0000-0000-000098200000}"/>
    <cellStyle name="_MultipleSpace_merger_plans8_Rights Offering Rider 4" xfId="8358" xr:uid="{00000000-0005-0000-0000-000099200000}"/>
    <cellStyle name="_MultipleSpace_Model 101403" xfId="8359" xr:uid="{00000000-0005-0000-0000-00009A200000}"/>
    <cellStyle name="_MultipleSpace_Model 101403_Rights Offering Rider 4" xfId="8360" xr:uid="{00000000-0005-0000-0000-00009B200000}"/>
    <cellStyle name="_MultipleSpace_Monthly Financials 03" xfId="8361" xr:uid="{00000000-0005-0000-0000-00009C200000}"/>
    <cellStyle name="_MultipleSpace_Monthly Financials 03_Rights Offering Rider 4" xfId="8362" xr:uid="{00000000-0005-0000-0000-00009D200000}"/>
    <cellStyle name="_MultipleSpace_Mueller Term Sheet" xfId="8363" xr:uid="{00000000-0005-0000-0000-00009E200000}"/>
    <cellStyle name="_MultipleSpace_Mueller Term Sheet_Rights Offering Rider 4" xfId="8364" xr:uid="{00000000-0005-0000-0000-00009F200000}"/>
    <cellStyle name="_MultipleSpace_NIKE checkpoints" xfId="8365" xr:uid="{00000000-0005-0000-0000-0000A0200000}"/>
    <cellStyle name="_MultipleSpace_NIKE checkpoints_Rights Offering Rider 4" xfId="8366" xr:uid="{00000000-0005-0000-0000-0000A1200000}"/>
    <cellStyle name="_MultipleSpace_Numico_LBO 08" xfId="8367" xr:uid="{00000000-0005-0000-0000-0000A2200000}"/>
    <cellStyle name="_MultipleSpace_Numico_LBO 08_Rights Offering Rider 4" xfId="8368" xr:uid="{00000000-0005-0000-0000-0000A3200000}"/>
    <cellStyle name="_MultipleSpace_Numico-Nestle Model-13 September" xfId="8369" xr:uid="{00000000-0005-0000-0000-0000A4200000}"/>
    <cellStyle name="_MultipleSpace_Numico-Nestle Model-13 September_Rights Offering Rider 4" xfId="8370" xr:uid="{00000000-0005-0000-0000-0000A5200000}"/>
    <cellStyle name="_MultipleSpace_Ownership structure - UCI" xfId="8371" xr:uid="{00000000-0005-0000-0000-0000A6200000}"/>
    <cellStyle name="_MultipleSpace_Ownership structure - UCI 2" xfId="8372" xr:uid="{00000000-0005-0000-0000-0000A7200000}"/>
    <cellStyle name="_MultipleSpace_Ownership structure - UCI_260511_6" xfId="8373" xr:uid="{00000000-0005-0000-0000-0000A8200000}"/>
    <cellStyle name="_MultipleSpace_Ownership structure - UCI_260511_6 2" xfId="8374" xr:uid="{00000000-0005-0000-0000-0000A9200000}"/>
    <cellStyle name="_MultipleSpace_Ownership structure - UCI_LBO" xfId="8375" xr:uid="{00000000-0005-0000-0000-0000AA200000}"/>
    <cellStyle name="_MultipleSpace_PE Fund Projections 2010-03-11" xfId="8376" xr:uid="{00000000-0005-0000-0000-0000AB200000}"/>
    <cellStyle name="_MultipleSpace_PL Light" xfId="8377" xr:uid="{00000000-0005-0000-0000-0000AC200000}"/>
    <cellStyle name="_MultipleSpace_PL Light 2" xfId="8378" xr:uid="{00000000-0005-0000-0000-0000AD200000}"/>
    <cellStyle name="_MultipleSpace_PL Light 2 2" xfId="8379" xr:uid="{00000000-0005-0000-0000-0000AE200000}"/>
    <cellStyle name="_MultipleSpace_PL Light 3" xfId="8380" xr:uid="{00000000-0005-0000-0000-0000AF200000}"/>
    <cellStyle name="_MultipleSpace_Pres_gStyle" xfId="8381" xr:uid="{00000000-0005-0000-0000-0000B0200000}"/>
    <cellStyle name="_MultipleSpace_Pres_gStyle_Rights Offering Rider 4" xfId="8382" xr:uid="{00000000-0005-0000-0000-0000B1200000}"/>
    <cellStyle name="_MultipleSpace_Projections Difference" xfId="8383" xr:uid="{00000000-0005-0000-0000-0000B2200000}"/>
    <cellStyle name="_MultipleSpace_Projections Difference_Rights Offering Rider 4" xfId="8384" xr:uid="{00000000-0005-0000-0000-0000B3200000}"/>
    <cellStyle name="_MultipleSpace_Projn_Feb FY03" xfId="8385" xr:uid="{00000000-0005-0000-0000-0000B4200000}"/>
    <cellStyle name="_MultipleSpace_Projn_Feb FY03_Rights Offering Rider 4" xfId="8386" xr:uid="{00000000-0005-0000-0000-0000B5200000}"/>
    <cellStyle name="_MultipleSpace_Q3 Update" xfId="8387" xr:uid="{00000000-0005-0000-0000-0000B6200000}"/>
    <cellStyle name="_MultipleSpace_Q3 Update_Rights Offering Rider 4" xfId="8388" xr:uid="{00000000-0005-0000-0000-0000B7200000}"/>
    <cellStyle name="_MultipleSpace_R.H. Donnelley 70mm Investment Conversion" xfId="8389" xr:uid="{00000000-0005-0000-0000-0000B8200000}"/>
    <cellStyle name="_MultipleSpace_refi model_gsstyle_draft" xfId="8390" xr:uid="{00000000-0005-0000-0000-0000B9200000}"/>
    <cellStyle name="_MultipleSpace_refi model_gsstyle_draft_Rights Offering Rider 4" xfId="8391" xr:uid="{00000000-0005-0000-0000-0000BA200000}"/>
    <cellStyle name="_MultipleSpace_Refinancing_Model" xfId="8392" xr:uid="{00000000-0005-0000-0000-0000BB200000}"/>
    <cellStyle name="_MultipleSpace_Refinancing_Model_Rights Offering Rider 4" xfId="8393" xr:uid="{00000000-0005-0000-0000-0000BC200000}"/>
    <cellStyle name="_MultipleSpace_Rights Offering Rider 4" xfId="8394" xr:uid="{00000000-0005-0000-0000-0000BD200000}"/>
    <cellStyle name="_MultipleSpace_Samsara_ppg" xfId="8395" xr:uid="{00000000-0005-0000-0000-0000BE200000}"/>
    <cellStyle name="_MultipleSpace_Samsara_ppg_Rights Offering Rider 4" xfId="8396" xr:uid="{00000000-0005-0000-0000-0000BF200000}"/>
    <cellStyle name="_MultipleSpace_Share Prices" xfId="8397" xr:uid="{00000000-0005-0000-0000-0000C0200000}"/>
    <cellStyle name="_MultipleSpace_Share Prices 2" xfId="8398" xr:uid="{00000000-0005-0000-0000-0000C1200000}"/>
    <cellStyle name="_MultipleSpace_Smartportfolio model" xfId="8399" xr:uid="{00000000-0005-0000-0000-0000C2200000}"/>
    <cellStyle name="_MultipleSpace_Smartportfolio model 2" xfId="8400" xr:uid="{00000000-0005-0000-0000-0000C3200000}"/>
    <cellStyle name="_MultipleSpace_Smartportfolio model 2 2" xfId="8401" xr:uid="{00000000-0005-0000-0000-0000C4200000}"/>
    <cellStyle name="_MultipleSpace_Smartportfolio model 3" xfId="8402" xr:uid="{00000000-0005-0000-0000-0000C5200000}"/>
    <cellStyle name="_MultipleSpace_Smartportfolio model_Project Snapshot PPA Final" xfId="8403" xr:uid="{00000000-0005-0000-0000-0000C6200000}"/>
    <cellStyle name="_MultipleSpace_Smartportfolio model_Project Snapshot PPA Final 2" xfId="8404" xr:uid="{00000000-0005-0000-0000-0000C7200000}"/>
    <cellStyle name="_MultipleSpace_Smartportfolio model_Project Snapshot PPA Final 2 2" xfId="8405" xr:uid="{00000000-0005-0000-0000-0000C8200000}"/>
    <cellStyle name="_MultipleSpace_Smartportfolio model_Project Snapshot PPA Final 3" xfId="8406" xr:uid="{00000000-0005-0000-0000-0000C9200000}"/>
    <cellStyle name="_MultipleSpace_SPX Capital Structure" xfId="8407" xr:uid="{00000000-0005-0000-0000-0000CA200000}"/>
    <cellStyle name="_MultipleSpace_SPX Capital Structure_Rights Offering Rider 4" xfId="8408" xr:uid="{00000000-0005-0000-0000-0000CB200000}"/>
    <cellStyle name="_MultipleSpace_SPX Divestiture YOUs 01" xfId="8409" xr:uid="{00000000-0005-0000-0000-0000CC200000}"/>
    <cellStyle name="_MultipleSpace_SPX Divestiture YOUs 01_Rights Offering Rider 4" xfId="8410" xr:uid="{00000000-0005-0000-0000-0000CD200000}"/>
    <cellStyle name="_MultipleSpace_Standalone" xfId="8411" xr:uid="{00000000-0005-0000-0000-0000CE200000}"/>
    <cellStyle name="_MultipleSpace_Standalone_Rights Offering Rider 4" xfId="8412" xr:uid="{00000000-0005-0000-0000-0000CF200000}"/>
    <cellStyle name="_MultipleSpace_Summary Capitalization then and now" xfId="8413" xr:uid="{00000000-0005-0000-0000-0000D0200000}"/>
    <cellStyle name="_MultipleSpace_Summary Capitalization then and now_Rights Offering Rider 4" xfId="8414" xr:uid="{00000000-0005-0000-0000-0000D1200000}"/>
    <cellStyle name="_MultipleSpace_Summary LR1" xfId="8415" xr:uid="{00000000-0005-0000-0000-0000D2200000}"/>
    <cellStyle name="_MultipleSpace_Summary LR1 2" xfId="8416" xr:uid="{00000000-0005-0000-0000-0000D3200000}"/>
    <cellStyle name="_MultipleSpace_Summary LR1_260511_6" xfId="8417" xr:uid="{00000000-0005-0000-0000-0000D4200000}"/>
    <cellStyle name="_MultipleSpace_Summary LR1_260511_6 2" xfId="8418" xr:uid="{00000000-0005-0000-0000-0000D5200000}"/>
    <cellStyle name="_MultipleSpace_Summary LR1_LBO" xfId="8419" xr:uid="{00000000-0005-0000-0000-0000D6200000}"/>
    <cellStyle name="_MultipleSpace_Swift Model V134 (2)" xfId="8420" xr:uid="{00000000-0005-0000-0000-0000D7200000}"/>
    <cellStyle name="_MultipleSpace_Swift Model V134 (2)_Rights Offering Rider 4" xfId="8421" xr:uid="{00000000-0005-0000-0000-0000D8200000}"/>
    <cellStyle name="_MultipleSpace_Template YTD 9-30-01 Updated" xfId="8422" xr:uid="{00000000-0005-0000-0000-0000D9200000}"/>
    <cellStyle name="_MultipleSpace_Template YTD 9-30-01 Updated 2" xfId="8423" xr:uid="{00000000-0005-0000-0000-0000DA200000}"/>
    <cellStyle name="_MultipleSpace_Template YTD 9-30-01 Updated 2 2" xfId="8424" xr:uid="{00000000-0005-0000-0000-0000DB200000}"/>
    <cellStyle name="_MultipleSpace_Template YTD 9-30-01 Updated 3" xfId="8425" xr:uid="{00000000-0005-0000-0000-0000DC200000}"/>
    <cellStyle name="_MultipleSpace_Terablaze - Cap Table" xfId="8426" xr:uid="{00000000-0005-0000-0000-0000DD200000}"/>
    <cellStyle name="_MultipleSpace_T-Rex End Market Data Analysis - Cycle Model 8.27.06" xfId="8427" xr:uid="{00000000-0005-0000-0000-0000DE200000}"/>
    <cellStyle name="_MultipleSpace_T-Rex End Market Data Analysis - Cycle Model 8.27.06_Rights Offering Rider 4" xfId="8428" xr:uid="{00000000-0005-0000-0000-0000DF200000}"/>
    <cellStyle name="_MultipleSpace_valuation" xfId="8429" xr:uid="{00000000-0005-0000-0000-0000E0200000}"/>
    <cellStyle name="_MultipleSpace_Valuation - Countrywide new" xfId="8430" xr:uid="{00000000-0005-0000-0000-0000E1200000}"/>
    <cellStyle name="_MultipleSpace_Valuation - Countrywide new 2" xfId="8431" xr:uid="{00000000-0005-0000-0000-0000E2200000}"/>
    <cellStyle name="_MultipleSpace_Valuation - Countrywide new 2 2" xfId="8432" xr:uid="{00000000-0005-0000-0000-0000E3200000}"/>
    <cellStyle name="_MultipleSpace_Valuation - Countrywide new 3" xfId="8433" xr:uid="{00000000-0005-0000-0000-0000E4200000}"/>
    <cellStyle name="_MultipleSpace_Valuation Summary" xfId="8434" xr:uid="{00000000-0005-0000-0000-0000E5200000}"/>
    <cellStyle name="_MultipleSpace_Valuation Summary_260511_6" xfId="8435" xr:uid="{00000000-0005-0000-0000-0000E6200000}"/>
    <cellStyle name="_MultipleSpace_Valuation Summary_LBO" xfId="8436" xr:uid="{00000000-0005-0000-0000-0000E7200000}"/>
    <cellStyle name="_MultipleSpace_Valuation_1" xfId="8437" xr:uid="{00000000-0005-0000-0000-0000E8200000}"/>
    <cellStyle name="_MultipleSpace_valuation_260511_6" xfId="8438" xr:uid="{00000000-0005-0000-0000-0000E9200000}"/>
    <cellStyle name="_MultipleSpace_valuation_LBO" xfId="8439" xr:uid="{00000000-0005-0000-0000-0000EA200000}"/>
    <cellStyle name="_MultipleSpace_Vladimira Mircheva deadlines" xfId="8440" xr:uid="{00000000-0005-0000-0000-0000EB200000}"/>
    <cellStyle name="_MultipleSpace_Vladimira Mircheva deadlines_Rights Offering Rider 4" xfId="8441" xr:uid="{00000000-0005-0000-0000-0000EC200000}"/>
    <cellStyle name="_MultipleSpace_VMS Breakdown" xfId="8442" xr:uid="{00000000-0005-0000-0000-0000ED200000}"/>
    <cellStyle name="_MultipleSpace_VMS Breakdown_Rights Offering Rider 4" xfId="8443" xr:uid="{00000000-0005-0000-0000-0000EE200000}"/>
    <cellStyle name="_MultipleSpace_Washburn Standalone 10-29 v4" xfId="8444" xr:uid="{00000000-0005-0000-0000-0000EF200000}"/>
    <cellStyle name="_MultipleSpace_Washburn Standalone 10-29 v4 2" xfId="8445" xr:uid="{00000000-0005-0000-0000-0000F0200000}"/>
    <cellStyle name="_MultipleSpace_Washburn Standalone 10-29 v4 2 2" xfId="8446" xr:uid="{00000000-0005-0000-0000-0000F1200000}"/>
    <cellStyle name="_MultipleSpace_Washburn Standalone 10-29 v4 3" xfId="8447" xr:uid="{00000000-0005-0000-0000-0000F2200000}"/>
    <cellStyle name="_NEW BEV final draft" xfId="8448" xr:uid="{00000000-0005-0000-0000-0000F3200000}"/>
    <cellStyle name="_NEW BEV final draft 2" xfId="8449" xr:uid="{00000000-0005-0000-0000-0000F4200000}"/>
    <cellStyle name="_NEW BEV final draft 2 2" xfId="8450" xr:uid="{00000000-0005-0000-0000-0000F5200000}"/>
    <cellStyle name="_NEW BEV final draft 2 2 2" xfId="8451" xr:uid="{00000000-0005-0000-0000-0000F6200000}"/>
    <cellStyle name="_NEW BEV final draft 2 3" xfId="8452" xr:uid="{00000000-0005-0000-0000-0000F7200000}"/>
    <cellStyle name="_NEW BEV final draft 2 3 2" xfId="8453" xr:uid="{00000000-0005-0000-0000-0000F8200000}"/>
    <cellStyle name="_NEW BEV final draft 2 4" xfId="8454" xr:uid="{00000000-0005-0000-0000-0000F9200000}"/>
    <cellStyle name="_NEW BEV final draft 2_AAA Inv" xfId="8455" xr:uid="{00000000-0005-0000-0000-0000FA200000}"/>
    <cellStyle name="_NEW BEV final draft 2_AAA Inv 2" xfId="8456" xr:uid="{00000000-0005-0000-0000-0000FB200000}"/>
    <cellStyle name="_NEW BEV final draft 2_AAA Inv_1" xfId="8457" xr:uid="{00000000-0005-0000-0000-0000FC200000}"/>
    <cellStyle name="_NEW BEV final draft 2_AAA Inv_1 2" xfId="8458" xr:uid="{00000000-0005-0000-0000-0000FD200000}"/>
    <cellStyle name="_NEW BEV final draft 2_AAA Inv_1 2 2" xfId="8459" xr:uid="{00000000-0005-0000-0000-0000FE200000}"/>
    <cellStyle name="_NEW BEV final draft 2_AP Alt" xfId="8460" xr:uid="{00000000-0005-0000-0000-0000FF200000}"/>
    <cellStyle name="_NEW BEV final draft 2_AP Alt 2" xfId="8461" xr:uid="{00000000-0005-0000-0000-000000210000}"/>
    <cellStyle name="_NEW BEV final draft 3" xfId="8462" xr:uid="{00000000-0005-0000-0000-000001210000}"/>
    <cellStyle name="_NEW BEV final draft 3 2" xfId="8463" xr:uid="{00000000-0005-0000-0000-000002210000}"/>
    <cellStyle name="_NEW BEV final draft 3 2 2" xfId="8464" xr:uid="{00000000-0005-0000-0000-000003210000}"/>
    <cellStyle name="_NEW BEV final draft 3 3" xfId="8465" xr:uid="{00000000-0005-0000-0000-000004210000}"/>
    <cellStyle name="_NEW BEV final draft_403000 - Rollforward" xfId="8466" xr:uid="{00000000-0005-0000-0000-000005210000}"/>
    <cellStyle name="_NEW BEV final draft_AAA Inv" xfId="8467" xr:uid="{00000000-0005-0000-0000-000006210000}"/>
    <cellStyle name="_NEW BEV final draft_AAA Inv 2" xfId="8468" xr:uid="{00000000-0005-0000-0000-000007210000}"/>
    <cellStyle name="_NEW BEV final draft_AAA Inv 2 2" xfId="8469" xr:uid="{00000000-0005-0000-0000-000008210000}"/>
    <cellStyle name="_NEW BEV final draft_AAA Inv 3" xfId="8470" xr:uid="{00000000-0005-0000-0000-000009210000}"/>
    <cellStyle name="_NEW BEV final draft_AAA Inv_1" xfId="8471" xr:uid="{00000000-0005-0000-0000-00000A210000}"/>
    <cellStyle name="_NEW BEV final draft_AAA Inv_1 2" xfId="8472" xr:uid="{00000000-0005-0000-0000-00000B210000}"/>
    <cellStyle name="_NEW BEV final draft_AAA Inv_AAA Inv" xfId="8473" xr:uid="{00000000-0005-0000-0000-00000C210000}"/>
    <cellStyle name="_NEW BEV final draft_AAA Inv_AAA Inv 2" xfId="8474" xr:uid="{00000000-0005-0000-0000-00000D210000}"/>
    <cellStyle name="_NEW BEV final draft_AAA Inv_AAA Inv_1" xfId="8475" xr:uid="{00000000-0005-0000-0000-00000E210000}"/>
    <cellStyle name="_NEW BEV final draft_AAA Inv_AAA Inv_1 2" xfId="8476" xr:uid="{00000000-0005-0000-0000-00000F210000}"/>
    <cellStyle name="_NEW BEV final draft_AAA Inv_AAA Inv_1 2 2" xfId="8477" xr:uid="{00000000-0005-0000-0000-000010210000}"/>
    <cellStyle name="_NEW BEV final draft_AAA Inv_AP Alt" xfId="8478" xr:uid="{00000000-0005-0000-0000-000011210000}"/>
    <cellStyle name="_NEW BEV final draft_AAA Inv_AP Alt 2" xfId="8479" xr:uid="{00000000-0005-0000-0000-000012210000}"/>
    <cellStyle name="_NEW BEV final draft_AP Alt" xfId="8480" xr:uid="{00000000-0005-0000-0000-000013210000}"/>
    <cellStyle name="_NEW BEV final draft_AP Alt 2" xfId="8481" xr:uid="{00000000-0005-0000-0000-000014210000}"/>
    <cellStyle name="_NEW BEV final draft_August 2010 Estimate" xfId="8482" xr:uid="{00000000-0005-0000-0000-000015210000}"/>
    <cellStyle name="_NEW BEV final draft_CM Act" xfId="8483" xr:uid="{00000000-0005-0000-0000-000016210000}"/>
    <cellStyle name="_NEW BEV final draft_CM Act_Sheet1" xfId="8484" xr:uid="{00000000-0005-0000-0000-000017210000}"/>
    <cellStyle name="_NEW BEV final draft_CM Act_Sheet2" xfId="8485" xr:uid="{00000000-0005-0000-0000-000018210000}"/>
    <cellStyle name="_NEW BEV final draft_CM Act_Sheet4" xfId="8486" xr:uid="{00000000-0005-0000-0000-000019210000}"/>
    <cellStyle name="_NEW BEV final draft_CM Act_Sheet5" xfId="8487" xr:uid="{00000000-0005-0000-0000-00001A210000}"/>
    <cellStyle name="_NEW BEV final draft_July Estimate" xfId="8488" xr:uid="{00000000-0005-0000-0000-00001B210000}"/>
    <cellStyle name="_NEW BEV final draft_NAV Alloc LP Feeder" xfId="8489" xr:uid="{00000000-0005-0000-0000-00001C210000}"/>
    <cellStyle name="_NEW BEV final draft_NMFI Partners Summary" xfId="8490" xr:uid="{00000000-0005-0000-0000-00001D210000}"/>
    <cellStyle name="_NEW BEV final draft_rent" xfId="8491" xr:uid="{00000000-0005-0000-0000-00001E210000}"/>
    <cellStyle name="_NEW BEV final draft_rent.alloc.2" xfId="8492" xr:uid="{00000000-0005-0000-0000-00001F210000}"/>
    <cellStyle name="_NEW BEV final draft_rent.alloc.2_Sheet2" xfId="8493" xr:uid="{00000000-0005-0000-0000-000020210000}"/>
    <cellStyle name="_NEW BEV final draft_rent.detail" xfId="8494" xr:uid="{00000000-0005-0000-0000-000021210000}"/>
    <cellStyle name="_NEW BEV final draft_rent.detail_Sheet2" xfId="8495" xr:uid="{00000000-0005-0000-0000-000022210000}"/>
    <cellStyle name="_NEW BEV final draft_Sheet1" xfId="8496" xr:uid="{00000000-0005-0000-0000-000023210000}"/>
    <cellStyle name="_NEW BEV final draft_Sheet2" xfId="8497" xr:uid="{00000000-0005-0000-0000-000024210000}"/>
    <cellStyle name="_NEW BEV final draft_Sheet4" xfId="8498" xr:uid="{00000000-0005-0000-0000-000025210000}"/>
    <cellStyle name="_NEW BEV final draft_Sheet5" xfId="8499" xr:uid="{00000000-0005-0000-0000-000026210000}"/>
    <cellStyle name="_NEW BEV final draft_Sheet5_Sheet2" xfId="8500" xr:uid="{00000000-0005-0000-0000-000027210000}"/>
    <cellStyle name="_NEW BEV final draft_US Population Summary" xfId="8501" xr:uid="{00000000-0005-0000-0000-000028210000}"/>
    <cellStyle name="_NMFI by Partner" xfId="8502" xr:uid="{00000000-0005-0000-0000-000029210000}"/>
    <cellStyle name="_NMFI by Partner_403000 - Rollforward" xfId="8503" xr:uid="{00000000-0005-0000-0000-00002A210000}"/>
    <cellStyle name="_NMFI by Partner_NMFI Partners Summary" xfId="8504" xr:uid="{00000000-0005-0000-0000-00002B210000}"/>
    <cellStyle name="_NMFI by Partner_rent" xfId="8505" xr:uid="{00000000-0005-0000-0000-00002C210000}"/>
    <cellStyle name="_NMFI by Partner_Sheet2" xfId="8506" xr:uid="{00000000-0005-0000-0000-00002D210000}"/>
    <cellStyle name="_NMFI by Partner_US Population Summary" xfId="8507" xr:uid="{00000000-0005-0000-0000-00002E210000}"/>
    <cellStyle name="_Normandy Hill_Workbook_20090630" xfId="8508" xr:uid="{00000000-0005-0000-0000-00002F210000}"/>
    <cellStyle name="_Ny analysemal RCL" xfId="8509" xr:uid="{00000000-0005-0000-0000-000030210000}"/>
    <cellStyle name="_OMF-Data2002修正予算" xfId="8510" xr:uid="{00000000-0005-0000-0000-000031210000}"/>
    <cellStyle name="_OMF-Data2002修正予算_1" xfId="8511" xr:uid="{00000000-0005-0000-0000-000032210000}"/>
    <cellStyle name="_OMF-Data2002修正予算_2" xfId="8512" xr:uid="{00000000-0005-0000-0000-000033210000}"/>
    <cellStyle name="_OMF-Data2002修正予算_3" xfId="8513" xr:uid="{00000000-0005-0000-0000-000034210000}"/>
    <cellStyle name="_OMF-Data2002修正予算_4" xfId="8514" xr:uid="{00000000-0005-0000-0000-000035210000}"/>
    <cellStyle name="_OMF-Data2002修正予算_5" xfId="8515" xr:uid="{00000000-0005-0000-0000-000036210000}"/>
    <cellStyle name="_OMF-Data2002修正予算_6" xfId="8516" xr:uid="{00000000-0005-0000-0000-000037210000}"/>
    <cellStyle name="_OMF-Data2002修正予算_6 2" xfId="8517" xr:uid="{00000000-0005-0000-0000-000038210000}"/>
    <cellStyle name="_OMF-Data2002修正予算_6 2 2" xfId="8518" xr:uid="{00000000-0005-0000-0000-000039210000}"/>
    <cellStyle name="_OMF-Data2002修正予算_6 3" xfId="8519" xr:uid="{00000000-0005-0000-0000-00003A210000}"/>
    <cellStyle name="_OMF-Data2002修正予算_6_AAA Inv" xfId="8520" xr:uid="{00000000-0005-0000-0000-00003B210000}"/>
    <cellStyle name="_OMF-Data2002修正予算_6_AAA Inv 2" xfId="8521" xr:uid="{00000000-0005-0000-0000-00003C210000}"/>
    <cellStyle name="_OMF-Data2002修正予算_6_AAA Inv 2 2" xfId="8522" xr:uid="{00000000-0005-0000-0000-00003D210000}"/>
    <cellStyle name="_OMF-Data2002修正予算_7" xfId="8523" xr:uid="{00000000-0005-0000-0000-00003E210000}"/>
    <cellStyle name="_OMF-Data2002修正予算_8" xfId="8524" xr:uid="{00000000-0005-0000-0000-00003F210000}"/>
    <cellStyle name="_OMF-Data2002修正予算_8_Vectant 3-13-02" xfId="8525" xr:uid="{00000000-0005-0000-0000-000040210000}"/>
    <cellStyle name="_Optimized Portfolios" xfId="8526" xr:uid="{00000000-0005-0000-0000-000041210000}"/>
    <cellStyle name="_Optimized Portfolios_CM Act" xfId="8527" xr:uid="{00000000-0005-0000-0000-000042210000}"/>
    <cellStyle name="_Optimized Portfolios_CM Act_Sheet1" xfId="8528" xr:uid="{00000000-0005-0000-0000-000043210000}"/>
    <cellStyle name="_Optimized Portfolios_CM Act_Sheet2" xfId="8529" xr:uid="{00000000-0005-0000-0000-000044210000}"/>
    <cellStyle name="_Optimized Portfolios_CM Act_Sheet4" xfId="8530" xr:uid="{00000000-0005-0000-0000-000045210000}"/>
    <cellStyle name="_Optimized Portfolios_CM Act_Sheet5" xfId="8531" xr:uid="{00000000-0005-0000-0000-000046210000}"/>
    <cellStyle name="_Optimized Portfolios_Sheet1" xfId="8532" xr:uid="{00000000-0005-0000-0000-000047210000}"/>
    <cellStyle name="_Optimized Portfolios_Sheet2" xfId="8533" xr:uid="{00000000-0005-0000-0000-000048210000}"/>
    <cellStyle name="_Optimized Portfolios_Sheet4" xfId="8534" xr:uid="{00000000-0005-0000-0000-000049210000}"/>
    <cellStyle name="_Optimized Portfolios_Sheet5" xfId="8535" xr:uid="{00000000-0005-0000-0000-00004A210000}"/>
    <cellStyle name="_OTC approved rec" xfId="8536" xr:uid="{00000000-0005-0000-0000-00004B210000}"/>
    <cellStyle name="_OTC approved rec 10" xfId="8537" xr:uid="{00000000-0005-0000-0000-00004C210000}"/>
    <cellStyle name="_OTC approved rec 11" xfId="8538" xr:uid="{00000000-0005-0000-0000-00004D210000}"/>
    <cellStyle name="_OTC approved rec 12" xfId="8539" xr:uid="{00000000-0005-0000-0000-00004E210000}"/>
    <cellStyle name="_OTC approved rec 13" xfId="8540" xr:uid="{00000000-0005-0000-0000-00004F210000}"/>
    <cellStyle name="_OTC approved rec 14" xfId="8541" xr:uid="{00000000-0005-0000-0000-000050210000}"/>
    <cellStyle name="_OTC approved rec 2" xfId="8542" xr:uid="{00000000-0005-0000-0000-000051210000}"/>
    <cellStyle name="_OTC approved rec 3" xfId="8543" xr:uid="{00000000-0005-0000-0000-000052210000}"/>
    <cellStyle name="_OTC approved rec 4" xfId="8544" xr:uid="{00000000-0005-0000-0000-000053210000}"/>
    <cellStyle name="_OTC approved rec 5" xfId="8545" xr:uid="{00000000-0005-0000-0000-000054210000}"/>
    <cellStyle name="_OTC approved rec 6" xfId="8546" xr:uid="{00000000-0005-0000-0000-000055210000}"/>
    <cellStyle name="_OTC approved rec 7" xfId="8547" xr:uid="{00000000-0005-0000-0000-000056210000}"/>
    <cellStyle name="_OTC approved rec 8" xfId="8548" xr:uid="{00000000-0005-0000-0000-000057210000}"/>
    <cellStyle name="_OTC approved rec 9" xfId="8549" xr:uid="{00000000-0005-0000-0000-000058210000}"/>
    <cellStyle name="_OTC approved rec_Int Accural Rec" xfId="8550" xr:uid="{00000000-0005-0000-0000-000059210000}"/>
    <cellStyle name="_OTC approved rec_MV Rec" xfId="8551" xr:uid="{00000000-0005-0000-0000-00005A210000}"/>
    <cellStyle name="_OTC Month End Reconciliation for client SSGA CAP- 30th Mar 07" xfId="8552" xr:uid="{00000000-0005-0000-0000-00005B210000}"/>
    <cellStyle name="_OTC Month End Reconciliation for client SSGA CAP- 30th Mar 07 - Amended" xfId="8553" xr:uid="{00000000-0005-0000-0000-00005C210000}"/>
    <cellStyle name="_OTC Month End Reconciliation for client SSGA CAP- 30th Mar 07 - Amended 10" xfId="8554" xr:uid="{00000000-0005-0000-0000-00005D210000}"/>
    <cellStyle name="_OTC Month End Reconciliation for client SSGA CAP- 30th Mar 07 - Amended 11" xfId="8555" xr:uid="{00000000-0005-0000-0000-00005E210000}"/>
    <cellStyle name="_OTC Month End Reconciliation for client SSGA CAP- 30th Mar 07 - Amended 12" xfId="8556" xr:uid="{00000000-0005-0000-0000-00005F210000}"/>
    <cellStyle name="_OTC Month End Reconciliation for client SSGA CAP- 30th Mar 07 - Amended 13" xfId="8557" xr:uid="{00000000-0005-0000-0000-000060210000}"/>
    <cellStyle name="_OTC Month End Reconciliation for client SSGA CAP- 30th Mar 07 - Amended 14" xfId="8558" xr:uid="{00000000-0005-0000-0000-000061210000}"/>
    <cellStyle name="_OTC Month End Reconciliation for client SSGA CAP- 30th Mar 07 - Amended 2" xfId="8559" xr:uid="{00000000-0005-0000-0000-000062210000}"/>
    <cellStyle name="_OTC Month End Reconciliation for client SSGA CAP- 30th Mar 07 - Amended 3" xfId="8560" xr:uid="{00000000-0005-0000-0000-000063210000}"/>
    <cellStyle name="_OTC Month End Reconciliation for client SSGA CAP- 30th Mar 07 - Amended 4" xfId="8561" xr:uid="{00000000-0005-0000-0000-000064210000}"/>
    <cellStyle name="_OTC Month End Reconciliation for client SSGA CAP- 30th Mar 07 - Amended 5" xfId="8562" xr:uid="{00000000-0005-0000-0000-000065210000}"/>
    <cellStyle name="_OTC Month End Reconciliation for client SSGA CAP- 30th Mar 07 - Amended 6" xfId="8563" xr:uid="{00000000-0005-0000-0000-000066210000}"/>
    <cellStyle name="_OTC Month End Reconciliation for client SSGA CAP- 30th Mar 07 - Amended 7" xfId="8564" xr:uid="{00000000-0005-0000-0000-000067210000}"/>
    <cellStyle name="_OTC Month End Reconciliation for client SSGA CAP- 30th Mar 07 - Amended 8" xfId="8565" xr:uid="{00000000-0005-0000-0000-000068210000}"/>
    <cellStyle name="_OTC Month End Reconciliation for client SSGA CAP- 30th Mar 07 - Amended 9" xfId="8566" xr:uid="{00000000-0005-0000-0000-000069210000}"/>
    <cellStyle name="_OTC Month End Reconciliation for client SSGA CAP- 30th Mar 07 - Amended_Int Accural Rec" xfId="8567" xr:uid="{00000000-0005-0000-0000-00006A210000}"/>
    <cellStyle name="_OTC Month End Reconciliation for client SSGA CAP- 30th Mar 07 - Amended_MV Rec" xfId="8568" xr:uid="{00000000-0005-0000-0000-00006B210000}"/>
    <cellStyle name="_OTC Month End Reconciliation for client SSGA CAP- 30th Mar 07 - Final" xfId="8569" xr:uid="{00000000-0005-0000-0000-00006C210000}"/>
    <cellStyle name="_OTC Month End Reconciliation for client SSGA CAP- 30th Mar 07 - Final 10" xfId="8570" xr:uid="{00000000-0005-0000-0000-00006D210000}"/>
    <cellStyle name="_OTC Month End Reconciliation for client SSGA CAP- 30th Mar 07 - Final 11" xfId="8571" xr:uid="{00000000-0005-0000-0000-00006E210000}"/>
    <cellStyle name="_OTC Month End Reconciliation for client SSGA CAP- 30th Mar 07 - Final 12" xfId="8572" xr:uid="{00000000-0005-0000-0000-00006F210000}"/>
    <cellStyle name="_OTC Month End Reconciliation for client SSGA CAP- 30th Mar 07 - Final 13" xfId="8573" xr:uid="{00000000-0005-0000-0000-000070210000}"/>
    <cellStyle name="_OTC Month End Reconciliation for client SSGA CAP- 30th Mar 07 - Final 14" xfId="8574" xr:uid="{00000000-0005-0000-0000-000071210000}"/>
    <cellStyle name="_OTC Month End Reconciliation for client SSGA CAP- 30th Mar 07 - Final 2" xfId="8575" xr:uid="{00000000-0005-0000-0000-000072210000}"/>
    <cellStyle name="_OTC Month End Reconciliation for client SSGA CAP- 30th Mar 07 - Final 3" xfId="8576" xr:uid="{00000000-0005-0000-0000-000073210000}"/>
    <cellStyle name="_OTC Month End Reconciliation for client SSGA CAP- 30th Mar 07 - Final 4" xfId="8577" xr:uid="{00000000-0005-0000-0000-000074210000}"/>
    <cellStyle name="_OTC Month End Reconciliation for client SSGA CAP- 30th Mar 07 - Final 5" xfId="8578" xr:uid="{00000000-0005-0000-0000-000075210000}"/>
    <cellStyle name="_OTC Month End Reconciliation for client SSGA CAP- 30th Mar 07 - Final 6" xfId="8579" xr:uid="{00000000-0005-0000-0000-000076210000}"/>
    <cellStyle name="_OTC Month End Reconciliation for client SSGA CAP- 30th Mar 07 - Final 7" xfId="8580" xr:uid="{00000000-0005-0000-0000-000077210000}"/>
    <cellStyle name="_OTC Month End Reconciliation for client SSGA CAP- 30th Mar 07 - Final 8" xfId="8581" xr:uid="{00000000-0005-0000-0000-000078210000}"/>
    <cellStyle name="_OTC Month End Reconciliation for client SSGA CAP- 30th Mar 07 - Final 9" xfId="8582" xr:uid="{00000000-0005-0000-0000-000079210000}"/>
    <cellStyle name="_OTC Month End Reconciliation for client SSGA CAP- 30th Mar 07 - Final_Int Accural Rec" xfId="8583" xr:uid="{00000000-0005-0000-0000-00007A210000}"/>
    <cellStyle name="_OTC Month End Reconciliation for client SSGA CAP- 30th Mar 07 - Final_MV Rec" xfId="8584" xr:uid="{00000000-0005-0000-0000-00007B210000}"/>
    <cellStyle name="_OTC Month End Reconciliation for client SSGA CAP- 30th Mar 07 10" xfId="8585" xr:uid="{00000000-0005-0000-0000-00007C210000}"/>
    <cellStyle name="_OTC Month End Reconciliation for client SSGA CAP- 30th Mar 07 11" xfId="8586" xr:uid="{00000000-0005-0000-0000-00007D210000}"/>
    <cellStyle name="_OTC Month End Reconciliation for client SSGA CAP- 30th Mar 07 12" xfId="8587" xr:uid="{00000000-0005-0000-0000-00007E210000}"/>
    <cellStyle name="_OTC Month End Reconciliation for client SSGA CAP- 30th Mar 07 13" xfId="8588" xr:uid="{00000000-0005-0000-0000-00007F210000}"/>
    <cellStyle name="_OTC Month End Reconciliation for client SSGA CAP- 30th Mar 07 14" xfId="8589" xr:uid="{00000000-0005-0000-0000-000080210000}"/>
    <cellStyle name="_OTC Month End Reconciliation for client SSGA CAP- 30th Mar 07 2" xfId="8590" xr:uid="{00000000-0005-0000-0000-000081210000}"/>
    <cellStyle name="_OTC Month End Reconciliation for client SSGA CAP- 30th Mar 07 3" xfId="8591" xr:uid="{00000000-0005-0000-0000-000082210000}"/>
    <cellStyle name="_OTC Month End Reconciliation for client SSGA CAP- 30th Mar 07 4" xfId="8592" xr:uid="{00000000-0005-0000-0000-000083210000}"/>
    <cellStyle name="_OTC Month End Reconciliation for client SSGA CAP- 30th Mar 07 5" xfId="8593" xr:uid="{00000000-0005-0000-0000-000084210000}"/>
    <cellStyle name="_OTC Month End Reconciliation for client SSGA CAP- 30th Mar 07 6" xfId="8594" xr:uid="{00000000-0005-0000-0000-000085210000}"/>
    <cellStyle name="_OTC Month End Reconciliation for client SSGA CAP- 30th Mar 07 7" xfId="8595" xr:uid="{00000000-0005-0000-0000-000086210000}"/>
    <cellStyle name="_OTC Month End Reconciliation for client SSGA CAP- 30th Mar 07 8" xfId="8596" xr:uid="{00000000-0005-0000-0000-000087210000}"/>
    <cellStyle name="_OTC Month End Reconciliation for client SSGA CAP- 30th Mar 07 9" xfId="8597" xr:uid="{00000000-0005-0000-0000-000088210000}"/>
    <cellStyle name="_OTC Month End Reconciliation for client SSGA CAP- 30th Mar 07_Int Accural Rec" xfId="8598" xr:uid="{00000000-0005-0000-0000-000089210000}"/>
    <cellStyle name="_OTC Month End Reconciliation for client SSGA CAP- 30th Mar 07_MV Rec" xfId="8599" xr:uid="{00000000-0005-0000-0000-00008A210000}"/>
    <cellStyle name="_Output Deck Final from Tim" xfId="8600" xr:uid="{00000000-0005-0000-0000-00008B210000}"/>
    <cellStyle name="_Output Deck Final from Tim_Oaktree - Annexes B and C to SPA 11.19.09" xfId="8601" xr:uid="{00000000-0005-0000-0000-00008C210000}"/>
    <cellStyle name="_Output Deck Final from Tim_Oaktree - Annexes B and C to SPA 11.19.09_Sheet2" xfId="8602" xr:uid="{00000000-0005-0000-0000-00008D210000}"/>
    <cellStyle name="_Output Deck Final from Tim_Sheet2" xfId="8603" xr:uid="{00000000-0005-0000-0000-00008E210000}"/>
    <cellStyle name="_Overall BEV 2003-V4" xfId="8604" xr:uid="{00000000-0005-0000-0000-00008F210000}"/>
    <cellStyle name="_Overall BEV 2003-V4 2" xfId="8605" xr:uid="{00000000-0005-0000-0000-000090210000}"/>
    <cellStyle name="_Overall BEV 2003-V4 2 2" xfId="8606" xr:uid="{00000000-0005-0000-0000-000091210000}"/>
    <cellStyle name="_Overall BEV 2003-V4 3" xfId="8607" xr:uid="{00000000-0005-0000-0000-000092210000}"/>
    <cellStyle name="_Overall BEV 2003-V4_AAA Inv" xfId="8608" xr:uid="{00000000-0005-0000-0000-000093210000}"/>
    <cellStyle name="_Overall BEV 2003-V4_AAA Inv 2" xfId="8609" xr:uid="{00000000-0005-0000-0000-000094210000}"/>
    <cellStyle name="_Overall BEV 2003-V4_AAA Inv 2 2" xfId="8610" xr:uid="{00000000-0005-0000-0000-000095210000}"/>
    <cellStyle name="_PAKs AYGE 2007 updated" xfId="8611" xr:uid="{00000000-0005-0000-0000-000096210000}"/>
    <cellStyle name="_Partner Consolidated Capital 2006 Q1 and 2007 Q1- 0502 Final V4-wo" xfId="8612" xr:uid="{00000000-0005-0000-0000-000097210000}"/>
    <cellStyle name="_Partner Consolidated Capital 2006 Q1 and 2007 Q1- 0502 Final V4-wo 2" xfId="8613" xr:uid="{00000000-0005-0000-0000-000098210000}"/>
    <cellStyle name="_Partner Consolidated Capital 2006 Q1 and 2007 Q1- 0502 Final V4-wo_{6} Carry" xfId="8614" xr:uid="{00000000-0005-0000-0000-000099210000}"/>
    <cellStyle name="_Partner Consolidated Capital 2006 Q1 and 2007 Q1- 0502 Final V4-wo_{6} Clawback" xfId="8615" xr:uid="{00000000-0005-0000-0000-00009A210000}"/>
    <cellStyle name="_Partner Consolidated Capital 2006 Q1 and 2007 Q1- 0502 Final V4-wo_20080415_TrxAdv Fees_v2" xfId="8616" xr:uid="{00000000-0005-0000-0000-00009B210000}"/>
    <cellStyle name="_Partner Consolidated Capital 2006 Q1 and 2007 Q1- 0502 Final V4-wo_20080415_TrxAdv Fees_v2_403000 - Rollforward" xfId="8617" xr:uid="{00000000-0005-0000-0000-00009C210000}"/>
    <cellStyle name="_Partner Consolidated Capital 2006 Q1 and 2007 Q1- 0502 Final V4-wo_20080415_TrxAdv Fees_v2_July 2010 ADP" xfId="8618" xr:uid="{00000000-0005-0000-0000-00009D210000}"/>
    <cellStyle name="_Partner Consolidated Capital 2006 Q1 and 2007 Q1- 0502 Final V4-wo_20080415_TrxAdv Fees_v2_June NMFI accrual" xfId="8619" xr:uid="{00000000-0005-0000-0000-00009E210000}"/>
    <cellStyle name="_Partner Consolidated Capital 2006 Q1 and 2007 Q1- 0502 Final V4-wo_20080415_TrxAdv Fees_v2_rent" xfId="8620" xr:uid="{00000000-0005-0000-0000-00009F210000}"/>
    <cellStyle name="_Partner Consolidated Capital 2006 Q1 and 2007 Q1- 0502 Final V4-wo_20080415_TrxAdv Fees_v2_Sheet2" xfId="8621" xr:uid="{00000000-0005-0000-0000-0000A0210000}"/>
    <cellStyle name="_Partner Consolidated Capital 2006 Q1 and 2007 Q1- 0502 Final V4-wo_20080415_TrxAdv Fees_v2_US Population Summary" xfId="8622" xr:uid="{00000000-0005-0000-0000-0000A1210000}"/>
    <cellStyle name="_Partner Consolidated Capital 2006 Q1 and 2007 Q1- 0502 Final V4-wo_2011 6+6 Occupancy Forecast" xfId="8623" xr:uid="{00000000-0005-0000-0000-0000A2210000}"/>
    <cellStyle name="_Partner Consolidated Capital 2006 Q1 and 2007 Q1- 0502 Final V4-wo_403000 - Rollforward" xfId="8624" xr:uid="{00000000-0005-0000-0000-0000A3210000}"/>
    <cellStyle name="_Partner Consolidated Capital 2006 Q1 and 2007 Q1- 0502 Final V4-wo_AAA" xfId="8625" xr:uid="{00000000-0005-0000-0000-0000A4210000}"/>
    <cellStyle name="_Partner Consolidated Capital 2006 Q1 and 2007 Q1- 0502 Final V4-wo_AAA 2" xfId="8626" xr:uid="{00000000-0005-0000-0000-0000A5210000}"/>
    <cellStyle name="_Partner Consolidated Capital 2006 Q1 and 2007 Q1- 0502 Final V4-wo_Adv Fees" xfId="8627" xr:uid="{00000000-0005-0000-0000-0000A6210000}"/>
    <cellStyle name="_Partner Consolidated Capital 2006 Q1 and 2007 Q1- 0502 Final V4-wo_Adv Fees 2" xfId="8628" xr:uid="{00000000-0005-0000-0000-0000A7210000}"/>
    <cellStyle name="_Partner Consolidated Capital 2006 Q1 and 2007 Q1- 0502 Final V4-wo_Adv Fees_FYCMPln-Retrieve" xfId="8629" xr:uid="{00000000-0005-0000-0000-0000A8210000}"/>
    <cellStyle name="_Partner Consolidated Capital 2006 Q1 and 2007 Q1- 0502 Final V4-wo_Advisors VII DECEMBER on 3-31-09 8pm" xfId="8630" xr:uid="{00000000-0005-0000-0000-0000A9210000}"/>
    <cellStyle name="_Partner Consolidated Capital 2006 Q1 and 2007 Q1- 0502 Final V4-wo_Advisors VII DECEMBER on 3-31-09 8pm 2" xfId="8631" xr:uid="{00000000-0005-0000-0000-0000AA210000}"/>
    <cellStyle name="_Partner Consolidated Capital 2006 Q1 and 2007 Q1- 0502 Final V4-wo_AGM 2009 Earnings Forecast Model_080916_May_7" xfId="8632" xr:uid="{00000000-0005-0000-0000-0000AB210000}"/>
    <cellStyle name="_Partner Consolidated Capital 2006 Q1 and 2007 Q1- 0502 Final V4-wo_AGM 2009 Earnings Forecast Model_080916_May_7_FYCMPln-Retrieve" xfId="8633" xr:uid="{00000000-0005-0000-0000-0000AC210000}"/>
    <cellStyle name="_Partner Consolidated Capital 2006 Q1 and 2007 Q1- 0502 Final V4-wo_AGM 2009 Earnings Forecast Model_080916_v16 Sent to fix_BRIDGE v03  (2)" xfId="8634" xr:uid="{00000000-0005-0000-0000-0000AD210000}"/>
    <cellStyle name="_Partner Consolidated Capital 2006 Q1 and 2007 Q1- 0502 Final V4-wo_AGM 2009 Earnings Forecast Model_080916_v16 Sent to fix_BRIDGE v03  (2) 2" xfId="8635" xr:uid="{00000000-0005-0000-0000-0000AE210000}"/>
    <cellStyle name="_Partner Consolidated Capital 2006 Q1 and 2007 Q1- 0502 Final V4-wo_AGM 2009 Earnings Forecast Model_080916_v16 Sent to fix_BRIDGE v03  (2)_FYCMPln-Retrieve" xfId="8636" xr:uid="{00000000-0005-0000-0000-0000AF210000}"/>
    <cellStyle name="_Partner Consolidated Capital 2006 Q1 and 2007 Q1- 0502 Final V4-wo_AGM Earnings Forecast Model_080724_v16" xfId="8637" xr:uid="{00000000-0005-0000-0000-0000B0210000}"/>
    <cellStyle name="_Partner Consolidated Capital 2006 Q1 and 2007 Q1- 0502 Final V4-wo_AGM Earnings Forecast Model_080724_v16 2" xfId="8638" xr:uid="{00000000-0005-0000-0000-0000B1210000}"/>
    <cellStyle name="_Partner Consolidated Capital 2006 Q1 and 2007 Q1- 0502 Final V4-wo_AGM Earnings Forecast Model_080724_v16_403000 - Rollforward" xfId="8639" xr:uid="{00000000-0005-0000-0000-0000B2210000}"/>
    <cellStyle name="_Partner Consolidated Capital 2006 Q1 and 2007 Q1- 0502 Final V4-wo_AGM Earnings Forecast Model_080724_v16_AGM 2009 Earnings Forecast Model_080916_May_7" xfId="8640" xr:uid="{00000000-0005-0000-0000-0000B3210000}"/>
    <cellStyle name="_Partner Consolidated Capital 2006 Q1 and 2007 Q1- 0502 Final V4-wo_AGM Earnings Forecast Model_080724_v16_AGM 2009 Earnings Forecast Model_080916_May_7_FYCMPln-Retrieve" xfId="8641" xr:uid="{00000000-0005-0000-0000-0000B4210000}"/>
    <cellStyle name="_Partner Consolidated Capital 2006 Q1 and 2007 Q1- 0502 Final V4-wo_AGM Earnings Forecast Model_080724_v16_AGM 2009 Earnings Forecast Model_080916_v16 Sent to fix_BRIDGE v03  (2)" xfId="8642" xr:uid="{00000000-0005-0000-0000-0000B5210000}"/>
    <cellStyle name="_Partner Consolidated Capital 2006 Q1 and 2007 Q1- 0502 Final V4-wo_AGM Earnings Forecast Model_080724_v16_AGM 2009 Earnings Forecast Model_080916_v16 Sent to fix_BRIDGE v03  (2) 2" xfId="8643" xr:uid="{00000000-0005-0000-0000-0000B6210000}"/>
    <cellStyle name="_Partner Consolidated Capital 2006 Q1 and 2007 Q1- 0502 Final V4-wo_AGM Earnings Forecast Model_080724_v16_AGM 2009 Earnings Forecast Model_080916_v16 Sent to fix_BRIDGE v03  (2)_FYCMPln-Retrieve" xfId="8644" xr:uid="{00000000-0005-0000-0000-0000B7210000}"/>
    <cellStyle name="_Partner Consolidated Capital 2006 Q1 and 2007 Q1- 0502 Final V4-wo_AGM Earnings Forecast Model_080724_v16_FYCMPln-Retrieve" xfId="8645" xr:uid="{00000000-0005-0000-0000-0000B8210000}"/>
    <cellStyle name="_Partner Consolidated Capital 2006 Q1 and 2007 Q1- 0502 Final V4-wo_AGM Earnings Forecast Model_080724_v16_July 2010 ADP" xfId="8646" xr:uid="{00000000-0005-0000-0000-0000B9210000}"/>
    <cellStyle name="_Partner Consolidated Capital 2006 Q1 and 2007 Q1- 0502 Final V4-wo_AGM Earnings Forecast Model_080724_v16_June NMFI accrual" xfId="8647" xr:uid="{00000000-0005-0000-0000-0000BA210000}"/>
    <cellStyle name="_Partner Consolidated Capital 2006 Q1 and 2007 Q1- 0502 Final V4-wo_AGM Earnings Forecast Model_080724_v16_Sheet7" xfId="8648" xr:uid="{00000000-0005-0000-0000-0000BB210000}"/>
    <cellStyle name="_Partner Consolidated Capital 2006 Q1 and 2007 Q1- 0502 Final V4-wo_AGM Earnings Forecast Model_080724_v16_Sheet7_Sheet2" xfId="8649" xr:uid="{00000000-0005-0000-0000-0000BC210000}"/>
    <cellStyle name="_Partner Consolidated Capital 2006 Q1 and 2007 Q1- 0502 Final V4-wo_AGM Earnings Forecast Model_080724_v16_US Population Summary" xfId="8650" xr:uid="{00000000-0005-0000-0000-0000BD210000}"/>
    <cellStyle name="_Partner Consolidated Capital 2006 Q1 and 2007 Q1- 0502 Final V4-wo_AIF IV - Waterfall 3 31 09 vs  6 30 09" xfId="8651" xr:uid="{00000000-0005-0000-0000-0000BE210000}"/>
    <cellStyle name="_Partner Consolidated Capital 2006 Q1 and 2007 Q1- 0502 Final V4-wo_AIF IV Financial Highlights 12-31-08 v4" xfId="8652" xr:uid="{00000000-0005-0000-0000-0000BF210000}"/>
    <cellStyle name="_Partner Consolidated Capital 2006 Q1 and 2007 Q1- 0502 Final V4-wo_AIF IV Financial Highlights 12-31-08 v4_Apollo Investment Fund IV  Q3 2009 Capital Analysis CURRENT" xfId="8653" xr:uid="{00000000-0005-0000-0000-0000C0210000}"/>
    <cellStyle name="_Partner Consolidated Capital 2006 Q1 and 2007 Q1- 0502 Final V4-wo_AIF IV Financial Highlights 12-31-08 v4_Apollo Investment Fund IV  Q3 2009 Capital Analysis iPCS &amp; URI Distribution" xfId="8654" xr:uid="{00000000-0005-0000-0000-0000C1210000}"/>
    <cellStyle name="_Partner Consolidated Capital 2006 Q1 and 2007 Q1- 0502 Final V4-wo_AIF IV Financial Highlights 12-31-08 v4_iPCs#1-Remaining" xfId="8655" xr:uid="{00000000-0005-0000-0000-0000C2210000}"/>
    <cellStyle name="_Partner Consolidated Capital 2006 Q1 and 2007 Q1- 0502 Final V4-wo_AIF IV, V, VI, VII, COF - Waterfall 3 31 09 vs  6 30 09" xfId="8656" xr:uid="{00000000-0005-0000-0000-0000C3210000}"/>
    <cellStyle name="_Partner Consolidated Capital 2006 Q1 and 2007 Q1- 0502 Final V4-wo_AIF VI - BondcoVI_Entities Invested Capital (CURRENT)" xfId="8657" xr:uid="{00000000-0005-0000-0000-0000C4210000}"/>
    <cellStyle name="_Partner Consolidated Capital 2006 Q1 and 2007 Q1- 0502 Final V4-wo_AIF VI  VII Summary Dec 2008 v3" xfId="8658" xr:uid="{00000000-0005-0000-0000-0000C5210000}"/>
    <cellStyle name="_Partner Consolidated Capital 2006 Q1 and 2007 Q1- 0502 Final V4-wo_AIF VI  VII Summary Dec 2008 v3 2" xfId="8659" xr:uid="{00000000-0005-0000-0000-0000C6210000}"/>
    <cellStyle name="_Partner Consolidated Capital 2006 Q1 and 2007 Q1- 0502 Final V4-wo_AIF VI  VII Summary Dec 2008 v3_AIF VI - BondcoVI_Entities Invested Capital (CURRENT)" xfId="8660" xr:uid="{00000000-0005-0000-0000-0000C7210000}"/>
    <cellStyle name="_Partner Consolidated Capital 2006 Q1 and 2007 Q1- 0502 Final V4-wo_AIF VI  VII Summary Dec 2008 v3_Invested Capital Debt Worksheet" xfId="8661" xr:uid="{00000000-0005-0000-0000-0000C8210000}"/>
    <cellStyle name="_Partner Consolidated Capital 2006 Q1 and 2007 Q1- 0502 Final V4-wo_AIF VI Broadleaf Watefall Summary as of 6-30-09 FINAL" xfId="8662" xr:uid="{00000000-0005-0000-0000-0000C9210000}"/>
    <cellStyle name="_Partner Consolidated Capital 2006 Q1 and 2007 Q1- 0502 Final V4-wo_AIF VI Broadleaf Watefall Summary as of 9-30-09" xfId="8663" xr:uid="{00000000-0005-0000-0000-0000CA210000}"/>
    <cellStyle name="_Partner Consolidated Capital 2006 Q1 and 2007 Q1- 0502 Final V4-wo_AIF VI CBA 3.20.08" xfId="8664" xr:uid="{00000000-0005-0000-0000-0000CB210000}"/>
    <cellStyle name="_Partner Consolidated Capital 2006 Q1 and 2007 Q1- 0502 Final V4-wo_AIF VI CBA 3.20.08_AIF VI - BondcoVI_Entities Invested Capital (CURRENT)" xfId="8665" xr:uid="{00000000-0005-0000-0000-0000CC210000}"/>
    <cellStyle name="_Partner Consolidated Capital 2006 Q1 and 2007 Q1- 0502 Final V4-wo_AIF VI CBA 3.20.08_Invested Capital Debt Worksheet" xfId="8666" xr:uid="{00000000-0005-0000-0000-0000CD210000}"/>
    <cellStyle name="_Partner Consolidated Capital 2006 Q1 and 2007 Q1- 0502 Final V4-wo_AIF VII Capital Balance Analysis INCEPTION to 09-30-08 on 10-13-08 8am" xfId="8667" xr:uid="{00000000-0005-0000-0000-0000CE210000}"/>
    <cellStyle name="_Partner Consolidated Capital 2006 Q1 and 2007 Q1- 0502 Final V4-wo_AIF VII Capital Balance Analysis INCEPTION to 09-30-08 on 10-13-08 8am 2" xfId="8668" xr:uid="{00000000-0005-0000-0000-0000CF210000}"/>
    <cellStyle name="_Partner Consolidated Capital 2006 Q1 and 2007 Q1- 0502 Final V4-wo_AIF VII Capital Balance Analysis INCEPTION to 09-30-08 on 10-13-08 8am_AIF VI - BondcoVI_Entities Invested Capital (CURRENT)" xfId="8669" xr:uid="{00000000-0005-0000-0000-0000D0210000}"/>
    <cellStyle name="_Partner Consolidated Capital 2006 Q1 and 2007 Q1- 0502 Final V4-wo_AIF VII Capital Balance Analysis INCEPTION to 09-30-08 on 10-13-08 8am_Invested Capital Debt Worksheet" xfId="8670" xr:uid="{00000000-0005-0000-0000-0000D1210000}"/>
    <cellStyle name="_Partner Consolidated Capital 2006 Q1 and 2007 Q1- 0502 Final V4-wo_Andy Affrick - Schedulev2" xfId="8671" xr:uid="{00000000-0005-0000-0000-0000D2210000}"/>
    <cellStyle name="_Partner Consolidated Capital 2006 Q1 and 2007 Q1- 0502 Final V4-wo_Apollo Advisors IV 12-31-08 GAAP TB Final" xfId="8672" xr:uid="{00000000-0005-0000-0000-0000D3210000}"/>
    <cellStyle name="_Partner Consolidated Capital 2006 Q1 and 2007 Q1- 0502 Final V4-wo_Apollo Advisors IV 12-31-08 TB (Revised for Aggr PR)" xfId="8673" xr:uid="{00000000-0005-0000-0000-0000D4210000}"/>
    <cellStyle name="_Partner Consolidated Capital 2006 Q1 and 2007 Q1- 0502 Final V4-wo_Apollo Advisors IV 6-30-09 GAAP TB" xfId="8674" xr:uid="{00000000-0005-0000-0000-0000D5210000}"/>
    <cellStyle name="_Partner Consolidated Capital 2006 Q1 and 2007 Q1- 0502 Final V4-wo_Apollo Investment Fund IV  April Priority Return" xfId="8675" xr:uid="{00000000-0005-0000-0000-0000D6210000}"/>
    <cellStyle name="_Partner Consolidated Capital 2006 Q1 and 2007 Q1- 0502 Final V4-wo_Apollo Principal Holdings I L P  ESTIMATE FMV Q2 08 v2" xfId="8676" xr:uid="{00000000-0005-0000-0000-0000D7210000}"/>
    <cellStyle name="_Partner Consolidated Capital 2006 Q1 and 2007 Q1- 0502 Final V4-wo_Apollo Principal Holdings I L P  ESTIMATE FMV Q2 08 v2 2" xfId="8677" xr:uid="{00000000-0005-0000-0000-0000D8210000}"/>
    <cellStyle name="_Partner Consolidated Capital 2006 Q1 and 2007 Q1- 0502 Final V4-wo_Apollo Principal Holdings I L P  ESTIMATE FMV Q2 08 v2_AAA" xfId="8678" xr:uid="{00000000-0005-0000-0000-0000D9210000}"/>
    <cellStyle name="_Partner Consolidated Capital 2006 Q1 and 2007 Q1- 0502 Final V4-wo_Apollo Principal Holdings I L P  ESTIMATE FMV Q2 08 v2_AAA 2" xfId="8679" xr:uid="{00000000-0005-0000-0000-0000DA210000}"/>
    <cellStyle name="_Partner Consolidated Capital 2006 Q1 and 2007 Q1- 0502 Final V4-wo_Book3 (2)" xfId="8680" xr:uid="{00000000-0005-0000-0000-0000DB210000}"/>
    <cellStyle name="_Partner Consolidated Capital 2006 Q1 and 2007 Q1- 0502 Final V4-wo_Book3 (2) 2" xfId="8681" xr:uid="{00000000-0005-0000-0000-0000DC210000}"/>
    <cellStyle name="_Partner Consolidated Capital 2006 Q1 and 2007 Q1- 0502 Final V4-wo_Book3 (2)_403000 - Rollforward" xfId="8682" xr:uid="{00000000-0005-0000-0000-0000DD210000}"/>
    <cellStyle name="_Partner Consolidated Capital 2006 Q1 and 2007 Q1- 0502 Final V4-wo_Book3 (2)_AGM 2009 Earnings Forecast Model_080916_May_7" xfId="8683" xr:uid="{00000000-0005-0000-0000-0000DE210000}"/>
    <cellStyle name="_Partner Consolidated Capital 2006 Q1 and 2007 Q1- 0502 Final V4-wo_Book3 (2)_AGM 2009 Earnings Forecast Model_080916_May_7_FYCMPln-Retrieve" xfId="8684" xr:uid="{00000000-0005-0000-0000-0000DF210000}"/>
    <cellStyle name="_Partner Consolidated Capital 2006 Q1 and 2007 Q1- 0502 Final V4-wo_Book3 (2)_AGM 2009 Earnings Forecast Model_080916_v16 Sent to fix_BRIDGE v03  (2)" xfId="8685" xr:uid="{00000000-0005-0000-0000-0000E0210000}"/>
    <cellStyle name="_Partner Consolidated Capital 2006 Q1 and 2007 Q1- 0502 Final V4-wo_Book3 (2)_AGM 2009 Earnings Forecast Model_080916_v16 Sent to fix_BRIDGE v03  (2) 2" xfId="8686" xr:uid="{00000000-0005-0000-0000-0000E1210000}"/>
    <cellStyle name="_Partner Consolidated Capital 2006 Q1 and 2007 Q1- 0502 Final V4-wo_Book3 (2)_AGM 2009 Earnings Forecast Model_080916_v16 Sent to fix_BRIDGE v03  (2)_FYCMPln-Retrieve" xfId="8687" xr:uid="{00000000-0005-0000-0000-0000E2210000}"/>
    <cellStyle name="_Partner Consolidated Capital 2006 Q1 and 2007 Q1- 0502 Final V4-wo_Book3 (2)_FYCMPln-Retrieve" xfId="8688" xr:uid="{00000000-0005-0000-0000-0000E3210000}"/>
    <cellStyle name="_Partner Consolidated Capital 2006 Q1 and 2007 Q1- 0502 Final V4-wo_Book3 (2)_July 2010 ADP" xfId="8689" xr:uid="{00000000-0005-0000-0000-0000E4210000}"/>
    <cellStyle name="_Partner Consolidated Capital 2006 Q1 and 2007 Q1- 0502 Final V4-wo_Book3 (2)_June NMFI accrual" xfId="8690" xr:uid="{00000000-0005-0000-0000-0000E5210000}"/>
    <cellStyle name="_Partner Consolidated Capital 2006 Q1 and 2007 Q1- 0502 Final V4-wo_Book3 (2)_Sheet7" xfId="8691" xr:uid="{00000000-0005-0000-0000-0000E6210000}"/>
    <cellStyle name="_Partner Consolidated Capital 2006 Q1 and 2007 Q1- 0502 Final V4-wo_Book3 (2)_Sheet7_Sheet2" xfId="8692" xr:uid="{00000000-0005-0000-0000-0000E7210000}"/>
    <cellStyle name="_Partner Consolidated Capital 2006 Q1 and 2007 Q1- 0502 Final V4-wo_Book3 (2)_US Population Summary" xfId="8693" xr:uid="{00000000-0005-0000-0000-0000E8210000}"/>
    <cellStyle name="_Partner Consolidated Capital 2006 Q1 and 2007 Q1- 0502 Final V4-wo_Book4" xfId="8694" xr:uid="{00000000-0005-0000-0000-0000E9210000}"/>
    <cellStyle name="_Partner Consolidated Capital 2006 Q1 and 2007 Q1- 0502 Final V4-wo_Book4 2" xfId="8695" xr:uid="{00000000-0005-0000-0000-0000EA210000}"/>
    <cellStyle name="_Partner Consolidated Capital 2006 Q1 and 2007 Q1- 0502 Final V4-wo_Book4_AAA" xfId="8696" xr:uid="{00000000-0005-0000-0000-0000EB210000}"/>
    <cellStyle name="_Partner Consolidated Capital 2006 Q1 and 2007 Q1- 0502 Final V4-wo_Book4_AAA 2" xfId="8697" xr:uid="{00000000-0005-0000-0000-0000EC210000}"/>
    <cellStyle name="_Partner Consolidated Capital 2006 Q1 and 2007 Q1- 0502 Final V4-wo_Book4_AGM 2009 Earnings Forecast Model_080916_v16" xfId="8698" xr:uid="{00000000-0005-0000-0000-0000ED210000}"/>
    <cellStyle name="_Partner Consolidated Capital 2006 Q1 and 2007 Q1- 0502 Final V4-wo_Book4_AGM 2009 Earnings Forecast Model_080916_v16_FYCMPln-Retrieve" xfId="8699" xr:uid="{00000000-0005-0000-0000-0000EE210000}"/>
    <cellStyle name="_Partner Consolidated Capital 2006 Q1 and 2007 Q1- 0502 Final V4-wo_Book4_AIF VI - BondcoVI_Entities Invested Capital (CURRENT)" xfId="8700" xr:uid="{00000000-0005-0000-0000-0000EF210000}"/>
    <cellStyle name="_Partner Consolidated Capital 2006 Q1 and 2007 Q1- 0502 Final V4-wo_Book4_AIF VI Broadleaf Watefall Summary as of 6-30-09 FINAL" xfId="8701" xr:uid="{00000000-0005-0000-0000-0000F0210000}"/>
    <cellStyle name="_Partner Consolidated Capital 2006 Q1 and 2007 Q1- 0502 Final V4-wo_Book4_AIF VI Broadleaf Watefall Summary as of 9-30-09" xfId="8702" xr:uid="{00000000-0005-0000-0000-0000F1210000}"/>
    <cellStyle name="_Partner Consolidated Capital 2006 Q1 and 2007 Q1- 0502 Final V4-wo_Book4_Book2" xfId="8703" xr:uid="{00000000-0005-0000-0000-0000F2210000}"/>
    <cellStyle name="_Partner Consolidated Capital 2006 Q1 and 2007 Q1- 0502 Final V4-wo_Book4_Book2_FYCMPln-Retrieve" xfId="8704" xr:uid="{00000000-0005-0000-0000-0000F3210000}"/>
    <cellStyle name="_Partner Consolidated Capital 2006 Q1 and 2007 Q1- 0502 Final V4-wo_Book4_Broadleaf Watefall 12-31-09" xfId="8705" xr:uid="{00000000-0005-0000-0000-0000F4210000}"/>
    <cellStyle name="_Partner Consolidated Capital 2006 Q1 and 2007 Q1- 0502 Final V4-wo_Book4_Broadleaf Watefall 6-30-09" xfId="8706" xr:uid="{00000000-0005-0000-0000-0000F5210000}"/>
    <cellStyle name="_Partner Consolidated Capital 2006 Q1 and 2007 Q1- 0502 Final V4-wo_Book4_Broadleaf Watefall 9-30-09" xfId="8707" xr:uid="{00000000-0005-0000-0000-0000F6210000}"/>
    <cellStyle name="_Partner Consolidated Capital 2006 Q1 and 2007 Q1- 0502 Final V4-wo_Book4_FYCMPln-Retrieve" xfId="8708" xr:uid="{00000000-0005-0000-0000-0000F7210000}"/>
    <cellStyle name="_Partner Consolidated Capital 2006 Q1 and 2007 Q1- 0502 Final V4-wo_Book4_Invested Capital Debt Worksheet" xfId="8709" xr:uid="{00000000-0005-0000-0000-0000F8210000}"/>
    <cellStyle name="_Partner Consolidated Capital 2006 Q1 and 2007 Q1- 0502 Final V4-wo_Broadleaf Watefall 12-31-09" xfId="8710" xr:uid="{00000000-0005-0000-0000-0000F9210000}"/>
    <cellStyle name="_Partner Consolidated Capital 2006 Q1 and 2007 Q1- 0502 Final V4-wo_Broadleaf Watefall 6-30-09" xfId="8711" xr:uid="{00000000-0005-0000-0000-0000FA210000}"/>
    <cellStyle name="_Partner Consolidated Capital 2006 Q1 and 2007 Q1- 0502 Final V4-wo_Broadleaf Watefall 9-30-09" xfId="8712" xr:uid="{00000000-0005-0000-0000-0000FB210000}"/>
    <cellStyle name="_Partner Consolidated Capital 2006 Q1 and 2007 Q1- 0502 Final V4-wo_broken deals (janet jackson)" xfId="8713" xr:uid="{00000000-0005-0000-0000-0000FC210000}"/>
    <cellStyle name="_Partner Consolidated Capital 2006 Q1 and 2007 Q1- 0502 Final V4-wo_broken deals (janet jackson)_403000 - Rollforward" xfId="8714" xr:uid="{00000000-0005-0000-0000-0000FD210000}"/>
    <cellStyle name="_Partner Consolidated Capital 2006 Q1 and 2007 Q1- 0502 Final V4-wo_broken deals (janet jackson)_July 2010 ADP" xfId="8715" xr:uid="{00000000-0005-0000-0000-0000FE210000}"/>
    <cellStyle name="_Partner Consolidated Capital 2006 Q1 and 2007 Q1- 0502 Final V4-wo_broken deals (janet jackson)_June NMFI accrual" xfId="8716" xr:uid="{00000000-0005-0000-0000-0000FF210000}"/>
    <cellStyle name="_Partner Consolidated Capital 2006 Q1 and 2007 Q1- 0502 Final V4-wo_broken deals (janet jackson)_rent" xfId="8717" xr:uid="{00000000-0005-0000-0000-000000220000}"/>
    <cellStyle name="_Partner Consolidated Capital 2006 Q1 and 2007 Q1- 0502 Final V4-wo_broken deals (janet jackson)_Sheet2" xfId="8718" xr:uid="{00000000-0005-0000-0000-000001220000}"/>
    <cellStyle name="_Partner Consolidated Capital 2006 Q1 and 2007 Q1- 0502 Final V4-wo_broken deals (janet jackson)_US Population Summary" xfId="8719" xr:uid="{00000000-0005-0000-0000-000002220000}"/>
    <cellStyle name="_Partner Consolidated Capital 2006 Q1 and 2007 Q1- 0502 Final V4-wo_CALCS" xfId="8720" xr:uid="{00000000-0005-0000-0000-000003220000}"/>
    <cellStyle name="_Partner Consolidated Capital 2006 Q1 and 2007 Q1- 0502 Final V4-wo_CALCS 2" xfId="8721" xr:uid="{00000000-0005-0000-0000-000004220000}"/>
    <cellStyle name="_Partner Consolidated Capital 2006 Q1 and 2007 Q1- 0502 Final V4-wo_CALCS_AIF VI - BondcoVI_Entities Invested Capital (CURRENT)" xfId="8722" xr:uid="{00000000-0005-0000-0000-000005220000}"/>
    <cellStyle name="_Partner Consolidated Capital 2006 Q1 and 2007 Q1- 0502 Final V4-wo_CALCS_AIF VI Broadleaf Watefall Summary as of 6-30-09 FINAL" xfId="8723" xr:uid="{00000000-0005-0000-0000-000006220000}"/>
    <cellStyle name="_Partner Consolidated Capital 2006 Q1 and 2007 Q1- 0502 Final V4-wo_CALCS_AIF VI Broadleaf Watefall Summary as of 9-30-09" xfId="8724" xr:uid="{00000000-0005-0000-0000-000007220000}"/>
    <cellStyle name="_Partner Consolidated Capital 2006 Q1 and 2007 Q1- 0502 Final V4-wo_CALCS_Broadleaf Watefall 12-31-09" xfId="8725" xr:uid="{00000000-0005-0000-0000-000008220000}"/>
    <cellStyle name="_Partner Consolidated Capital 2006 Q1 and 2007 Q1- 0502 Final V4-wo_CALCS_Broadleaf Watefall 6-30-09" xfId="8726" xr:uid="{00000000-0005-0000-0000-000009220000}"/>
    <cellStyle name="_Partner Consolidated Capital 2006 Q1 and 2007 Q1- 0502 Final V4-wo_CALCS_Broadleaf Watefall 9-30-09" xfId="8727" xr:uid="{00000000-0005-0000-0000-00000A220000}"/>
    <cellStyle name="_Partner Consolidated Capital 2006 Q1 and 2007 Q1- 0502 Final V4-wo_CALCS_Invested Capital Debt Worksheet" xfId="8728" xr:uid="{00000000-0005-0000-0000-00000B220000}"/>
    <cellStyle name="_Partner Consolidated Capital 2006 Q1 and 2007 Q1- 0502 Final V4-wo_Carry Calculation" xfId="8729" xr:uid="{00000000-0005-0000-0000-00000C220000}"/>
    <cellStyle name="_Partner Consolidated Capital 2006 Q1 and 2007 Q1- 0502 Final V4-wo_CM Sensitivity_Q2'08" xfId="8730" xr:uid="{00000000-0005-0000-0000-00000D220000}"/>
    <cellStyle name="_Partner Consolidated Capital 2006 Q1 and 2007 Q1- 0502 Final V4-wo_CM Sensitivity_Q2'08_403000 - Rollforward" xfId="8731" xr:uid="{00000000-0005-0000-0000-00000E220000}"/>
    <cellStyle name="_Partner Consolidated Capital 2006 Q1 and 2007 Q1- 0502 Final V4-wo_CM Sensitivity_Q2'08_July 2010 ADP" xfId="8732" xr:uid="{00000000-0005-0000-0000-00000F220000}"/>
    <cellStyle name="_Partner Consolidated Capital 2006 Q1 and 2007 Q1- 0502 Final V4-wo_CM Sensitivity_Q2'08_June NMFI accrual" xfId="8733" xr:uid="{00000000-0005-0000-0000-000010220000}"/>
    <cellStyle name="_Partner Consolidated Capital 2006 Q1 and 2007 Q1- 0502 Final V4-wo_CM Sensitivity_Q2'08_rent" xfId="8734" xr:uid="{00000000-0005-0000-0000-000011220000}"/>
    <cellStyle name="_Partner Consolidated Capital 2006 Q1 and 2007 Q1- 0502 Final V4-wo_CM Sensitivity_Q2'08_Sheet2" xfId="8735" xr:uid="{00000000-0005-0000-0000-000012220000}"/>
    <cellStyle name="_Partner Consolidated Capital 2006 Q1 and 2007 Q1- 0502 Final V4-wo_CM Sensitivity_Q2'08_US Population Summary" xfId="8736" xr:uid="{00000000-0005-0000-0000-000013220000}"/>
    <cellStyle name="_Partner Consolidated Capital 2006 Q1 and 2007 Q1- 0502 Final V4-wo_Co Inv D Valuation 12-31-08" xfId="8737" xr:uid="{00000000-0005-0000-0000-000014220000}"/>
    <cellStyle name="_Partner Consolidated Capital 2006 Q1 and 2007 Q1- 0502 Final V4-wo_Co Inv D Valuation 12-31-08 2" xfId="8738" xr:uid="{00000000-0005-0000-0000-000015220000}"/>
    <cellStyle name="_Partner Consolidated Capital 2006 Q1 and 2007 Q1- 0502 Final V4-wo_Domestic FS 12-31-08 v3-20-09" xfId="8739" xr:uid="{00000000-0005-0000-0000-000016220000}"/>
    <cellStyle name="_Partner Consolidated Capital 2006 Q1 and 2007 Q1- 0502 Final V4-wo_Domestic FS 12-31-08 v3-20-09_AIF VI - BondcoVI_Entities Invested Capital (CURRENT)" xfId="8740" xr:uid="{00000000-0005-0000-0000-000017220000}"/>
    <cellStyle name="_Partner Consolidated Capital 2006 Q1 and 2007 Q1- 0502 Final V4-wo_Domestic FS 12-31-08 v3-20-09_Invested Capital Debt Worksheet" xfId="8741" xr:uid="{00000000-0005-0000-0000-000018220000}"/>
    <cellStyle name="_Partner Consolidated Capital 2006 Q1 and 2007 Q1- 0502 Final V4-wo_Domestic TB" xfId="8742" xr:uid="{00000000-0005-0000-0000-000019220000}"/>
    <cellStyle name="_Partner Consolidated Capital 2006 Q1 and 2007 Q1- 0502 Final V4-wo_Fund IV" xfId="8743" xr:uid="{00000000-0005-0000-0000-00001A220000}"/>
    <cellStyle name="_Partner Consolidated Capital 2006 Q1 and 2007 Q1- 0502 Final V4-wo_Fund IV 9.30.08" xfId="8744" xr:uid="{00000000-0005-0000-0000-00001B220000}"/>
    <cellStyle name="_Partner Consolidated Capital 2006 Q1 and 2007 Q1- 0502 Final V4-wo_Fund IV_1" xfId="8745" xr:uid="{00000000-0005-0000-0000-00001C220000}"/>
    <cellStyle name="_Partner Consolidated Capital 2006 Q1 and 2007 Q1- 0502 Final V4-wo_Fund IV_2" xfId="8746" xr:uid="{00000000-0005-0000-0000-00001D220000}"/>
    <cellStyle name="_Partner Consolidated Capital 2006 Q1 and 2007 Q1- 0502 Final V4-wo_Fund VII Capital Balance Analysis 03-31-08 CURRENT" xfId="8747" xr:uid="{00000000-0005-0000-0000-00001E220000}"/>
    <cellStyle name="_Partner Consolidated Capital 2006 Q1 and 2007 Q1- 0502 Final V4-wo_Fund VII Capital Balance Analysis 03-31-08 CURRENT_403000 - Rollforward" xfId="8748" xr:uid="{00000000-0005-0000-0000-00001F220000}"/>
    <cellStyle name="_Partner Consolidated Capital 2006 Q1 and 2007 Q1- 0502 Final V4-wo_Fund VII Capital Balance Analysis 03-31-08 CURRENT_July 2010 ADP" xfId="8749" xr:uid="{00000000-0005-0000-0000-000020220000}"/>
    <cellStyle name="_Partner Consolidated Capital 2006 Q1 and 2007 Q1- 0502 Final V4-wo_Fund VII Capital Balance Analysis 03-31-08 CURRENT_June NMFI accrual" xfId="8750" xr:uid="{00000000-0005-0000-0000-000021220000}"/>
    <cellStyle name="_Partner Consolidated Capital 2006 Q1 and 2007 Q1- 0502 Final V4-wo_Fund VII Capital Balance Analysis 03-31-08 CURRENT_rent" xfId="8751" xr:uid="{00000000-0005-0000-0000-000022220000}"/>
    <cellStyle name="_Partner Consolidated Capital 2006 Q1 and 2007 Q1- 0502 Final V4-wo_Fund VII Capital Balance Analysis 03-31-08 CURRENT_Sheet2" xfId="8752" xr:uid="{00000000-0005-0000-0000-000023220000}"/>
    <cellStyle name="_Partner Consolidated Capital 2006 Q1 and 2007 Q1- 0502 Final V4-wo_Fund VII Capital Balance Analysis 03-31-08 CURRENT_US Population Summary" xfId="8753" xr:uid="{00000000-0005-0000-0000-000024220000}"/>
    <cellStyle name="_Partner Consolidated Capital 2006 Q1 and 2007 Q1- 0502 Final V4-wo_Funds IV Clawback Adjustment Summary" xfId="8754" xr:uid="{00000000-0005-0000-0000-000025220000}"/>
    <cellStyle name="_Partner Consolidated Capital 2006 Q1 and 2007 Q1- 0502 Final V4-wo_Funds IV Clawback Value Adjustment" xfId="8755" xr:uid="{00000000-0005-0000-0000-000026220000}"/>
    <cellStyle name="_Partner Consolidated Capital 2006 Q1 and 2007 Q1- 0502 Final V4-wo_FYCMPln-Retrieve" xfId="8756" xr:uid="{00000000-0005-0000-0000-000027220000}"/>
    <cellStyle name="_Partner Consolidated Capital 2006 Q1 and 2007 Q1- 0502 Final V4-wo_GAAP to Cash Adjustment" xfId="8757" xr:uid="{00000000-0005-0000-0000-000028220000}"/>
    <cellStyle name="_Partner Consolidated Capital 2006 Q1 and 2007 Q1- 0502 Final V4-wo_GAAP to Cash Adjustment_403000 - Rollforward" xfId="8758" xr:uid="{00000000-0005-0000-0000-000029220000}"/>
    <cellStyle name="_Partner Consolidated Capital 2006 Q1 and 2007 Q1- 0502 Final V4-wo_GAAP to Cash Adjustment_July 2010 ADP" xfId="8759" xr:uid="{00000000-0005-0000-0000-00002A220000}"/>
    <cellStyle name="_Partner Consolidated Capital 2006 Q1 and 2007 Q1- 0502 Final V4-wo_GAAP to Cash Adjustment_June NMFI accrual" xfId="8760" xr:uid="{00000000-0005-0000-0000-00002B220000}"/>
    <cellStyle name="_Partner Consolidated Capital 2006 Q1 and 2007 Q1- 0502 Final V4-wo_GAAP to Cash Adjustment_rent" xfId="8761" xr:uid="{00000000-0005-0000-0000-00002C220000}"/>
    <cellStyle name="_Partner Consolidated Capital 2006 Q1 and 2007 Q1- 0502 Final V4-wo_GAAP to Cash Adjustment_Sheet2" xfId="8762" xr:uid="{00000000-0005-0000-0000-00002D220000}"/>
    <cellStyle name="_Partner Consolidated Capital 2006 Q1 and 2007 Q1- 0502 Final V4-wo_GAAP to Cash Adjustment_US Population Summary" xfId="8763" xr:uid="{00000000-0005-0000-0000-00002E220000}"/>
    <cellStyle name="_Partner Consolidated Capital 2006 Q1 and 2007 Q1- 0502 Final V4-wo_Hexicon Adj" xfId="8764" xr:uid="{00000000-0005-0000-0000-00002F220000}"/>
    <cellStyle name="_Partner Consolidated Capital 2006 Q1 and 2007 Q1- 0502 Final V4-wo_Inv Cap Roll" xfId="8765" xr:uid="{00000000-0005-0000-0000-000030220000}"/>
    <cellStyle name="_Partner Consolidated Capital 2006 Q1 and 2007 Q1- 0502 Final V4-wo_Inv Cap Roll 2" xfId="8766" xr:uid="{00000000-0005-0000-0000-000031220000}"/>
    <cellStyle name="_Partner Consolidated Capital 2006 Q1 and 2007 Q1- 0502 Final V4-wo_Inv Cap Roll_AIF VI - BondcoVI_Entities Invested Capital (CURRENT)" xfId="8767" xr:uid="{00000000-0005-0000-0000-000032220000}"/>
    <cellStyle name="_Partner Consolidated Capital 2006 Q1 and 2007 Q1- 0502 Final V4-wo_Inv Cap Roll_Invested Capital Debt Worksheet" xfId="8768" xr:uid="{00000000-0005-0000-0000-000033220000}"/>
    <cellStyle name="_Partner Consolidated Capital 2006 Q1 and 2007 Q1- 0502 Final V4-wo_Invested Capital Debt Worksheet" xfId="8769" xr:uid="{00000000-0005-0000-0000-000034220000}"/>
    <cellStyle name="_Partner Consolidated Capital 2006 Q1 and 2007 Q1- 0502 Final V4-wo_July 2010 ADP" xfId="8770" xr:uid="{00000000-0005-0000-0000-000035220000}"/>
    <cellStyle name="_Partner Consolidated Capital 2006 Q1 and 2007 Q1- 0502 Final V4-wo_June NMFI accrual" xfId="8771" xr:uid="{00000000-0005-0000-0000-000036220000}"/>
    <cellStyle name="_Partner Consolidated Capital 2006 Q1 and 2007 Q1- 0502 Final V4-wo_MDA - AUM Modelv3_6 18" xfId="8772" xr:uid="{00000000-0005-0000-0000-000037220000}"/>
    <cellStyle name="_Partner Consolidated Capital 2006 Q1 and 2007 Q1- 0502 Final V4-wo_MDA - AUM Modelv3_6 18_FYCMPln-Retrieve" xfId="8773" xr:uid="{00000000-0005-0000-0000-000038220000}"/>
    <cellStyle name="_Partner Consolidated Capital 2006 Q1 and 2007 Q1- 0502 Final V4-wo_MDA - AUM Modelv4_values8 11" xfId="8774" xr:uid="{00000000-0005-0000-0000-000039220000}"/>
    <cellStyle name="_Partner Consolidated Capital 2006 Q1 and 2007 Q1- 0502 Final V4-wo_MDA - AUM Modelv4_values8 11 (2)" xfId="8775" xr:uid="{00000000-0005-0000-0000-00003A220000}"/>
    <cellStyle name="_Partner Consolidated Capital 2006 Q1 and 2007 Q1- 0502 Final V4-wo_MDA - AUM Modelv4_values8 11 (2)_FYCMPln-Retrieve" xfId="8776" xr:uid="{00000000-0005-0000-0000-00003B220000}"/>
    <cellStyle name="_Partner Consolidated Capital 2006 Q1 and 2007 Q1- 0502 Final V4-wo_MDA - AUM Modelv4_values8 11_FYCMPln-Retrieve" xfId="8777" xr:uid="{00000000-0005-0000-0000-00003C220000}"/>
    <cellStyle name="_Partner Consolidated Capital 2006 Q1 and 2007 Q1- 0502 Final V4-wo_Partners Capital Q1 2009" xfId="8778" xr:uid="{00000000-0005-0000-0000-00003D220000}"/>
    <cellStyle name="_Partner Consolidated Capital 2006 Q1 and 2007 Q1- 0502 Final V4-wo_PE Fees for NMFI (JJackson)" xfId="8779" xr:uid="{00000000-0005-0000-0000-00003E220000}"/>
    <cellStyle name="_Partner Consolidated Capital 2006 Q1 and 2007 Q1- 0502 Final V4-wo_PE Fees for NMFI (JJackson)_403000 - Rollforward" xfId="8780" xr:uid="{00000000-0005-0000-0000-00003F220000}"/>
    <cellStyle name="_Partner Consolidated Capital 2006 Q1 and 2007 Q1- 0502 Final V4-wo_PE Fees for NMFI (JJackson)_July 2010 ADP" xfId="8781" xr:uid="{00000000-0005-0000-0000-000040220000}"/>
    <cellStyle name="_Partner Consolidated Capital 2006 Q1 and 2007 Q1- 0502 Final V4-wo_PE Fees for NMFI (JJackson)_June NMFI accrual" xfId="8782" xr:uid="{00000000-0005-0000-0000-000041220000}"/>
    <cellStyle name="_Partner Consolidated Capital 2006 Q1 and 2007 Q1- 0502 Final V4-wo_PE Fees for NMFI (JJackson)_rent" xfId="8783" xr:uid="{00000000-0005-0000-0000-000042220000}"/>
    <cellStyle name="_Partner Consolidated Capital 2006 Q1 and 2007 Q1- 0502 Final V4-wo_PE Fees for NMFI (JJackson)_Sheet2" xfId="8784" xr:uid="{00000000-0005-0000-0000-000043220000}"/>
    <cellStyle name="_Partner Consolidated Capital 2006 Q1 and 2007 Q1- 0502 Final V4-wo_PE Fees for NMFI (JJackson)_US Population Summary" xfId="8785" xr:uid="{00000000-0005-0000-0000-000044220000}"/>
    <cellStyle name="_Partner Consolidated Capital 2006 Q1 and 2007 Q1- 0502 Final V4-wo_Placement Fee Summary 05-14-09 - Current (2)" xfId="8786" xr:uid="{00000000-0005-0000-0000-000045220000}"/>
    <cellStyle name="_Partner Consolidated Capital 2006 Q1 and 2007 Q1- 0502 Final V4-wo_Placement Fee Summary 05-14-09 - Current (2) 2" xfId="8787" xr:uid="{00000000-0005-0000-0000-000046220000}"/>
    <cellStyle name="_Partner Consolidated Capital 2006 Q1 and 2007 Q1- 0502 Final V4-wo_Placement Fee Summary 05-14-09 - Current (2)_FYCMPln-Retrieve" xfId="8788" xr:uid="{00000000-0005-0000-0000-000047220000}"/>
    <cellStyle name="_Partner Consolidated Capital 2006 Q1 and 2007 Q1- 0502 Final V4-wo_PR Calc" xfId="8789" xr:uid="{00000000-0005-0000-0000-000048220000}"/>
    <cellStyle name="_Partner Consolidated Capital 2006 Q1 and 2007 Q1- 0502 Final V4-wo_Priority Return" xfId="8790" xr:uid="{00000000-0005-0000-0000-000049220000}"/>
    <cellStyle name="_Partner Consolidated Capital 2006 Q1 and 2007 Q1- 0502 Final V4-wo_Priority Return 2" xfId="8791" xr:uid="{00000000-0005-0000-0000-00004A220000}"/>
    <cellStyle name="_Partner Consolidated Capital 2006 Q1 and 2007 Q1- 0502 Final V4-wo_Priority Return_AIF VI - BondcoVI_Entities Invested Capital (CURRENT)" xfId="8792" xr:uid="{00000000-0005-0000-0000-00004B220000}"/>
    <cellStyle name="_Partner Consolidated Capital 2006 Q1 and 2007 Q1- 0502 Final V4-wo_Priority Return_AIF VI Broadleaf Watefall Summary as of 6-30-09 FINAL" xfId="8793" xr:uid="{00000000-0005-0000-0000-00004C220000}"/>
    <cellStyle name="_Partner Consolidated Capital 2006 Q1 and 2007 Q1- 0502 Final V4-wo_Priority Return_AIF VI Broadleaf Watefall Summary as of 9-30-09" xfId="8794" xr:uid="{00000000-0005-0000-0000-00004D220000}"/>
    <cellStyle name="_Partner Consolidated Capital 2006 Q1 and 2007 Q1- 0502 Final V4-wo_Priority Return_Broadleaf Watefall 12-31-09" xfId="8795" xr:uid="{00000000-0005-0000-0000-00004E220000}"/>
    <cellStyle name="_Partner Consolidated Capital 2006 Q1 and 2007 Q1- 0502 Final V4-wo_Priority Return_Broadleaf Watefall 6-30-09" xfId="8796" xr:uid="{00000000-0005-0000-0000-00004F220000}"/>
    <cellStyle name="_Partner Consolidated Capital 2006 Q1 and 2007 Q1- 0502 Final V4-wo_Priority Return_Broadleaf Watefall 9-30-09" xfId="8797" xr:uid="{00000000-0005-0000-0000-000050220000}"/>
    <cellStyle name="_Partner Consolidated Capital 2006 Q1 and 2007 Q1- 0502 Final V4-wo_Priority Return_Invested Capital Debt Worksheet" xfId="8798" xr:uid="{00000000-0005-0000-0000-000051220000}"/>
    <cellStyle name="_Partner Consolidated Capital 2006 Q1 and 2007 Q1- 0502 Final V4-wo_Pro-forma ENI for Q1 '08 press release_FINAL" xfId="8799" xr:uid="{00000000-0005-0000-0000-000052220000}"/>
    <cellStyle name="_Partner Consolidated Capital 2006 Q1 and 2007 Q1- 0502 Final V4-wo_Revenue breakout" xfId="8800" xr:uid="{00000000-0005-0000-0000-000053220000}"/>
    <cellStyle name="_Partner Consolidated Capital 2006 Q1 and 2007 Q1- 0502 Final V4-wo_Revenue breakout 2" xfId="8801" xr:uid="{00000000-0005-0000-0000-000054220000}"/>
    <cellStyle name="_Partner Consolidated Capital 2006 Q1 and 2007 Q1- 0502 Final V4-wo_Revenue breakout_2007 Revenue - RE fees" xfId="8802" xr:uid="{00000000-0005-0000-0000-000055220000}"/>
    <cellStyle name="_Partner Consolidated Capital 2006 Q1 and 2007 Q1- 0502 Final V4-wo_Revenue breakout_2007 Revenue - RE fees 2" xfId="8803" xr:uid="{00000000-0005-0000-0000-000056220000}"/>
    <cellStyle name="_Partner Consolidated Capital 2006 Q1 and 2007 Q1- 0502 Final V4-wo_Revenue breakout_2007 Revenue - RE fees_403000 - Rollforward" xfId="8804" xr:uid="{00000000-0005-0000-0000-000057220000}"/>
    <cellStyle name="_Partner Consolidated Capital 2006 Q1 and 2007 Q1- 0502 Final V4-wo_Revenue breakout_2007 Revenue - RE fees_AGM 2009 Earnings Forecast Model_080916_May_7" xfId="8805" xr:uid="{00000000-0005-0000-0000-000058220000}"/>
    <cellStyle name="_Partner Consolidated Capital 2006 Q1 and 2007 Q1- 0502 Final V4-wo_Revenue breakout_2007 Revenue - RE fees_AGM 2009 Earnings Forecast Model_080916_May_7_FYCMPln-Retrieve" xfId="8806" xr:uid="{00000000-0005-0000-0000-000059220000}"/>
    <cellStyle name="_Partner Consolidated Capital 2006 Q1 and 2007 Q1- 0502 Final V4-wo_Revenue breakout_2007 Revenue - RE fees_AGM 2009 Earnings Forecast Model_080916_v16 Sent to fix_BRIDGE v03  (2)" xfId="8807" xr:uid="{00000000-0005-0000-0000-00005A220000}"/>
    <cellStyle name="_Partner Consolidated Capital 2006 Q1 and 2007 Q1- 0502 Final V4-wo_Revenue breakout_2007 Revenue - RE fees_AGM 2009 Earnings Forecast Model_080916_v16 Sent to fix_BRIDGE v03  (2) 2" xfId="8808" xr:uid="{00000000-0005-0000-0000-00005B220000}"/>
    <cellStyle name="_Partner Consolidated Capital 2006 Q1 and 2007 Q1- 0502 Final V4-wo_Revenue breakout_2007 Revenue - RE fees_AGM 2009 Earnings Forecast Model_080916_v16 Sent to fix_BRIDGE v03  (2)_FYCMPln-Retrieve" xfId="8809" xr:uid="{00000000-0005-0000-0000-00005C220000}"/>
    <cellStyle name="_Partner Consolidated Capital 2006 Q1 and 2007 Q1- 0502 Final V4-wo_Revenue breakout_2007 Revenue - RE fees_AIF VI - BondcoVI_Entities Invested Capital (CURRENT)" xfId="8810" xr:uid="{00000000-0005-0000-0000-00005D220000}"/>
    <cellStyle name="_Partner Consolidated Capital 2006 Q1 and 2007 Q1- 0502 Final V4-wo_Revenue breakout_2007 Revenue - RE fees_AIF VI Broadleaf Watefall Summary as of 6-30-09 FINAL" xfId="8811" xr:uid="{00000000-0005-0000-0000-00005E220000}"/>
    <cellStyle name="_Partner Consolidated Capital 2006 Q1 and 2007 Q1- 0502 Final V4-wo_Revenue breakout_2007 Revenue - RE fees_AIF VI Broadleaf Watefall Summary as of 9-30-09" xfId="8812" xr:uid="{00000000-0005-0000-0000-00005F220000}"/>
    <cellStyle name="_Partner Consolidated Capital 2006 Q1 and 2007 Q1- 0502 Final V4-wo_Revenue breakout_2007 Revenue - RE fees_Broadleaf Watefall 12-31-09" xfId="8813" xr:uid="{00000000-0005-0000-0000-000060220000}"/>
    <cellStyle name="_Partner Consolidated Capital 2006 Q1 and 2007 Q1- 0502 Final V4-wo_Revenue breakout_2007 Revenue - RE fees_Broadleaf Watefall 6-30-09" xfId="8814" xr:uid="{00000000-0005-0000-0000-000061220000}"/>
    <cellStyle name="_Partner Consolidated Capital 2006 Q1 and 2007 Q1- 0502 Final V4-wo_Revenue breakout_2007 Revenue - RE fees_Broadleaf Watefall 9-30-09" xfId="8815" xr:uid="{00000000-0005-0000-0000-000062220000}"/>
    <cellStyle name="_Partner Consolidated Capital 2006 Q1 and 2007 Q1- 0502 Final V4-wo_Revenue breakout_2007 Revenue - RE fees_FYCMPln-Retrieve" xfId="8816" xr:uid="{00000000-0005-0000-0000-000063220000}"/>
    <cellStyle name="_Partner Consolidated Capital 2006 Q1 and 2007 Q1- 0502 Final V4-wo_Revenue breakout_2007 Revenue - RE fees_Invested Capital Debt Worksheet" xfId="8817" xr:uid="{00000000-0005-0000-0000-000064220000}"/>
    <cellStyle name="_Partner Consolidated Capital 2006 Q1 and 2007 Q1- 0502 Final V4-wo_Revenue breakout_2007 Revenue - RE fees_July 2010 ADP" xfId="8818" xr:uid="{00000000-0005-0000-0000-000065220000}"/>
    <cellStyle name="_Partner Consolidated Capital 2006 Q1 and 2007 Q1- 0502 Final V4-wo_Revenue breakout_2007 Revenue - RE fees_June NMFI accrual" xfId="8819" xr:uid="{00000000-0005-0000-0000-000066220000}"/>
    <cellStyle name="_Partner Consolidated Capital 2006 Q1 and 2007 Q1- 0502 Final V4-wo_Revenue breakout_2007 Revenue - RE fees_Placement Fee Summary 05-14-09 - Current (2)" xfId="8820" xr:uid="{00000000-0005-0000-0000-000067220000}"/>
    <cellStyle name="_Partner Consolidated Capital 2006 Q1 and 2007 Q1- 0502 Final V4-wo_Revenue breakout_2007 Revenue - RE fees_Placement Fee Summary 05-14-09 - Current (2) 2" xfId="8821" xr:uid="{00000000-0005-0000-0000-000068220000}"/>
    <cellStyle name="_Partner Consolidated Capital 2006 Q1 and 2007 Q1- 0502 Final V4-wo_Revenue breakout_2007 Revenue - RE fees_Placement Fee Summary 05-14-09 - Current (2)_FYCMPln-Retrieve" xfId="8822" xr:uid="{00000000-0005-0000-0000-000069220000}"/>
    <cellStyle name="_Partner Consolidated Capital 2006 Q1 and 2007 Q1- 0502 Final V4-wo_Revenue breakout_2007 Revenue - RE fees_Sheet7" xfId="8823" xr:uid="{00000000-0005-0000-0000-00006A220000}"/>
    <cellStyle name="_Partner Consolidated Capital 2006 Q1 and 2007 Q1- 0502 Final V4-wo_Revenue breakout_2007 Revenue - RE fees_Sheet7_Sheet2" xfId="8824" xr:uid="{00000000-0005-0000-0000-00006B220000}"/>
    <cellStyle name="_Partner Consolidated Capital 2006 Q1 and 2007 Q1- 0502 Final V4-wo_Revenue breakout_2007 Revenue - RE fees_US Population Summary" xfId="8825" xr:uid="{00000000-0005-0000-0000-00006C220000}"/>
    <cellStyle name="_Partner Consolidated Capital 2006 Q1 and 2007 Q1- 0502 Final V4-wo_Revenue breakout_403000 - Rollforward" xfId="8826" xr:uid="{00000000-0005-0000-0000-00006D220000}"/>
    <cellStyle name="_Partner Consolidated Capital 2006 Q1 and 2007 Q1- 0502 Final V4-wo_Revenue breakout_AAA" xfId="8827" xr:uid="{00000000-0005-0000-0000-00006E220000}"/>
    <cellStyle name="_Partner Consolidated Capital 2006 Q1 and 2007 Q1- 0502 Final V4-wo_Revenue breakout_AAA 2" xfId="8828" xr:uid="{00000000-0005-0000-0000-00006F220000}"/>
    <cellStyle name="_Partner Consolidated Capital 2006 Q1 and 2007 Q1- 0502 Final V4-wo_Revenue breakout_AGM 2009 Earnings Forecast Model_080916_May_7" xfId="8829" xr:uid="{00000000-0005-0000-0000-000070220000}"/>
    <cellStyle name="_Partner Consolidated Capital 2006 Q1 and 2007 Q1- 0502 Final V4-wo_Revenue breakout_AGM 2009 Earnings Forecast Model_080916_May_7_FYCMPln-Retrieve" xfId="8830" xr:uid="{00000000-0005-0000-0000-000071220000}"/>
    <cellStyle name="_Partner Consolidated Capital 2006 Q1 and 2007 Q1- 0502 Final V4-wo_Revenue breakout_AIF VI - BondcoVI_Entities Invested Capital (CURRENT)" xfId="8831" xr:uid="{00000000-0005-0000-0000-000072220000}"/>
    <cellStyle name="_Partner Consolidated Capital 2006 Q1 and 2007 Q1- 0502 Final V4-wo_Revenue breakout_AIF VI Broadleaf Watefall Summary as of 6-30-09 FINAL" xfId="8832" xr:uid="{00000000-0005-0000-0000-000073220000}"/>
    <cellStyle name="_Partner Consolidated Capital 2006 Q1 and 2007 Q1- 0502 Final V4-wo_Revenue breakout_AIF VI Broadleaf Watefall Summary as of 9-30-09" xfId="8833" xr:uid="{00000000-0005-0000-0000-000074220000}"/>
    <cellStyle name="_Partner Consolidated Capital 2006 Q1 and 2007 Q1- 0502 Final V4-wo_Revenue breakout_Broadleaf Watefall 12-31-09" xfId="8834" xr:uid="{00000000-0005-0000-0000-000075220000}"/>
    <cellStyle name="_Partner Consolidated Capital 2006 Q1 and 2007 Q1- 0502 Final V4-wo_Revenue breakout_Broadleaf Watefall 6-30-09" xfId="8835" xr:uid="{00000000-0005-0000-0000-000076220000}"/>
    <cellStyle name="_Partner Consolidated Capital 2006 Q1 and 2007 Q1- 0502 Final V4-wo_Revenue breakout_Broadleaf Watefall 9-30-09" xfId="8836" xr:uid="{00000000-0005-0000-0000-000077220000}"/>
    <cellStyle name="_Partner Consolidated Capital 2006 Q1 and 2007 Q1- 0502 Final V4-wo_Revenue breakout_FYCMPln-Retrieve" xfId="8837" xr:uid="{00000000-0005-0000-0000-000078220000}"/>
    <cellStyle name="_Partner Consolidated Capital 2006 Q1 and 2007 Q1- 0502 Final V4-wo_Revenue breakout_Invested Capital Debt Worksheet" xfId="8838" xr:uid="{00000000-0005-0000-0000-000079220000}"/>
    <cellStyle name="_Partner Consolidated Capital 2006 Q1 and 2007 Q1- 0502 Final V4-wo_Revenue breakout_July 2010 ADP" xfId="8839" xr:uid="{00000000-0005-0000-0000-00007A220000}"/>
    <cellStyle name="_Partner Consolidated Capital 2006 Q1 and 2007 Q1- 0502 Final V4-wo_Revenue breakout_June NMFI accrual" xfId="8840" xr:uid="{00000000-0005-0000-0000-00007B220000}"/>
    <cellStyle name="_Partner Consolidated Capital 2006 Q1 and 2007 Q1- 0502 Final V4-wo_Revenue breakout_Placement Fee Summary 05-14-09 - Current (2)" xfId="8841" xr:uid="{00000000-0005-0000-0000-00007C220000}"/>
    <cellStyle name="_Partner Consolidated Capital 2006 Q1 and 2007 Q1- 0502 Final V4-wo_Revenue breakout_Placement Fee Summary 05-14-09 - Current (2) 2" xfId="8842" xr:uid="{00000000-0005-0000-0000-00007D220000}"/>
    <cellStyle name="_Partner Consolidated Capital 2006 Q1 and 2007 Q1- 0502 Final V4-wo_Revenue breakout_Placement Fee Summary 05-14-09 - Current (2)_FYCMPln-Retrieve" xfId="8843" xr:uid="{00000000-0005-0000-0000-00007E220000}"/>
    <cellStyle name="_Partner Consolidated Capital 2006 Q1 and 2007 Q1- 0502 Final V4-wo_Revenue breakout_Sheet7" xfId="8844" xr:uid="{00000000-0005-0000-0000-00007F220000}"/>
    <cellStyle name="_Partner Consolidated Capital 2006 Q1 and 2007 Q1- 0502 Final V4-wo_Revenue breakout_Sheet7_Sheet2" xfId="8845" xr:uid="{00000000-0005-0000-0000-000080220000}"/>
    <cellStyle name="_Partner Consolidated Capital 2006 Q1 and 2007 Q1- 0502 Final V4-wo_Revenue breakout_US Population Summary" xfId="8846" xr:uid="{00000000-0005-0000-0000-000081220000}"/>
    <cellStyle name="_Partner Consolidated Capital 2006 Q1 and 2007 Q1- 0502 Final V4-wo_Segment Cost-FairValueDisclosure(11-26)" xfId="8847" xr:uid="{00000000-0005-0000-0000-000082220000}"/>
    <cellStyle name="_Partner Consolidated Capital 2006 Q1 and 2007 Q1- 0502 Final V4-wo_Sheet1" xfId="8848" xr:uid="{00000000-0005-0000-0000-000083220000}"/>
    <cellStyle name="_Partner Consolidated Capital 2006 Q1 and 2007 Q1- 0502 Final V4-wo_Sheet1 2" xfId="8849" xr:uid="{00000000-0005-0000-0000-000084220000}"/>
    <cellStyle name="_Partner Consolidated Capital 2006 Q1 and 2007 Q1- 0502 Final V4-wo_Sheet1_AIF VI - BondcoVI_Entities Invested Capital (CURRENT)" xfId="8850" xr:uid="{00000000-0005-0000-0000-000085220000}"/>
    <cellStyle name="_Partner Consolidated Capital 2006 Q1 and 2007 Q1- 0502 Final V4-wo_Sheet1_AIF VI Broadleaf Watefall Summary as of 6-30-09 FINAL" xfId="8851" xr:uid="{00000000-0005-0000-0000-000086220000}"/>
    <cellStyle name="_Partner Consolidated Capital 2006 Q1 and 2007 Q1- 0502 Final V4-wo_Sheet1_AIF VI Broadleaf Watefall Summary as of 9-30-09" xfId="8852" xr:uid="{00000000-0005-0000-0000-000087220000}"/>
    <cellStyle name="_Partner Consolidated Capital 2006 Q1 and 2007 Q1- 0502 Final V4-wo_Sheet1_Broadleaf Watefall 12-31-09" xfId="8853" xr:uid="{00000000-0005-0000-0000-000088220000}"/>
    <cellStyle name="_Partner Consolidated Capital 2006 Q1 and 2007 Q1- 0502 Final V4-wo_Sheet1_Broadleaf Watefall 6-30-09" xfId="8854" xr:uid="{00000000-0005-0000-0000-000089220000}"/>
    <cellStyle name="_Partner Consolidated Capital 2006 Q1 and 2007 Q1- 0502 Final V4-wo_Sheet1_Broadleaf Watefall 9-30-09" xfId="8855" xr:uid="{00000000-0005-0000-0000-00008A220000}"/>
    <cellStyle name="_Partner Consolidated Capital 2006 Q1 and 2007 Q1- 0502 Final V4-wo_Sheet1_Invested Capital Debt Worksheet" xfId="8856" xr:uid="{00000000-0005-0000-0000-00008B220000}"/>
    <cellStyle name="_Partner Consolidated Capital 2006 Q1 and 2007 Q1- 0502 Final V4-wo_Sheet2" xfId="8857" xr:uid="{00000000-0005-0000-0000-00008C220000}"/>
    <cellStyle name="_Partner Consolidated Capital 2006 Q1 and 2007 Q1- 0502 Final V4-wo_Sheet2 2" xfId="8858" xr:uid="{00000000-0005-0000-0000-00008D220000}"/>
    <cellStyle name="_Partner Consolidated Capital 2006 Q1 and 2007 Q1- 0502 Final V4-wo_Sheet2_AIF VI - BondcoVI_Entities Invested Capital (CURRENT)" xfId="8859" xr:uid="{00000000-0005-0000-0000-00008E220000}"/>
    <cellStyle name="_Partner Consolidated Capital 2006 Q1 and 2007 Q1- 0502 Final V4-wo_Sheet2_AIF VI Broadleaf Watefall Summary as of 6-30-09 FINAL" xfId="8860" xr:uid="{00000000-0005-0000-0000-00008F220000}"/>
    <cellStyle name="_Partner Consolidated Capital 2006 Q1 and 2007 Q1- 0502 Final V4-wo_Sheet2_AIF VI Broadleaf Watefall Summary as of 9-30-09" xfId="8861" xr:uid="{00000000-0005-0000-0000-000090220000}"/>
    <cellStyle name="_Partner Consolidated Capital 2006 Q1 and 2007 Q1- 0502 Final V4-wo_Sheet2_Broadleaf Watefall 12-31-09" xfId="8862" xr:uid="{00000000-0005-0000-0000-000091220000}"/>
    <cellStyle name="_Partner Consolidated Capital 2006 Q1 and 2007 Q1- 0502 Final V4-wo_Sheet2_Broadleaf Watefall 6-30-09" xfId="8863" xr:uid="{00000000-0005-0000-0000-000092220000}"/>
    <cellStyle name="_Partner Consolidated Capital 2006 Q1 and 2007 Q1- 0502 Final V4-wo_Sheet2_Broadleaf Watefall 9-30-09" xfId="8864" xr:uid="{00000000-0005-0000-0000-000093220000}"/>
    <cellStyle name="_Partner Consolidated Capital 2006 Q1 and 2007 Q1- 0502 Final V4-wo_Sheet2_Invested Capital Debt Worksheet" xfId="8865" xr:uid="{00000000-0005-0000-0000-000094220000}"/>
    <cellStyle name="_Partner Consolidated Capital 2006 Q1 and 2007 Q1- 0502 Final V4-wo_Sheet3" xfId="8866" xr:uid="{00000000-0005-0000-0000-000095220000}"/>
    <cellStyle name="_Partner Consolidated Capital 2006 Q1 and 2007 Q1- 0502 Final V4-wo_Sheet3 2" xfId="8867" xr:uid="{00000000-0005-0000-0000-000096220000}"/>
    <cellStyle name="_Partner Consolidated Capital 2006 Q1 and 2007 Q1- 0502 Final V4-wo_Sheet3_AIF VI - BondcoVI_Entities Invested Capital (CURRENT)" xfId="8868" xr:uid="{00000000-0005-0000-0000-000097220000}"/>
    <cellStyle name="_Partner Consolidated Capital 2006 Q1 and 2007 Q1- 0502 Final V4-wo_Sheet3_Invested Capital Debt Worksheet" xfId="8869" xr:uid="{00000000-0005-0000-0000-000098220000}"/>
    <cellStyle name="_Partner Consolidated Capital 2006 Q1 and 2007 Q1- 0502 Final V4-wo_Sheet7" xfId="8870" xr:uid="{00000000-0005-0000-0000-000099220000}"/>
    <cellStyle name="_Partner Consolidated Capital 2006 Q1 and 2007 Q1- 0502 Final V4-wo_Sheet7_Sheet2" xfId="8871" xr:uid="{00000000-0005-0000-0000-00009A220000}"/>
    <cellStyle name="_Partner Consolidated Capital 2006 Q1 and 2007 Q1- 0502 Final V4-wo_Summary" xfId="8872" xr:uid="{00000000-0005-0000-0000-00009B220000}"/>
    <cellStyle name="_Partner Consolidated Capital 2006 Q1 and 2007 Q1- 0502 Final V4-wo_Summary 2" xfId="8873" xr:uid="{00000000-0005-0000-0000-00009C220000}"/>
    <cellStyle name="_Partner Consolidated Capital 2006 Q1 and 2007 Q1- 0502 Final V4-wo_Summary_AIF VI - BondcoVI_Entities Invested Capital (CURRENT)" xfId="8874" xr:uid="{00000000-0005-0000-0000-00009D220000}"/>
    <cellStyle name="_Partner Consolidated Capital 2006 Q1 and 2007 Q1- 0502 Final V4-wo_Summary_Invested Capital Debt Worksheet" xfId="8875" xr:uid="{00000000-0005-0000-0000-00009E220000}"/>
    <cellStyle name="_Partner Consolidated Capital 2006 Q1 and 2007 Q1- 0502 Final V4-wo_Txn and Adv and LevSourcev8" xfId="8876" xr:uid="{00000000-0005-0000-0000-00009F220000}"/>
    <cellStyle name="_Partner Consolidated Capital 2006 Q1 and 2007 Q1- 0502 Final V4-wo_Txn and Adv and LevSourcev8 2" xfId="8877" xr:uid="{00000000-0005-0000-0000-0000A0220000}"/>
    <cellStyle name="_Partner Consolidated Capital 2006 Q1 and 2007 Q1- 0502 Final V4-wo_Txn and Adv and LevSourcev8_403000 - Rollforward" xfId="8878" xr:uid="{00000000-0005-0000-0000-0000A1220000}"/>
    <cellStyle name="_Partner Consolidated Capital 2006 Q1 and 2007 Q1- 0502 Final V4-wo_Txn and Adv and LevSourcev8_AGM 2009 Earnings Forecast Model_080916_May_7" xfId="8879" xr:uid="{00000000-0005-0000-0000-0000A2220000}"/>
    <cellStyle name="_Partner Consolidated Capital 2006 Q1 and 2007 Q1- 0502 Final V4-wo_Txn and Adv and LevSourcev8_AGM 2009 Earnings Forecast Model_080916_May_7_FYCMPln-Retrieve" xfId="8880" xr:uid="{00000000-0005-0000-0000-0000A3220000}"/>
    <cellStyle name="_Partner Consolidated Capital 2006 Q1 and 2007 Q1- 0502 Final V4-wo_Txn and Adv and LevSourcev8_FYCMPln-Retrieve" xfId="8881" xr:uid="{00000000-0005-0000-0000-0000A4220000}"/>
    <cellStyle name="_Partner Consolidated Capital 2006 Q1 and 2007 Q1- 0502 Final V4-wo_Txn and Adv and LevSourcev8_July 2010 ADP" xfId="8882" xr:uid="{00000000-0005-0000-0000-0000A5220000}"/>
    <cellStyle name="_Partner Consolidated Capital 2006 Q1 and 2007 Q1- 0502 Final V4-wo_Txn and Adv and LevSourcev8_June NMFI accrual" xfId="8883" xr:uid="{00000000-0005-0000-0000-0000A6220000}"/>
    <cellStyle name="_Partner Consolidated Capital 2006 Q1 and 2007 Q1- 0502 Final V4-wo_Txn and Adv and LevSourcev8_Sheet7" xfId="8884" xr:uid="{00000000-0005-0000-0000-0000A7220000}"/>
    <cellStyle name="_Partner Consolidated Capital 2006 Q1 and 2007 Q1- 0502 Final V4-wo_Txn and Adv and LevSourcev8_Sheet7_Sheet2" xfId="8885" xr:uid="{00000000-0005-0000-0000-0000A8220000}"/>
    <cellStyle name="_Partner Consolidated Capital 2006 Q1 and 2007 Q1- 0502 Final V4-wo_Txn and Adv and LevSourcev8_US Population Summary" xfId="8886" xr:uid="{00000000-0005-0000-0000-0000A9220000}"/>
    <cellStyle name="_Partner Consolidated Capital 2006 Q1 and 2007 Q1- 0502 Final V4-wo_US Population Summary" xfId="8887" xr:uid="{00000000-0005-0000-0000-0000AA220000}"/>
    <cellStyle name="_Partner Consolidated Capital 2006 Q1 and 2007 Q1- 0502 Final V4-wo_YE distrib on cash flow" xfId="8888" xr:uid="{00000000-0005-0000-0000-0000AB220000}"/>
    <cellStyle name="_PE Coinvest rollup taxl 2 7 08" xfId="8889" xr:uid="{00000000-0005-0000-0000-0000AC220000}"/>
    <cellStyle name="_PE Coinvest rollup taxl 2 7 08_403000 - Rollforward" xfId="8890" xr:uid="{00000000-0005-0000-0000-0000AD220000}"/>
    <cellStyle name="_PE Coinvest rollup taxl 2 7 08_July 2010 ADP" xfId="8891" xr:uid="{00000000-0005-0000-0000-0000AE220000}"/>
    <cellStyle name="_PE Coinvest rollup taxl 2 7 08_June NMFI accrual" xfId="8892" xr:uid="{00000000-0005-0000-0000-0000AF220000}"/>
    <cellStyle name="_PE Coinvest rollup taxl 2 7 08_rent" xfId="8893" xr:uid="{00000000-0005-0000-0000-0000B0220000}"/>
    <cellStyle name="_PE Coinvest rollup taxl 2 7 08_Sheet2" xfId="8894" xr:uid="{00000000-0005-0000-0000-0000B1220000}"/>
    <cellStyle name="_PE Coinvest rollup taxl 2 7 08_US Population Summary" xfId="8895" xr:uid="{00000000-0005-0000-0000-0000B2220000}"/>
    <cellStyle name="_Percent" xfId="8896" xr:uid="{00000000-0005-0000-0000-0000B3220000}"/>
    <cellStyle name="_Percent 2" xfId="8897" xr:uid="{00000000-0005-0000-0000-0000B4220000}"/>
    <cellStyle name="_Percent 2 2" xfId="8898" xr:uid="{00000000-0005-0000-0000-0000B5220000}"/>
    <cellStyle name="_Percent 3" xfId="8899" xr:uid="{00000000-0005-0000-0000-0000B6220000}"/>
    <cellStyle name="_Percent_260511_6" xfId="8900" xr:uid="{00000000-0005-0000-0000-0000B7220000}"/>
    <cellStyle name="_Percent_AD-Modèle GSI-14.03.00.final" xfId="8901" xr:uid="{00000000-0005-0000-0000-0000B8220000}"/>
    <cellStyle name="_Percent_Analysis" xfId="8902" xr:uid="{00000000-0005-0000-0000-0000B9220000}"/>
    <cellStyle name="_Percent_Analysis 2" xfId="8903" xr:uid="{00000000-0005-0000-0000-0000BA220000}"/>
    <cellStyle name="_Percent_Analysis 2 2" xfId="8904" xr:uid="{00000000-0005-0000-0000-0000BB220000}"/>
    <cellStyle name="_Percent_Analysis 3" xfId="8905" xr:uid="{00000000-0005-0000-0000-0000BC220000}"/>
    <cellStyle name="_Percent_Analysis of Generali Offer" xfId="8906" xr:uid="{00000000-0005-0000-0000-0000BD220000}"/>
    <cellStyle name="_Percent_Analysis of Generali Offer_260511_6" xfId="8907" xr:uid="{00000000-0005-0000-0000-0000BE220000}"/>
    <cellStyle name="_Percent_Analysis of Generali Offer_LBO" xfId="8908" xr:uid="{00000000-0005-0000-0000-0000BF220000}"/>
    <cellStyle name="_Percent_Apollo - Annex B (2)" xfId="8909" xr:uid="{00000000-0005-0000-0000-0000C0220000}"/>
    <cellStyle name="_Percent_Book 2" xfId="8910" xr:uid="{00000000-0005-0000-0000-0000C1220000}"/>
    <cellStyle name="_Percent_Book 2 2" xfId="8911" xr:uid="{00000000-0005-0000-0000-0000C2220000}"/>
    <cellStyle name="_Percent_Book 2 2 2" xfId="8912" xr:uid="{00000000-0005-0000-0000-0000C3220000}"/>
    <cellStyle name="_Percent_Book 2 3" xfId="8913" xr:uid="{00000000-0005-0000-0000-0000C4220000}"/>
    <cellStyle name="_Percent_Book 2_Project Snapshot PPA Final" xfId="8914" xr:uid="{00000000-0005-0000-0000-0000C5220000}"/>
    <cellStyle name="_Percent_Book 2_Project Snapshot PPA Final 2" xfId="8915" xr:uid="{00000000-0005-0000-0000-0000C6220000}"/>
    <cellStyle name="_Percent_Book 2_Project Snapshot PPA Final 2 2" xfId="8916" xr:uid="{00000000-0005-0000-0000-0000C7220000}"/>
    <cellStyle name="_Percent_Book 2_Project Snapshot PPA Final 3" xfId="8917" xr:uid="{00000000-0005-0000-0000-0000C8220000}"/>
    <cellStyle name="_Percent_Book4" xfId="8918" xr:uid="{00000000-0005-0000-0000-0000C9220000}"/>
    <cellStyle name="_Percent_Book4 2" xfId="8919" xr:uid="{00000000-0005-0000-0000-0000CA220000}"/>
    <cellStyle name="_Percent_Book4 2 2" xfId="8920" xr:uid="{00000000-0005-0000-0000-0000CB220000}"/>
    <cellStyle name="_Percent_Book4 3" xfId="8921" xr:uid="{00000000-0005-0000-0000-0000CC220000}"/>
    <cellStyle name="_Percent_Book4_Project Snapshot PPA Final" xfId="8922" xr:uid="{00000000-0005-0000-0000-0000CD220000}"/>
    <cellStyle name="_Percent_Book4_Project Snapshot PPA Final 2" xfId="8923" xr:uid="{00000000-0005-0000-0000-0000CE220000}"/>
    <cellStyle name="_Percent_Book4_Project Snapshot PPA Final 2 2" xfId="8924" xr:uid="{00000000-0005-0000-0000-0000CF220000}"/>
    <cellStyle name="_Percent_Book4_Project Snapshot PPA Final 3" xfId="8925" xr:uid="{00000000-0005-0000-0000-0000D0220000}"/>
    <cellStyle name="_Percent_Cap Struct NY Aug 1 2001" xfId="8926" xr:uid="{00000000-0005-0000-0000-0000D1220000}"/>
    <cellStyle name="_Percent_Cincinnati Bell at 12-31-03 - full pymt" xfId="8927" xr:uid="{00000000-0005-0000-0000-0000D2220000}"/>
    <cellStyle name="_Percent_csc_parfum_19062001" xfId="8928" xr:uid="{00000000-0005-0000-0000-0000D3220000}"/>
    <cellStyle name="_Percent_csc_parfum_19062001_Rights Offering Rider 4" xfId="8929" xr:uid="{00000000-0005-0000-0000-0000D4220000}"/>
    <cellStyle name="_Percent_dcf" xfId="8930" xr:uid="{00000000-0005-0000-0000-0000D5220000}"/>
    <cellStyle name="_Percent_dcf 2" xfId="8931" xr:uid="{00000000-0005-0000-0000-0000D6220000}"/>
    <cellStyle name="_Percent_dcf 2 2" xfId="8932" xr:uid="{00000000-0005-0000-0000-0000D7220000}"/>
    <cellStyle name="_Percent_dcf 3" xfId="8933" xr:uid="{00000000-0005-0000-0000-0000D8220000}"/>
    <cellStyle name="_Percent_dcf_Options Valuation - Countrywide - 2008-09-30 1.0" xfId="8934" xr:uid="{00000000-0005-0000-0000-0000D9220000}"/>
    <cellStyle name="_Percent_dcf_Options Valuation - Countrywide - 2008-09-30 1.0 2" xfId="8935" xr:uid="{00000000-0005-0000-0000-0000DA220000}"/>
    <cellStyle name="_Percent_dcf_Options Valuation - Countrywide - 2008-09-30 1.0 2 2" xfId="8936" xr:uid="{00000000-0005-0000-0000-0000DB220000}"/>
    <cellStyle name="_Percent_dcf_Options Valuation - Countrywide - 2008-09-30 1.0 3" xfId="8937" xr:uid="{00000000-0005-0000-0000-0000DC220000}"/>
    <cellStyle name="_Percent_EY sanity check" xfId="8938" xr:uid="{00000000-0005-0000-0000-0000DD220000}"/>
    <cellStyle name="_Percent_EY sanity check 2" xfId="8939" xr:uid="{00000000-0005-0000-0000-0000DE220000}"/>
    <cellStyle name="_Percent_EY sanity check 2 2" xfId="8940" xr:uid="{00000000-0005-0000-0000-0000DF220000}"/>
    <cellStyle name="_Percent_EY sanity check 3" xfId="8941" xr:uid="{00000000-0005-0000-0000-0000E0220000}"/>
    <cellStyle name="_Percent_EY sanity check_Options Valuation - Countrywide - 2008-09-30 1.0" xfId="8942" xr:uid="{00000000-0005-0000-0000-0000E1220000}"/>
    <cellStyle name="_Percent_EY sanity check_Options Valuation - Countrywide - 2008-09-30 1.0 2" xfId="8943" xr:uid="{00000000-0005-0000-0000-0000E2220000}"/>
    <cellStyle name="_Percent_EY sanity check_Options Valuation - Countrywide - 2008-09-30 1.0 2 2" xfId="8944" xr:uid="{00000000-0005-0000-0000-0000E3220000}"/>
    <cellStyle name="_Percent_EY sanity check_Options Valuation - Countrywide - 2008-09-30 1.0 3" xfId="8945" xr:uid="{00000000-0005-0000-0000-0000E4220000}"/>
    <cellStyle name="_Percent_Hook_MergerPlan_2003_Feb11" xfId="8946" xr:uid="{00000000-0005-0000-0000-0000E5220000}"/>
    <cellStyle name="_Percent_Hook_MergerPlan_2003_Feb11_Rights Offering Rider 4" xfId="8947" xr:uid="{00000000-0005-0000-0000-0000E6220000}"/>
    <cellStyle name="_Percent_LBO" xfId="8948" xr:uid="{00000000-0005-0000-0000-0000E7220000}"/>
    <cellStyle name="_Percent_Numico-Nestle Model-26 February 2002 2b" xfId="8949" xr:uid="{00000000-0005-0000-0000-0000E8220000}"/>
    <cellStyle name="_Percent_Numico-Nestle Model-26 February 2002 2b_Rights Offering Rider 4" xfId="8950" xr:uid="{00000000-0005-0000-0000-0000E9220000}"/>
    <cellStyle name="_Percent_Options Valuation - Countrywide - 2008-09-30 1.0" xfId="8951" xr:uid="{00000000-0005-0000-0000-0000EA220000}"/>
    <cellStyle name="_Percent_Options Valuation - Countrywide - 2008-09-30 1.0 2" xfId="8952" xr:uid="{00000000-0005-0000-0000-0000EB220000}"/>
    <cellStyle name="_Percent_Options Valuation - Countrywide - 2008-09-30 1.0 2 2" xfId="8953" xr:uid="{00000000-0005-0000-0000-0000EC220000}"/>
    <cellStyle name="_Percent_Options Valuation - Countrywide - 2008-09-30 1.0 3" xfId="8954" xr:uid="{00000000-0005-0000-0000-0000ED220000}"/>
    <cellStyle name="_Percent_PE Fund Projections 2010-03-11" xfId="8955" xr:uid="{00000000-0005-0000-0000-0000EE220000}"/>
    <cellStyle name="_Percent_Projections Difference" xfId="8956" xr:uid="{00000000-0005-0000-0000-0000EF220000}"/>
    <cellStyle name="_Percent_Projections Difference_Rights Offering Rider 4" xfId="8957" xr:uid="{00000000-0005-0000-0000-0000F0220000}"/>
    <cellStyle name="_Percent_Rights Offering Rider 4" xfId="8958" xr:uid="{00000000-0005-0000-0000-0000F1220000}"/>
    <cellStyle name="_Percent_Samsara Model_20062001" xfId="8959" xr:uid="{00000000-0005-0000-0000-0000F2220000}"/>
    <cellStyle name="_Percent_Samsara Model_20062001_Rights Offering Rider 4" xfId="8960" xr:uid="{00000000-0005-0000-0000-0000F3220000}"/>
    <cellStyle name="_Percent_Samsara_ppg" xfId="8961" xr:uid="{00000000-0005-0000-0000-0000F4220000}"/>
    <cellStyle name="_Percent_Samsara_ppg_Rights Offering Rider 4" xfId="8962" xr:uid="{00000000-0005-0000-0000-0000F5220000}"/>
    <cellStyle name="_Percent_Share Prices" xfId="8963" xr:uid="{00000000-0005-0000-0000-0000F6220000}"/>
    <cellStyle name="_Percent_Smartportfolio model" xfId="8964" xr:uid="{00000000-0005-0000-0000-0000F7220000}"/>
    <cellStyle name="_Percent_Smartportfolio model 2" xfId="8965" xr:uid="{00000000-0005-0000-0000-0000F8220000}"/>
    <cellStyle name="_Percent_Smartportfolio model 2 2" xfId="8966" xr:uid="{00000000-0005-0000-0000-0000F9220000}"/>
    <cellStyle name="_Percent_Smartportfolio model 3" xfId="8967" xr:uid="{00000000-0005-0000-0000-0000FA220000}"/>
    <cellStyle name="_Percent_Smartportfolio model_Project Snapshot PPA Final" xfId="8968" xr:uid="{00000000-0005-0000-0000-0000FB220000}"/>
    <cellStyle name="_Percent_Smartportfolio model_Project Snapshot PPA Final 2" xfId="8969" xr:uid="{00000000-0005-0000-0000-0000FC220000}"/>
    <cellStyle name="_Percent_Smartportfolio model_Project Snapshot PPA Final 2 2" xfId="8970" xr:uid="{00000000-0005-0000-0000-0000FD220000}"/>
    <cellStyle name="_Percent_Smartportfolio model_Project Snapshot PPA Final 3" xfId="8971" xr:uid="{00000000-0005-0000-0000-0000FE220000}"/>
    <cellStyle name="_Percent_Swift Model V134 (2)" xfId="8972" xr:uid="{00000000-0005-0000-0000-0000FF220000}"/>
    <cellStyle name="_Percent_Swift Model V134 (2)_Rights Offering Rider 4" xfId="8973" xr:uid="{00000000-0005-0000-0000-000000230000}"/>
    <cellStyle name="_Percent_valuation" xfId="8974" xr:uid="{00000000-0005-0000-0000-000001230000}"/>
    <cellStyle name="_Percent_Valuation_1" xfId="8975" xr:uid="{00000000-0005-0000-0000-000002230000}"/>
    <cellStyle name="_Percent_valuation_260511_6" xfId="8976" xr:uid="{00000000-0005-0000-0000-000003230000}"/>
    <cellStyle name="_Percent_valuation_LBO" xfId="8977" xr:uid="{00000000-0005-0000-0000-000004230000}"/>
    <cellStyle name="_PercentSpace" xfId="8978" xr:uid="{00000000-0005-0000-0000-000005230000}"/>
    <cellStyle name="_PercentSpace 2" xfId="8979" xr:uid="{00000000-0005-0000-0000-000006230000}"/>
    <cellStyle name="_PercentSpace 2 2" xfId="8980" xr:uid="{00000000-0005-0000-0000-000007230000}"/>
    <cellStyle name="_PercentSpace 3" xfId="8981" xr:uid="{00000000-0005-0000-0000-000008230000}"/>
    <cellStyle name="_PercentSpace_2008.projected.version.II" xfId="8982" xr:uid="{00000000-0005-0000-0000-000009230000}"/>
    <cellStyle name="_PercentSpace_2008_Plan_Model_2Q'08 Update_ v1" xfId="8983" xr:uid="{00000000-0005-0000-0000-00000A230000}"/>
    <cellStyle name="_PercentSpace_260511_6" xfId="8984" xr:uid="{00000000-0005-0000-0000-00000B230000}"/>
    <cellStyle name="_PercentSpace_5-year PLs" xfId="8985" xr:uid="{00000000-0005-0000-0000-00000C230000}"/>
    <cellStyle name="_PercentSpace_AD-Modèle GSI-14.03.00.final" xfId="8986" xr:uid="{00000000-0005-0000-0000-00000D230000}"/>
    <cellStyle name="_PercentSpace_Adv Fees" xfId="8987" xr:uid="{00000000-0005-0000-0000-00000E230000}"/>
    <cellStyle name="_PercentSpace_AGM 2009 Earnings Forecast Model_080916_v4" xfId="8988" xr:uid="{00000000-0005-0000-0000-00000F230000}"/>
    <cellStyle name="_PercentSpace_AGM 2009 Earnings Forecast Model_080916_v7" xfId="8989" xr:uid="{00000000-0005-0000-0000-000010230000}"/>
    <cellStyle name="_PercentSpace_AGM Earnings Forecast Model_080724_v35_FINAL" xfId="8990" xr:uid="{00000000-0005-0000-0000-000011230000}"/>
    <cellStyle name="_PercentSpace_AGM Earnings Forecast Model_080724_v35_FINAL_Sheet1" xfId="8991" xr:uid="{00000000-0005-0000-0000-000012230000}"/>
    <cellStyle name="_PercentSpace_AGM Earnings Forecast Model_080724_v37_FINAL" xfId="8992" xr:uid="{00000000-0005-0000-0000-000013230000}"/>
    <cellStyle name="_PercentSpace_AGM Earnings Forecast Model_080724_v37_FINAL_Sheet1" xfId="8993" xr:uid="{00000000-0005-0000-0000-000014230000}"/>
    <cellStyle name="_PercentSpace_Analysis" xfId="8994" xr:uid="{00000000-0005-0000-0000-000015230000}"/>
    <cellStyle name="_PercentSpace_Analysis 2" xfId="8995" xr:uid="{00000000-0005-0000-0000-000016230000}"/>
    <cellStyle name="_PercentSpace_Analysis 2 2" xfId="8996" xr:uid="{00000000-0005-0000-0000-000017230000}"/>
    <cellStyle name="_PercentSpace_Analysis 3" xfId="8997" xr:uid="{00000000-0005-0000-0000-000018230000}"/>
    <cellStyle name="_PercentSpace_Analysis of Generali Offer" xfId="8998" xr:uid="{00000000-0005-0000-0000-000019230000}"/>
    <cellStyle name="_PercentSpace_Analysis of Generali Offer_260511_6" xfId="8999" xr:uid="{00000000-0005-0000-0000-00001A230000}"/>
    <cellStyle name="_PercentSpace_Analysis of Generali Offer_LBO" xfId="9000" xr:uid="{00000000-0005-0000-0000-00001B230000}"/>
    <cellStyle name="_PercentSpace_Apollo - Annex B (2)" xfId="9001" xr:uid="{00000000-0005-0000-0000-00001C230000}"/>
    <cellStyle name="_PercentSpace_AUM &amp; FTE" xfId="9002" xr:uid="{00000000-0005-0000-0000-00001D230000}"/>
    <cellStyle name="_PercentSpace_Book2" xfId="9003" xr:uid="{00000000-0005-0000-0000-00001E230000}"/>
    <cellStyle name="_PercentSpace_Book2_1" xfId="9004" xr:uid="{00000000-0005-0000-0000-00001F230000}"/>
    <cellStyle name="_PercentSpace_Book2_Sheet1" xfId="9005" xr:uid="{00000000-0005-0000-0000-000020230000}"/>
    <cellStyle name="_PercentSpace_Book3 (2)" xfId="9006" xr:uid="{00000000-0005-0000-0000-000021230000}"/>
    <cellStyle name="_PercentSpace_Book3 (6)" xfId="9007" xr:uid="{00000000-0005-0000-0000-000022230000}"/>
    <cellStyle name="_PercentSpace_Book8" xfId="9008" xr:uid="{00000000-0005-0000-0000-000023230000}"/>
    <cellStyle name="_PercentSpace_Book9" xfId="9009" xr:uid="{00000000-0005-0000-0000-000024230000}"/>
    <cellStyle name="_PercentSpace_Book9_Sheet1" xfId="9010" xr:uid="{00000000-0005-0000-0000-000025230000}"/>
    <cellStyle name="_PercentSpace_Cap Struct NY Aug 1 2001" xfId="9011" xr:uid="{00000000-0005-0000-0000-000026230000}"/>
    <cellStyle name="_PercentSpace_Cincinnati Bell at 12-31-03 - full pymt" xfId="9012" xr:uid="{00000000-0005-0000-0000-000027230000}"/>
    <cellStyle name="_PercentSpace_Copy of AGM Earnings Forecast Model_080724_v37_to JJackson" xfId="9013" xr:uid="{00000000-0005-0000-0000-000028230000}"/>
    <cellStyle name="_PercentSpace_Copy of Placement Fees 5yr Model_da4" xfId="9014" xr:uid="{00000000-0005-0000-0000-000029230000}"/>
    <cellStyle name="_PercentSpace_csc_parfum_19062001" xfId="9015" xr:uid="{00000000-0005-0000-0000-00002A230000}"/>
    <cellStyle name="_PercentSpace_csc_parfum_19062001_Rights Offering Rider 4" xfId="9016" xr:uid="{00000000-0005-0000-0000-00002B230000}"/>
    <cellStyle name="_PercentSpace_Expense Summary Master File (2)" xfId="9017" xr:uid="{00000000-0005-0000-0000-00002C230000}"/>
    <cellStyle name="_PercentSpace_Expense Summary Master File (2)_Sheet1" xfId="9018" xr:uid="{00000000-0005-0000-0000-00002D230000}"/>
    <cellStyle name="_PercentSpace_Expense Summary Master File 2009-Update II" xfId="9019" xr:uid="{00000000-0005-0000-0000-00002E230000}"/>
    <cellStyle name="_PercentSpace_FIG Weekly Model Apr 7" xfId="9020" xr:uid="{00000000-0005-0000-0000-00002F230000}"/>
    <cellStyle name="_PercentSpace_FIG Weekly Model Apr 7 2" xfId="9021" xr:uid="{00000000-0005-0000-0000-000030230000}"/>
    <cellStyle name="_PercentSpace_FIG Weekly Model Apr 7_2008.projected.version.II" xfId="9022" xr:uid="{00000000-0005-0000-0000-000031230000}"/>
    <cellStyle name="_PercentSpace_FIG Weekly Model Apr 7_2008_Plan_Model_2Q'08 Update_ v1" xfId="9023" xr:uid="{00000000-0005-0000-0000-000032230000}"/>
    <cellStyle name="_PercentSpace_FIG Weekly Model Apr 7_5-year PLs" xfId="9024" xr:uid="{00000000-0005-0000-0000-000033230000}"/>
    <cellStyle name="_PercentSpace_FIG Weekly Model Apr 7_Adv Fees" xfId="9025" xr:uid="{00000000-0005-0000-0000-000034230000}"/>
    <cellStyle name="_PercentSpace_FIG Weekly Model Apr 7_AGM 2009 Earnings Forecast Model_080916_v4" xfId="9026" xr:uid="{00000000-0005-0000-0000-000035230000}"/>
    <cellStyle name="_PercentSpace_FIG Weekly Model Apr 7_AGM 2009 Earnings Forecast Model_080916_v7" xfId="9027" xr:uid="{00000000-0005-0000-0000-000036230000}"/>
    <cellStyle name="_PercentSpace_FIG Weekly Model Apr 7_AGM Earnings Forecast Model_080724_v35_FINAL" xfId="9028" xr:uid="{00000000-0005-0000-0000-000037230000}"/>
    <cellStyle name="_PercentSpace_FIG Weekly Model Apr 7_AGM Earnings Forecast Model_080724_v35_FINAL_Sheet1" xfId="9029" xr:uid="{00000000-0005-0000-0000-000038230000}"/>
    <cellStyle name="_PercentSpace_FIG Weekly Model Apr 7_AGM Earnings Forecast Model_080724_v37_FINAL" xfId="9030" xr:uid="{00000000-0005-0000-0000-000039230000}"/>
    <cellStyle name="_PercentSpace_FIG Weekly Model Apr 7_AGM Earnings Forecast Model_080724_v37_FINAL_Sheet1" xfId="9031" xr:uid="{00000000-0005-0000-0000-00003A230000}"/>
    <cellStyle name="_PercentSpace_FIG Weekly Model Apr 7_AUM &amp; FTE" xfId="9032" xr:uid="{00000000-0005-0000-0000-00003B230000}"/>
    <cellStyle name="_PercentSpace_FIG Weekly Model Apr 7_Book2" xfId="9033" xr:uid="{00000000-0005-0000-0000-00003C230000}"/>
    <cellStyle name="_PercentSpace_FIG Weekly Model Apr 7_Book2_1" xfId="9034" xr:uid="{00000000-0005-0000-0000-00003D230000}"/>
    <cellStyle name="_PercentSpace_FIG Weekly Model Apr 7_Book2_Sheet1" xfId="9035" xr:uid="{00000000-0005-0000-0000-00003E230000}"/>
    <cellStyle name="_PercentSpace_FIG Weekly Model Apr 7_Book3 (2)" xfId="9036" xr:uid="{00000000-0005-0000-0000-00003F230000}"/>
    <cellStyle name="_PercentSpace_FIG Weekly Model Apr 7_Book3 (6)" xfId="9037" xr:uid="{00000000-0005-0000-0000-000040230000}"/>
    <cellStyle name="_PercentSpace_FIG Weekly Model Apr 7_Book8" xfId="9038" xr:uid="{00000000-0005-0000-0000-000041230000}"/>
    <cellStyle name="_PercentSpace_FIG Weekly Model Apr 7_Book9" xfId="9039" xr:uid="{00000000-0005-0000-0000-000042230000}"/>
    <cellStyle name="_PercentSpace_FIG Weekly Model Apr 7_Book9_Sheet1" xfId="9040" xr:uid="{00000000-0005-0000-0000-000043230000}"/>
    <cellStyle name="_PercentSpace_FIG Weekly Model Apr 7_Copy of AGM Earnings Forecast Model_080724_v37_to JJackson" xfId="9041" xr:uid="{00000000-0005-0000-0000-000044230000}"/>
    <cellStyle name="_PercentSpace_FIG Weekly Model Apr 7_Copy of Placement Fees 5yr Model_da4" xfId="9042" xr:uid="{00000000-0005-0000-0000-000045230000}"/>
    <cellStyle name="_PercentSpace_FIG Weekly Model Apr 7_Expense Summary Master File (2)" xfId="9043" xr:uid="{00000000-0005-0000-0000-000046230000}"/>
    <cellStyle name="_PercentSpace_FIG Weekly Model Apr 7_Expense Summary Master File (2)_Sheet1" xfId="9044" xr:uid="{00000000-0005-0000-0000-000047230000}"/>
    <cellStyle name="_PercentSpace_FIG Weekly Model Apr 7_Expense Summary Master File 2009-Update II" xfId="9045" xr:uid="{00000000-0005-0000-0000-000048230000}"/>
    <cellStyle name="_PercentSpace_FIG Weekly Model Apr 7_MD&amp;A support - Q2 '08 and '07 - 09.11.08" xfId="9046" xr:uid="{00000000-0005-0000-0000-000049230000}"/>
    <cellStyle name="_PercentSpace_FIG Weekly Model Apr 7_MDA - AUM Modelv3_6 18" xfId="9047" xr:uid="{00000000-0005-0000-0000-00004A230000}"/>
    <cellStyle name="_PercentSpace_FIG Weekly Model Apr 7_MDA - AUM Modelv4_values8 11" xfId="9048" xr:uid="{00000000-0005-0000-0000-00004B230000}"/>
    <cellStyle name="_PercentSpace_FIG Weekly Model Apr 7_MDA - AUM Modelv4_values8 11 (2)" xfId="9049" xr:uid="{00000000-0005-0000-0000-00004C230000}"/>
    <cellStyle name="_PercentSpace_FIG Weekly Model Apr 7_Sheet1" xfId="9050" xr:uid="{00000000-0005-0000-0000-00004D230000}"/>
    <cellStyle name="_PercentSpace_FIG Weekly Model Feb 17" xfId="9051" xr:uid="{00000000-0005-0000-0000-00004E230000}"/>
    <cellStyle name="_PercentSpace_FIG Weekly Model Feb 17 2" xfId="9052" xr:uid="{00000000-0005-0000-0000-00004F230000}"/>
    <cellStyle name="_PercentSpace_FIG Weekly Model Feb 17_2008.projected.version.II" xfId="9053" xr:uid="{00000000-0005-0000-0000-000050230000}"/>
    <cellStyle name="_PercentSpace_FIG Weekly Model Feb 17_2008_Plan_Model_2Q'08 Update_ v1" xfId="9054" xr:uid="{00000000-0005-0000-0000-000051230000}"/>
    <cellStyle name="_PercentSpace_FIG Weekly Model Feb 17_5-year PLs" xfId="9055" xr:uid="{00000000-0005-0000-0000-000052230000}"/>
    <cellStyle name="_PercentSpace_FIG Weekly Model Feb 17_Adv Fees" xfId="9056" xr:uid="{00000000-0005-0000-0000-000053230000}"/>
    <cellStyle name="_PercentSpace_FIG Weekly Model Feb 17_AGM 2009 Earnings Forecast Model_080916_v4" xfId="9057" xr:uid="{00000000-0005-0000-0000-000054230000}"/>
    <cellStyle name="_PercentSpace_FIG Weekly Model Feb 17_AGM 2009 Earnings Forecast Model_080916_v7" xfId="9058" xr:uid="{00000000-0005-0000-0000-000055230000}"/>
    <cellStyle name="_PercentSpace_FIG Weekly Model Feb 17_AGM Earnings Forecast Model_080724_v35_FINAL" xfId="9059" xr:uid="{00000000-0005-0000-0000-000056230000}"/>
    <cellStyle name="_PercentSpace_FIG Weekly Model Feb 17_AGM Earnings Forecast Model_080724_v35_FINAL_Sheet1" xfId="9060" xr:uid="{00000000-0005-0000-0000-000057230000}"/>
    <cellStyle name="_PercentSpace_FIG Weekly Model Feb 17_AGM Earnings Forecast Model_080724_v37_FINAL" xfId="9061" xr:uid="{00000000-0005-0000-0000-000058230000}"/>
    <cellStyle name="_PercentSpace_FIG Weekly Model Feb 17_AGM Earnings Forecast Model_080724_v37_FINAL_Sheet1" xfId="9062" xr:uid="{00000000-0005-0000-0000-000059230000}"/>
    <cellStyle name="_PercentSpace_FIG Weekly Model Feb 17_AUM &amp; FTE" xfId="9063" xr:uid="{00000000-0005-0000-0000-00005A230000}"/>
    <cellStyle name="_PercentSpace_FIG Weekly Model Feb 17_Book2" xfId="9064" xr:uid="{00000000-0005-0000-0000-00005B230000}"/>
    <cellStyle name="_PercentSpace_FIG Weekly Model Feb 17_Book2_1" xfId="9065" xr:uid="{00000000-0005-0000-0000-00005C230000}"/>
    <cellStyle name="_PercentSpace_FIG Weekly Model Feb 17_Book2_Sheet1" xfId="9066" xr:uid="{00000000-0005-0000-0000-00005D230000}"/>
    <cellStyle name="_PercentSpace_FIG Weekly Model Feb 17_Book3 (2)" xfId="9067" xr:uid="{00000000-0005-0000-0000-00005E230000}"/>
    <cellStyle name="_PercentSpace_FIG Weekly Model Feb 17_Book3 (6)" xfId="9068" xr:uid="{00000000-0005-0000-0000-00005F230000}"/>
    <cellStyle name="_PercentSpace_FIG Weekly Model Feb 17_Book8" xfId="9069" xr:uid="{00000000-0005-0000-0000-000060230000}"/>
    <cellStyle name="_PercentSpace_FIG Weekly Model Feb 17_Book9" xfId="9070" xr:uid="{00000000-0005-0000-0000-000061230000}"/>
    <cellStyle name="_PercentSpace_FIG Weekly Model Feb 17_Book9_Sheet1" xfId="9071" xr:uid="{00000000-0005-0000-0000-000062230000}"/>
    <cellStyle name="_PercentSpace_FIG Weekly Model Feb 17_Copy of AGM Earnings Forecast Model_080724_v37_to JJackson" xfId="9072" xr:uid="{00000000-0005-0000-0000-000063230000}"/>
    <cellStyle name="_PercentSpace_FIG Weekly Model Feb 17_Copy of Placement Fees 5yr Model_da4" xfId="9073" xr:uid="{00000000-0005-0000-0000-000064230000}"/>
    <cellStyle name="_PercentSpace_FIG Weekly Model Feb 17_Expense Summary Master File (2)" xfId="9074" xr:uid="{00000000-0005-0000-0000-000065230000}"/>
    <cellStyle name="_PercentSpace_FIG Weekly Model Feb 17_Expense Summary Master File (2)_Sheet1" xfId="9075" xr:uid="{00000000-0005-0000-0000-000066230000}"/>
    <cellStyle name="_PercentSpace_FIG Weekly Model Feb 17_Expense Summary Master File 2009-Update II" xfId="9076" xr:uid="{00000000-0005-0000-0000-000067230000}"/>
    <cellStyle name="_PercentSpace_FIG Weekly Model Feb 17_MD&amp;A support - Q2 '08 and '07 - 09.11.08" xfId="9077" xr:uid="{00000000-0005-0000-0000-000068230000}"/>
    <cellStyle name="_PercentSpace_FIG Weekly Model Feb 17_MDA - AUM Modelv3_6 18" xfId="9078" xr:uid="{00000000-0005-0000-0000-000069230000}"/>
    <cellStyle name="_PercentSpace_FIG Weekly Model Feb 17_MDA - AUM Modelv4_values8 11" xfId="9079" xr:uid="{00000000-0005-0000-0000-00006A230000}"/>
    <cellStyle name="_PercentSpace_FIG Weekly Model Feb 17_MDA - AUM Modelv4_values8 11 (2)" xfId="9080" xr:uid="{00000000-0005-0000-0000-00006B230000}"/>
    <cellStyle name="_PercentSpace_FIG Weekly Model Feb 17_Sheet1" xfId="9081" xr:uid="{00000000-0005-0000-0000-00006C230000}"/>
    <cellStyle name="_PercentSpace_FIG Weekly Model Feb 24" xfId="9082" xr:uid="{00000000-0005-0000-0000-00006D230000}"/>
    <cellStyle name="_PercentSpace_FIG Weekly Model Feb 24 2" xfId="9083" xr:uid="{00000000-0005-0000-0000-00006E230000}"/>
    <cellStyle name="_PercentSpace_FIG Weekly Model Feb 24_2008.projected.version.II" xfId="9084" xr:uid="{00000000-0005-0000-0000-00006F230000}"/>
    <cellStyle name="_PercentSpace_FIG Weekly Model Feb 24_2008_Plan_Model_2Q'08 Update_ v1" xfId="9085" xr:uid="{00000000-0005-0000-0000-000070230000}"/>
    <cellStyle name="_PercentSpace_FIG Weekly Model Feb 24_5-year PLs" xfId="9086" xr:uid="{00000000-0005-0000-0000-000071230000}"/>
    <cellStyle name="_PercentSpace_FIG Weekly Model Feb 24_Adv Fees" xfId="9087" xr:uid="{00000000-0005-0000-0000-000072230000}"/>
    <cellStyle name="_PercentSpace_FIG Weekly Model Feb 24_AGM 2009 Earnings Forecast Model_080916_v4" xfId="9088" xr:uid="{00000000-0005-0000-0000-000073230000}"/>
    <cellStyle name="_PercentSpace_FIG Weekly Model Feb 24_AGM 2009 Earnings Forecast Model_080916_v7" xfId="9089" xr:uid="{00000000-0005-0000-0000-000074230000}"/>
    <cellStyle name="_PercentSpace_FIG Weekly Model Feb 24_AGM Earnings Forecast Model_080724_v35_FINAL" xfId="9090" xr:uid="{00000000-0005-0000-0000-000075230000}"/>
    <cellStyle name="_PercentSpace_FIG Weekly Model Feb 24_AGM Earnings Forecast Model_080724_v35_FINAL_Sheet1" xfId="9091" xr:uid="{00000000-0005-0000-0000-000076230000}"/>
    <cellStyle name="_PercentSpace_FIG Weekly Model Feb 24_AGM Earnings Forecast Model_080724_v37_FINAL" xfId="9092" xr:uid="{00000000-0005-0000-0000-000077230000}"/>
    <cellStyle name="_PercentSpace_FIG Weekly Model Feb 24_AGM Earnings Forecast Model_080724_v37_FINAL_Sheet1" xfId="9093" xr:uid="{00000000-0005-0000-0000-000078230000}"/>
    <cellStyle name="_PercentSpace_FIG Weekly Model Feb 24_AUM &amp; FTE" xfId="9094" xr:uid="{00000000-0005-0000-0000-000079230000}"/>
    <cellStyle name="_PercentSpace_FIG Weekly Model Feb 24_Book2" xfId="9095" xr:uid="{00000000-0005-0000-0000-00007A230000}"/>
    <cellStyle name="_PercentSpace_FIG Weekly Model Feb 24_Book2_1" xfId="9096" xr:uid="{00000000-0005-0000-0000-00007B230000}"/>
    <cellStyle name="_PercentSpace_FIG Weekly Model Feb 24_Book2_Sheet1" xfId="9097" xr:uid="{00000000-0005-0000-0000-00007C230000}"/>
    <cellStyle name="_PercentSpace_FIG Weekly Model Feb 24_Book3 (2)" xfId="9098" xr:uid="{00000000-0005-0000-0000-00007D230000}"/>
    <cellStyle name="_PercentSpace_FIG Weekly Model Feb 24_Book3 (6)" xfId="9099" xr:uid="{00000000-0005-0000-0000-00007E230000}"/>
    <cellStyle name="_PercentSpace_FIG Weekly Model Feb 24_Book8" xfId="9100" xr:uid="{00000000-0005-0000-0000-00007F230000}"/>
    <cellStyle name="_PercentSpace_FIG Weekly Model Feb 24_Book9" xfId="9101" xr:uid="{00000000-0005-0000-0000-000080230000}"/>
    <cellStyle name="_PercentSpace_FIG Weekly Model Feb 24_Book9_Sheet1" xfId="9102" xr:uid="{00000000-0005-0000-0000-000081230000}"/>
    <cellStyle name="_PercentSpace_FIG Weekly Model Feb 24_Copy of AGM Earnings Forecast Model_080724_v37_to JJackson" xfId="9103" xr:uid="{00000000-0005-0000-0000-000082230000}"/>
    <cellStyle name="_PercentSpace_FIG Weekly Model Feb 24_Copy of Placement Fees 5yr Model_da4" xfId="9104" xr:uid="{00000000-0005-0000-0000-000083230000}"/>
    <cellStyle name="_PercentSpace_FIG Weekly Model Feb 24_Expense Summary Master File (2)" xfId="9105" xr:uid="{00000000-0005-0000-0000-000084230000}"/>
    <cellStyle name="_PercentSpace_FIG Weekly Model Feb 24_Expense Summary Master File (2)_Sheet1" xfId="9106" xr:uid="{00000000-0005-0000-0000-000085230000}"/>
    <cellStyle name="_PercentSpace_FIG Weekly Model Feb 24_Expense Summary Master File 2009-Update II" xfId="9107" xr:uid="{00000000-0005-0000-0000-000086230000}"/>
    <cellStyle name="_PercentSpace_FIG Weekly Model Feb 24_MD&amp;A support - Q2 '08 and '07 - 09.11.08" xfId="9108" xr:uid="{00000000-0005-0000-0000-000087230000}"/>
    <cellStyle name="_PercentSpace_FIG Weekly Model Feb 24_MDA - AUM Modelv3_6 18" xfId="9109" xr:uid="{00000000-0005-0000-0000-000088230000}"/>
    <cellStyle name="_PercentSpace_FIG Weekly Model Feb 24_MDA - AUM Modelv4_values8 11" xfId="9110" xr:uid="{00000000-0005-0000-0000-000089230000}"/>
    <cellStyle name="_PercentSpace_FIG Weekly Model Feb 24_MDA - AUM Modelv4_values8 11 (2)" xfId="9111" xr:uid="{00000000-0005-0000-0000-00008A230000}"/>
    <cellStyle name="_PercentSpace_FIG Weekly Model Feb 24_Sheet1" xfId="9112" xr:uid="{00000000-0005-0000-0000-00008B230000}"/>
    <cellStyle name="_PercentSpace_FIG Weekly Model Mar 10v2" xfId="9113" xr:uid="{00000000-0005-0000-0000-00008C230000}"/>
    <cellStyle name="_PercentSpace_FIG Weekly Model Mar 10v2 2" xfId="9114" xr:uid="{00000000-0005-0000-0000-00008D230000}"/>
    <cellStyle name="_PercentSpace_FIG Weekly Model Mar 10v2_2008.projected.version.II" xfId="9115" xr:uid="{00000000-0005-0000-0000-00008E230000}"/>
    <cellStyle name="_PercentSpace_FIG Weekly Model Mar 10v2_2008_Plan_Model_2Q'08 Update_ v1" xfId="9116" xr:uid="{00000000-0005-0000-0000-00008F230000}"/>
    <cellStyle name="_PercentSpace_FIG Weekly Model Mar 10v2_5-year PLs" xfId="9117" xr:uid="{00000000-0005-0000-0000-000090230000}"/>
    <cellStyle name="_PercentSpace_FIG Weekly Model Mar 10v2_Adv Fees" xfId="9118" xr:uid="{00000000-0005-0000-0000-000091230000}"/>
    <cellStyle name="_PercentSpace_FIG Weekly Model Mar 10v2_AGM 2009 Earnings Forecast Model_080916_v4" xfId="9119" xr:uid="{00000000-0005-0000-0000-000092230000}"/>
    <cellStyle name="_PercentSpace_FIG Weekly Model Mar 10v2_AGM 2009 Earnings Forecast Model_080916_v7" xfId="9120" xr:uid="{00000000-0005-0000-0000-000093230000}"/>
    <cellStyle name="_PercentSpace_FIG Weekly Model Mar 10v2_AGM Earnings Forecast Model_080724_v35_FINAL" xfId="9121" xr:uid="{00000000-0005-0000-0000-000094230000}"/>
    <cellStyle name="_PercentSpace_FIG Weekly Model Mar 10v2_AGM Earnings Forecast Model_080724_v35_FINAL_Sheet1" xfId="9122" xr:uid="{00000000-0005-0000-0000-000095230000}"/>
    <cellStyle name="_PercentSpace_FIG Weekly Model Mar 10v2_AGM Earnings Forecast Model_080724_v37_FINAL" xfId="9123" xr:uid="{00000000-0005-0000-0000-000096230000}"/>
    <cellStyle name="_PercentSpace_FIG Weekly Model Mar 10v2_AGM Earnings Forecast Model_080724_v37_FINAL_Sheet1" xfId="9124" xr:uid="{00000000-0005-0000-0000-000097230000}"/>
    <cellStyle name="_PercentSpace_FIG Weekly Model Mar 10v2_AUM &amp; FTE" xfId="9125" xr:uid="{00000000-0005-0000-0000-000098230000}"/>
    <cellStyle name="_PercentSpace_FIG Weekly Model Mar 10v2_Book2" xfId="9126" xr:uid="{00000000-0005-0000-0000-000099230000}"/>
    <cellStyle name="_PercentSpace_FIG Weekly Model Mar 10v2_Book2_1" xfId="9127" xr:uid="{00000000-0005-0000-0000-00009A230000}"/>
    <cellStyle name="_PercentSpace_FIG Weekly Model Mar 10v2_Book2_Sheet1" xfId="9128" xr:uid="{00000000-0005-0000-0000-00009B230000}"/>
    <cellStyle name="_PercentSpace_FIG Weekly Model Mar 10v2_Book3 (2)" xfId="9129" xr:uid="{00000000-0005-0000-0000-00009C230000}"/>
    <cellStyle name="_PercentSpace_FIG Weekly Model Mar 10v2_Book3 (6)" xfId="9130" xr:uid="{00000000-0005-0000-0000-00009D230000}"/>
    <cellStyle name="_PercentSpace_FIG Weekly Model Mar 10v2_Book8" xfId="9131" xr:uid="{00000000-0005-0000-0000-00009E230000}"/>
    <cellStyle name="_PercentSpace_FIG Weekly Model Mar 10v2_Book9" xfId="9132" xr:uid="{00000000-0005-0000-0000-00009F230000}"/>
    <cellStyle name="_PercentSpace_FIG Weekly Model Mar 10v2_Book9_Sheet1" xfId="9133" xr:uid="{00000000-0005-0000-0000-0000A0230000}"/>
    <cellStyle name="_PercentSpace_FIG Weekly Model Mar 10v2_Copy of AGM Earnings Forecast Model_080724_v37_to JJackson" xfId="9134" xr:uid="{00000000-0005-0000-0000-0000A1230000}"/>
    <cellStyle name="_PercentSpace_FIG Weekly Model Mar 10v2_Copy of Placement Fees 5yr Model_da4" xfId="9135" xr:uid="{00000000-0005-0000-0000-0000A2230000}"/>
    <cellStyle name="_PercentSpace_FIG Weekly Model Mar 10v2_Expense Summary Master File (2)" xfId="9136" xr:uid="{00000000-0005-0000-0000-0000A3230000}"/>
    <cellStyle name="_PercentSpace_FIG Weekly Model Mar 10v2_Expense Summary Master File (2)_Sheet1" xfId="9137" xr:uid="{00000000-0005-0000-0000-0000A4230000}"/>
    <cellStyle name="_PercentSpace_FIG Weekly Model Mar 10v2_Expense Summary Master File 2009-Update II" xfId="9138" xr:uid="{00000000-0005-0000-0000-0000A5230000}"/>
    <cellStyle name="_PercentSpace_FIG Weekly Model Mar 10v2_MD&amp;A support - Q2 '08 and '07 - 09.11.08" xfId="9139" xr:uid="{00000000-0005-0000-0000-0000A6230000}"/>
    <cellStyle name="_PercentSpace_FIG Weekly Model Mar 10v2_MDA - AUM Modelv3_6 18" xfId="9140" xr:uid="{00000000-0005-0000-0000-0000A7230000}"/>
    <cellStyle name="_PercentSpace_FIG Weekly Model Mar 10v2_MDA - AUM Modelv4_values8 11" xfId="9141" xr:uid="{00000000-0005-0000-0000-0000A8230000}"/>
    <cellStyle name="_PercentSpace_FIG Weekly Model Mar 10v2_MDA - AUM Modelv4_values8 11 (2)" xfId="9142" xr:uid="{00000000-0005-0000-0000-0000A9230000}"/>
    <cellStyle name="_PercentSpace_FIG Weekly Model Mar 10v2_Sheet1" xfId="9143" xr:uid="{00000000-0005-0000-0000-0000AA230000}"/>
    <cellStyle name="_PercentSpace_FIG Weekly Model Mar 31" xfId="9144" xr:uid="{00000000-0005-0000-0000-0000AB230000}"/>
    <cellStyle name="_PercentSpace_FIG Weekly Model Mar 31 2" xfId="9145" xr:uid="{00000000-0005-0000-0000-0000AC230000}"/>
    <cellStyle name="_PercentSpace_FIG Weekly Model Mar 31_2008.projected.version.II" xfId="9146" xr:uid="{00000000-0005-0000-0000-0000AD230000}"/>
    <cellStyle name="_PercentSpace_FIG Weekly Model Mar 31_2008_Plan_Model_2Q'08 Update_ v1" xfId="9147" xr:uid="{00000000-0005-0000-0000-0000AE230000}"/>
    <cellStyle name="_PercentSpace_FIG Weekly Model Mar 31_5-year PLs" xfId="9148" xr:uid="{00000000-0005-0000-0000-0000AF230000}"/>
    <cellStyle name="_PercentSpace_FIG Weekly Model Mar 31_Adv Fees" xfId="9149" xr:uid="{00000000-0005-0000-0000-0000B0230000}"/>
    <cellStyle name="_PercentSpace_FIG Weekly Model Mar 31_AGM 2009 Earnings Forecast Model_080916_v4" xfId="9150" xr:uid="{00000000-0005-0000-0000-0000B1230000}"/>
    <cellStyle name="_PercentSpace_FIG Weekly Model Mar 31_AGM 2009 Earnings Forecast Model_080916_v7" xfId="9151" xr:uid="{00000000-0005-0000-0000-0000B2230000}"/>
    <cellStyle name="_PercentSpace_FIG Weekly Model Mar 31_AGM Earnings Forecast Model_080724_v35_FINAL" xfId="9152" xr:uid="{00000000-0005-0000-0000-0000B3230000}"/>
    <cellStyle name="_PercentSpace_FIG Weekly Model Mar 31_AGM Earnings Forecast Model_080724_v35_FINAL_Sheet1" xfId="9153" xr:uid="{00000000-0005-0000-0000-0000B4230000}"/>
    <cellStyle name="_PercentSpace_FIG Weekly Model Mar 31_AGM Earnings Forecast Model_080724_v37_FINAL" xfId="9154" xr:uid="{00000000-0005-0000-0000-0000B5230000}"/>
    <cellStyle name="_PercentSpace_FIG Weekly Model Mar 31_AGM Earnings Forecast Model_080724_v37_FINAL_Sheet1" xfId="9155" xr:uid="{00000000-0005-0000-0000-0000B6230000}"/>
    <cellStyle name="_PercentSpace_FIG Weekly Model Mar 31_AUM &amp; FTE" xfId="9156" xr:uid="{00000000-0005-0000-0000-0000B7230000}"/>
    <cellStyle name="_PercentSpace_FIG Weekly Model Mar 31_Book2" xfId="9157" xr:uid="{00000000-0005-0000-0000-0000B8230000}"/>
    <cellStyle name="_PercentSpace_FIG Weekly Model Mar 31_Book2_1" xfId="9158" xr:uid="{00000000-0005-0000-0000-0000B9230000}"/>
    <cellStyle name="_PercentSpace_FIG Weekly Model Mar 31_Book2_Sheet1" xfId="9159" xr:uid="{00000000-0005-0000-0000-0000BA230000}"/>
    <cellStyle name="_PercentSpace_FIG Weekly Model Mar 31_Book3 (2)" xfId="9160" xr:uid="{00000000-0005-0000-0000-0000BB230000}"/>
    <cellStyle name="_PercentSpace_FIG Weekly Model Mar 31_Book3 (6)" xfId="9161" xr:uid="{00000000-0005-0000-0000-0000BC230000}"/>
    <cellStyle name="_PercentSpace_FIG Weekly Model Mar 31_Book8" xfId="9162" xr:uid="{00000000-0005-0000-0000-0000BD230000}"/>
    <cellStyle name="_PercentSpace_FIG Weekly Model Mar 31_Book9" xfId="9163" xr:uid="{00000000-0005-0000-0000-0000BE230000}"/>
    <cellStyle name="_PercentSpace_FIG Weekly Model Mar 31_Book9_Sheet1" xfId="9164" xr:uid="{00000000-0005-0000-0000-0000BF230000}"/>
    <cellStyle name="_PercentSpace_FIG Weekly Model Mar 31_Copy of AGM Earnings Forecast Model_080724_v37_to JJackson" xfId="9165" xr:uid="{00000000-0005-0000-0000-0000C0230000}"/>
    <cellStyle name="_PercentSpace_FIG Weekly Model Mar 31_Copy of Placement Fees 5yr Model_da4" xfId="9166" xr:uid="{00000000-0005-0000-0000-0000C1230000}"/>
    <cellStyle name="_PercentSpace_FIG Weekly Model Mar 31_Expense Summary Master File (2)" xfId="9167" xr:uid="{00000000-0005-0000-0000-0000C2230000}"/>
    <cellStyle name="_PercentSpace_FIG Weekly Model Mar 31_Expense Summary Master File (2)_Sheet1" xfId="9168" xr:uid="{00000000-0005-0000-0000-0000C3230000}"/>
    <cellStyle name="_PercentSpace_FIG Weekly Model Mar 31_Expense Summary Master File 2009-Update II" xfId="9169" xr:uid="{00000000-0005-0000-0000-0000C4230000}"/>
    <cellStyle name="_PercentSpace_FIG Weekly Model Mar 31_MD&amp;A support - Q2 '08 and '07 - 09.11.08" xfId="9170" xr:uid="{00000000-0005-0000-0000-0000C5230000}"/>
    <cellStyle name="_PercentSpace_FIG Weekly Model Mar 31_MDA - AUM Modelv3_6 18" xfId="9171" xr:uid="{00000000-0005-0000-0000-0000C6230000}"/>
    <cellStyle name="_PercentSpace_FIG Weekly Model Mar 31_MDA - AUM Modelv4_values8 11" xfId="9172" xr:uid="{00000000-0005-0000-0000-0000C7230000}"/>
    <cellStyle name="_PercentSpace_FIG Weekly Model Mar 31_MDA - AUM Modelv4_values8 11 (2)" xfId="9173" xr:uid="{00000000-0005-0000-0000-0000C8230000}"/>
    <cellStyle name="_PercentSpace_FIG Weekly Model Mar 31_Sheet1" xfId="9174" xr:uid="{00000000-0005-0000-0000-0000C9230000}"/>
    <cellStyle name="_PercentSpace_FIG Weekly Model May 12 (4)" xfId="9175" xr:uid="{00000000-0005-0000-0000-0000CA230000}"/>
    <cellStyle name="_PercentSpace_FIG Weekly Model May 12 (4) 2" xfId="9176" xr:uid="{00000000-0005-0000-0000-0000CB230000}"/>
    <cellStyle name="_PercentSpace_FIG Weekly Model May 12 (4)_2008.projected.version.II" xfId="9177" xr:uid="{00000000-0005-0000-0000-0000CC230000}"/>
    <cellStyle name="_PercentSpace_FIG Weekly Model May 12 (4)_2008_Plan_Model_2Q'08 Update_ v1" xfId="9178" xr:uid="{00000000-0005-0000-0000-0000CD230000}"/>
    <cellStyle name="_PercentSpace_FIG Weekly Model May 12 (4)_5-year PLs" xfId="9179" xr:uid="{00000000-0005-0000-0000-0000CE230000}"/>
    <cellStyle name="_PercentSpace_FIG Weekly Model May 12 (4)_Adv Fees" xfId="9180" xr:uid="{00000000-0005-0000-0000-0000CF230000}"/>
    <cellStyle name="_PercentSpace_FIG Weekly Model May 12 (4)_AGM 2009 Earnings Forecast Model_080916_v4" xfId="9181" xr:uid="{00000000-0005-0000-0000-0000D0230000}"/>
    <cellStyle name="_PercentSpace_FIG Weekly Model May 12 (4)_AGM 2009 Earnings Forecast Model_080916_v7" xfId="9182" xr:uid="{00000000-0005-0000-0000-0000D1230000}"/>
    <cellStyle name="_PercentSpace_FIG Weekly Model May 12 (4)_AGM Earnings Forecast Model_080724_v35_FINAL" xfId="9183" xr:uid="{00000000-0005-0000-0000-0000D2230000}"/>
    <cellStyle name="_PercentSpace_FIG Weekly Model May 12 (4)_AGM Earnings Forecast Model_080724_v35_FINAL_Sheet1" xfId="9184" xr:uid="{00000000-0005-0000-0000-0000D3230000}"/>
    <cellStyle name="_PercentSpace_FIG Weekly Model May 12 (4)_AGM Earnings Forecast Model_080724_v37_FINAL" xfId="9185" xr:uid="{00000000-0005-0000-0000-0000D4230000}"/>
    <cellStyle name="_PercentSpace_FIG Weekly Model May 12 (4)_AGM Earnings Forecast Model_080724_v37_FINAL_Sheet1" xfId="9186" xr:uid="{00000000-0005-0000-0000-0000D5230000}"/>
    <cellStyle name="_PercentSpace_FIG Weekly Model May 12 (4)_AUM &amp; FTE" xfId="9187" xr:uid="{00000000-0005-0000-0000-0000D6230000}"/>
    <cellStyle name="_PercentSpace_FIG Weekly Model May 12 (4)_Book2" xfId="9188" xr:uid="{00000000-0005-0000-0000-0000D7230000}"/>
    <cellStyle name="_PercentSpace_FIG Weekly Model May 12 (4)_Book2_1" xfId="9189" xr:uid="{00000000-0005-0000-0000-0000D8230000}"/>
    <cellStyle name="_PercentSpace_FIG Weekly Model May 12 (4)_Book2_Sheet1" xfId="9190" xr:uid="{00000000-0005-0000-0000-0000D9230000}"/>
    <cellStyle name="_PercentSpace_FIG Weekly Model May 12 (4)_Book3 (2)" xfId="9191" xr:uid="{00000000-0005-0000-0000-0000DA230000}"/>
    <cellStyle name="_PercentSpace_FIG Weekly Model May 12 (4)_Book3 (6)" xfId="9192" xr:uid="{00000000-0005-0000-0000-0000DB230000}"/>
    <cellStyle name="_PercentSpace_FIG Weekly Model May 12 (4)_Book8" xfId="9193" xr:uid="{00000000-0005-0000-0000-0000DC230000}"/>
    <cellStyle name="_PercentSpace_FIG Weekly Model May 12 (4)_Book9" xfId="9194" xr:uid="{00000000-0005-0000-0000-0000DD230000}"/>
    <cellStyle name="_PercentSpace_FIG Weekly Model May 12 (4)_Book9_Sheet1" xfId="9195" xr:uid="{00000000-0005-0000-0000-0000DE230000}"/>
    <cellStyle name="_PercentSpace_FIG Weekly Model May 12 (4)_Copy of AGM Earnings Forecast Model_080724_v37_to JJackson" xfId="9196" xr:uid="{00000000-0005-0000-0000-0000DF230000}"/>
    <cellStyle name="_PercentSpace_FIG Weekly Model May 12 (4)_Copy of Placement Fees 5yr Model_da4" xfId="9197" xr:uid="{00000000-0005-0000-0000-0000E0230000}"/>
    <cellStyle name="_PercentSpace_FIG Weekly Model May 12 (4)_Expense Summary Master File (2)" xfId="9198" xr:uid="{00000000-0005-0000-0000-0000E1230000}"/>
    <cellStyle name="_PercentSpace_FIG Weekly Model May 12 (4)_Expense Summary Master File (2)_Sheet1" xfId="9199" xr:uid="{00000000-0005-0000-0000-0000E2230000}"/>
    <cellStyle name="_PercentSpace_FIG Weekly Model May 12 (4)_Expense Summary Master File 2009-Update II" xfId="9200" xr:uid="{00000000-0005-0000-0000-0000E3230000}"/>
    <cellStyle name="_PercentSpace_FIG Weekly Model May 12 (4)_MD&amp;A support - Q2 '08 and '07 - 09.11.08" xfId="9201" xr:uid="{00000000-0005-0000-0000-0000E4230000}"/>
    <cellStyle name="_PercentSpace_FIG Weekly Model May 12 (4)_MDA - AUM Modelv3_6 18" xfId="9202" xr:uid="{00000000-0005-0000-0000-0000E5230000}"/>
    <cellStyle name="_PercentSpace_FIG Weekly Model May 12 (4)_MDA - AUM Modelv4_values8 11" xfId="9203" xr:uid="{00000000-0005-0000-0000-0000E6230000}"/>
    <cellStyle name="_PercentSpace_FIG Weekly Model May 12 (4)_MDA - AUM Modelv4_values8 11 (2)" xfId="9204" xr:uid="{00000000-0005-0000-0000-0000E7230000}"/>
    <cellStyle name="_PercentSpace_FIG Weekly Model May 12 (4)_Sheet1" xfId="9205" xr:uid="{00000000-0005-0000-0000-0000E8230000}"/>
    <cellStyle name="_PercentSpace_FIG Weekly Model May 19 (2)" xfId="9206" xr:uid="{00000000-0005-0000-0000-0000E9230000}"/>
    <cellStyle name="_PercentSpace_FIG Weekly Model May 19 (2) 2" xfId="9207" xr:uid="{00000000-0005-0000-0000-0000EA230000}"/>
    <cellStyle name="_PercentSpace_FIG Weekly Model May 19 (2)_2008.projected.version.II" xfId="9208" xr:uid="{00000000-0005-0000-0000-0000EB230000}"/>
    <cellStyle name="_PercentSpace_FIG Weekly Model May 19 (2)_2008_Plan_Model_2Q'08 Update_ v1" xfId="9209" xr:uid="{00000000-0005-0000-0000-0000EC230000}"/>
    <cellStyle name="_PercentSpace_FIG Weekly Model May 19 (2)_5-year PLs" xfId="9210" xr:uid="{00000000-0005-0000-0000-0000ED230000}"/>
    <cellStyle name="_PercentSpace_FIG Weekly Model May 19 (2)_Adv Fees" xfId="9211" xr:uid="{00000000-0005-0000-0000-0000EE230000}"/>
    <cellStyle name="_PercentSpace_FIG Weekly Model May 19 (2)_AGM 2009 Earnings Forecast Model_080916_v4" xfId="9212" xr:uid="{00000000-0005-0000-0000-0000EF230000}"/>
    <cellStyle name="_PercentSpace_FIG Weekly Model May 19 (2)_AGM 2009 Earnings Forecast Model_080916_v7" xfId="9213" xr:uid="{00000000-0005-0000-0000-0000F0230000}"/>
    <cellStyle name="_PercentSpace_FIG Weekly Model May 19 (2)_AGM Earnings Forecast Model_080724_v35_FINAL" xfId="9214" xr:uid="{00000000-0005-0000-0000-0000F1230000}"/>
    <cellStyle name="_PercentSpace_FIG Weekly Model May 19 (2)_AGM Earnings Forecast Model_080724_v35_FINAL_Sheet1" xfId="9215" xr:uid="{00000000-0005-0000-0000-0000F2230000}"/>
    <cellStyle name="_PercentSpace_FIG Weekly Model May 19 (2)_AGM Earnings Forecast Model_080724_v37_FINAL" xfId="9216" xr:uid="{00000000-0005-0000-0000-0000F3230000}"/>
    <cellStyle name="_PercentSpace_FIG Weekly Model May 19 (2)_AGM Earnings Forecast Model_080724_v37_FINAL_Sheet1" xfId="9217" xr:uid="{00000000-0005-0000-0000-0000F4230000}"/>
    <cellStyle name="_PercentSpace_FIG Weekly Model May 19 (2)_AUM &amp; FTE" xfId="9218" xr:uid="{00000000-0005-0000-0000-0000F5230000}"/>
    <cellStyle name="_PercentSpace_FIG Weekly Model May 19 (2)_Book2" xfId="9219" xr:uid="{00000000-0005-0000-0000-0000F6230000}"/>
    <cellStyle name="_PercentSpace_FIG Weekly Model May 19 (2)_Book2_1" xfId="9220" xr:uid="{00000000-0005-0000-0000-0000F7230000}"/>
    <cellStyle name="_PercentSpace_FIG Weekly Model May 19 (2)_Book2_Sheet1" xfId="9221" xr:uid="{00000000-0005-0000-0000-0000F8230000}"/>
    <cellStyle name="_PercentSpace_FIG Weekly Model May 19 (2)_Book3 (2)" xfId="9222" xr:uid="{00000000-0005-0000-0000-0000F9230000}"/>
    <cellStyle name="_PercentSpace_FIG Weekly Model May 19 (2)_Book3 (6)" xfId="9223" xr:uid="{00000000-0005-0000-0000-0000FA230000}"/>
    <cellStyle name="_PercentSpace_FIG Weekly Model May 19 (2)_Book8" xfId="9224" xr:uid="{00000000-0005-0000-0000-0000FB230000}"/>
    <cellStyle name="_PercentSpace_FIG Weekly Model May 19 (2)_Book9" xfId="9225" xr:uid="{00000000-0005-0000-0000-0000FC230000}"/>
    <cellStyle name="_PercentSpace_FIG Weekly Model May 19 (2)_Book9_Sheet1" xfId="9226" xr:uid="{00000000-0005-0000-0000-0000FD230000}"/>
    <cellStyle name="_PercentSpace_FIG Weekly Model May 19 (2)_Copy of AGM Earnings Forecast Model_080724_v37_to JJackson" xfId="9227" xr:uid="{00000000-0005-0000-0000-0000FE230000}"/>
    <cellStyle name="_PercentSpace_FIG Weekly Model May 19 (2)_Copy of Placement Fees 5yr Model_da4" xfId="9228" xr:uid="{00000000-0005-0000-0000-0000FF230000}"/>
    <cellStyle name="_PercentSpace_FIG Weekly Model May 19 (2)_Expense Summary Master File (2)" xfId="9229" xr:uid="{00000000-0005-0000-0000-000000240000}"/>
    <cellStyle name="_PercentSpace_FIG Weekly Model May 19 (2)_Expense Summary Master File (2)_Sheet1" xfId="9230" xr:uid="{00000000-0005-0000-0000-000001240000}"/>
    <cellStyle name="_PercentSpace_FIG Weekly Model May 19 (2)_Expense Summary Master File 2009-Update II" xfId="9231" xr:uid="{00000000-0005-0000-0000-000002240000}"/>
    <cellStyle name="_PercentSpace_FIG Weekly Model May 19 (2)_MD&amp;A support - Q2 '08 and '07 - 09.11.08" xfId="9232" xr:uid="{00000000-0005-0000-0000-000003240000}"/>
    <cellStyle name="_PercentSpace_FIG Weekly Model May 19 (2)_MDA - AUM Modelv3_6 18" xfId="9233" xr:uid="{00000000-0005-0000-0000-000004240000}"/>
    <cellStyle name="_PercentSpace_FIG Weekly Model May 19 (2)_MDA - AUM Modelv4_values8 11" xfId="9234" xr:uid="{00000000-0005-0000-0000-000005240000}"/>
    <cellStyle name="_PercentSpace_FIG Weekly Model May 19 (2)_MDA - AUM Modelv4_values8 11 (2)" xfId="9235" xr:uid="{00000000-0005-0000-0000-000006240000}"/>
    <cellStyle name="_PercentSpace_FIG Weekly Model May 19 (2)_Sheet1" xfId="9236" xr:uid="{00000000-0005-0000-0000-000007240000}"/>
    <cellStyle name="_PercentSpace_FIG Weekly Model May 5" xfId="9237" xr:uid="{00000000-0005-0000-0000-000008240000}"/>
    <cellStyle name="_PercentSpace_FIG Weekly Model May 5 2" xfId="9238" xr:uid="{00000000-0005-0000-0000-000009240000}"/>
    <cellStyle name="_PercentSpace_FIG Weekly Model May 5_2008.projected.version.II" xfId="9239" xr:uid="{00000000-0005-0000-0000-00000A240000}"/>
    <cellStyle name="_PercentSpace_FIG Weekly Model May 5_2008_Plan_Model_2Q'08 Update_ v1" xfId="9240" xr:uid="{00000000-0005-0000-0000-00000B240000}"/>
    <cellStyle name="_PercentSpace_FIG Weekly Model May 5_5-year PLs" xfId="9241" xr:uid="{00000000-0005-0000-0000-00000C240000}"/>
    <cellStyle name="_PercentSpace_FIG Weekly Model May 5_Adv Fees" xfId="9242" xr:uid="{00000000-0005-0000-0000-00000D240000}"/>
    <cellStyle name="_PercentSpace_FIG Weekly Model May 5_AGM 2009 Earnings Forecast Model_080916_v4" xfId="9243" xr:uid="{00000000-0005-0000-0000-00000E240000}"/>
    <cellStyle name="_PercentSpace_FIG Weekly Model May 5_AGM 2009 Earnings Forecast Model_080916_v7" xfId="9244" xr:uid="{00000000-0005-0000-0000-00000F240000}"/>
    <cellStyle name="_PercentSpace_FIG Weekly Model May 5_AGM Earnings Forecast Model_080724_v35_FINAL" xfId="9245" xr:uid="{00000000-0005-0000-0000-000010240000}"/>
    <cellStyle name="_PercentSpace_FIG Weekly Model May 5_AGM Earnings Forecast Model_080724_v35_FINAL_Sheet1" xfId="9246" xr:uid="{00000000-0005-0000-0000-000011240000}"/>
    <cellStyle name="_PercentSpace_FIG Weekly Model May 5_AGM Earnings Forecast Model_080724_v37_FINAL" xfId="9247" xr:uid="{00000000-0005-0000-0000-000012240000}"/>
    <cellStyle name="_PercentSpace_FIG Weekly Model May 5_AGM Earnings Forecast Model_080724_v37_FINAL_Sheet1" xfId="9248" xr:uid="{00000000-0005-0000-0000-000013240000}"/>
    <cellStyle name="_PercentSpace_FIG Weekly Model May 5_AUM &amp; FTE" xfId="9249" xr:uid="{00000000-0005-0000-0000-000014240000}"/>
    <cellStyle name="_PercentSpace_FIG Weekly Model May 5_Book2" xfId="9250" xr:uid="{00000000-0005-0000-0000-000015240000}"/>
    <cellStyle name="_PercentSpace_FIG Weekly Model May 5_Book2_1" xfId="9251" xr:uid="{00000000-0005-0000-0000-000016240000}"/>
    <cellStyle name="_PercentSpace_FIG Weekly Model May 5_Book2_Sheet1" xfId="9252" xr:uid="{00000000-0005-0000-0000-000017240000}"/>
    <cellStyle name="_PercentSpace_FIG Weekly Model May 5_Book3 (2)" xfId="9253" xr:uid="{00000000-0005-0000-0000-000018240000}"/>
    <cellStyle name="_PercentSpace_FIG Weekly Model May 5_Book3 (6)" xfId="9254" xr:uid="{00000000-0005-0000-0000-000019240000}"/>
    <cellStyle name="_PercentSpace_FIG Weekly Model May 5_Book8" xfId="9255" xr:uid="{00000000-0005-0000-0000-00001A240000}"/>
    <cellStyle name="_PercentSpace_FIG Weekly Model May 5_Book9" xfId="9256" xr:uid="{00000000-0005-0000-0000-00001B240000}"/>
    <cellStyle name="_PercentSpace_FIG Weekly Model May 5_Book9_Sheet1" xfId="9257" xr:uid="{00000000-0005-0000-0000-00001C240000}"/>
    <cellStyle name="_PercentSpace_FIG Weekly Model May 5_Copy of AGM Earnings Forecast Model_080724_v37_to JJackson" xfId="9258" xr:uid="{00000000-0005-0000-0000-00001D240000}"/>
    <cellStyle name="_PercentSpace_FIG Weekly Model May 5_Copy of Placement Fees 5yr Model_da4" xfId="9259" xr:uid="{00000000-0005-0000-0000-00001E240000}"/>
    <cellStyle name="_PercentSpace_FIG Weekly Model May 5_Expense Summary Master File (2)" xfId="9260" xr:uid="{00000000-0005-0000-0000-00001F240000}"/>
    <cellStyle name="_PercentSpace_FIG Weekly Model May 5_Expense Summary Master File (2)_Sheet1" xfId="9261" xr:uid="{00000000-0005-0000-0000-000020240000}"/>
    <cellStyle name="_PercentSpace_FIG Weekly Model May 5_Expense Summary Master File 2009-Update II" xfId="9262" xr:uid="{00000000-0005-0000-0000-000021240000}"/>
    <cellStyle name="_PercentSpace_FIG Weekly Model May 5_MD&amp;A support - Q2 '08 and '07 - 09.11.08" xfId="9263" xr:uid="{00000000-0005-0000-0000-000022240000}"/>
    <cellStyle name="_PercentSpace_FIG Weekly Model May 5_MDA - AUM Modelv3_6 18" xfId="9264" xr:uid="{00000000-0005-0000-0000-000023240000}"/>
    <cellStyle name="_PercentSpace_FIG Weekly Model May 5_MDA - AUM Modelv4_values8 11" xfId="9265" xr:uid="{00000000-0005-0000-0000-000024240000}"/>
    <cellStyle name="_PercentSpace_FIG Weekly Model May 5_MDA - AUM Modelv4_values8 11 (2)" xfId="9266" xr:uid="{00000000-0005-0000-0000-000025240000}"/>
    <cellStyle name="_PercentSpace_FIG Weekly Model May 5_Sheet1" xfId="9267" xr:uid="{00000000-0005-0000-0000-000026240000}"/>
    <cellStyle name="_PercentSpace_Hook_MergerPlan_2003_Feb11" xfId="9268" xr:uid="{00000000-0005-0000-0000-000027240000}"/>
    <cellStyle name="_PercentSpace_Hook_MergerPlan_2003_Feb11_Rights Offering Rider 4" xfId="9269" xr:uid="{00000000-0005-0000-0000-000028240000}"/>
    <cellStyle name="_PercentSpace_LBO" xfId="9270" xr:uid="{00000000-0005-0000-0000-000029240000}"/>
    <cellStyle name="_PercentSpace_MD&amp;A support - Q2 '08 and '07 - 09.11.08" xfId="9271" xr:uid="{00000000-0005-0000-0000-00002A240000}"/>
    <cellStyle name="_PercentSpace_MDA - AUM Modelv3_6 18" xfId="9272" xr:uid="{00000000-0005-0000-0000-00002B240000}"/>
    <cellStyle name="_PercentSpace_MDA - AUM Modelv4_values8 11" xfId="9273" xr:uid="{00000000-0005-0000-0000-00002C240000}"/>
    <cellStyle name="_PercentSpace_MDA - AUM Modelv4_values8 11 (2)" xfId="9274" xr:uid="{00000000-0005-0000-0000-00002D240000}"/>
    <cellStyle name="_PercentSpace_Model 4-17" xfId="9275" xr:uid="{00000000-0005-0000-0000-00002E240000}"/>
    <cellStyle name="_PercentSpace_Model 4-17 2" xfId="9276" xr:uid="{00000000-0005-0000-0000-00002F240000}"/>
    <cellStyle name="_PercentSpace_Model 4-17_2008.projected.version.II" xfId="9277" xr:uid="{00000000-0005-0000-0000-000030240000}"/>
    <cellStyle name="_PercentSpace_Model 4-17_2008_Plan_Model_2Q'08 Update_ v1" xfId="9278" xr:uid="{00000000-0005-0000-0000-000031240000}"/>
    <cellStyle name="_PercentSpace_Model 4-17_5-year PLs" xfId="9279" xr:uid="{00000000-0005-0000-0000-000032240000}"/>
    <cellStyle name="_PercentSpace_Model 4-17_Adv Fees" xfId="9280" xr:uid="{00000000-0005-0000-0000-000033240000}"/>
    <cellStyle name="_PercentSpace_Model 4-17_AGM 2009 Earnings Forecast Model_080916_v4" xfId="9281" xr:uid="{00000000-0005-0000-0000-000034240000}"/>
    <cellStyle name="_PercentSpace_Model 4-17_AGM 2009 Earnings Forecast Model_080916_v7" xfId="9282" xr:uid="{00000000-0005-0000-0000-000035240000}"/>
    <cellStyle name="_PercentSpace_Model 4-17_AGM Earnings Forecast Model_080724_v35_FINAL" xfId="9283" xr:uid="{00000000-0005-0000-0000-000036240000}"/>
    <cellStyle name="_PercentSpace_Model 4-17_AGM Earnings Forecast Model_080724_v35_FINAL_Sheet1" xfId="9284" xr:uid="{00000000-0005-0000-0000-000037240000}"/>
    <cellStyle name="_PercentSpace_Model 4-17_AGM Earnings Forecast Model_080724_v37_FINAL" xfId="9285" xr:uid="{00000000-0005-0000-0000-000038240000}"/>
    <cellStyle name="_PercentSpace_Model 4-17_AGM Earnings Forecast Model_080724_v37_FINAL_Sheet1" xfId="9286" xr:uid="{00000000-0005-0000-0000-000039240000}"/>
    <cellStyle name="_PercentSpace_Model 4-17_AUM &amp; FTE" xfId="9287" xr:uid="{00000000-0005-0000-0000-00003A240000}"/>
    <cellStyle name="_PercentSpace_Model 4-17_Book2" xfId="9288" xr:uid="{00000000-0005-0000-0000-00003B240000}"/>
    <cellStyle name="_PercentSpace_Model 4-17_Book2_1" xfId="9289" xr:uid="{00000000-0005-0000-0000-00003C240000}"/>
    <cellStyle name="_PercentSpace_Model 4-17_Book2_Sheet1" xfId="9290" xr:uid="{00000000-0005-0000-0000-00003D240000}"/>
    <cellStyle name="_PercentSpace_Model 4-17_Book3 (2)" xfId="9291" xr:uid="{00000000-0005-0000-0000-00003E240000}"/>
    <cellStyle name="_PercentSpace_Model 4-17_Book3 (6)" xfId="9292" xr:uid="{00000000-0005-0000-0000-00003F240000}"/>
    <cellStyle name="_PercentSpace_Model 4-17_Book8" xfId="9293" xr:uid="{00000000-0005-0000-0000-000040240000}"/>
    <cellStyle name="_PercentSpace_Model 4-17_Book9" xfId="9294" xr:uid="{00000000-0005-0000-0000-000041240000}"/>
    <cellStyle name="_PercentSpace_Model 4-17_Book9_Sheet1" xfId="9295" xr:uid="{00000000-0005-0000-0000-000042240000}"/>
    <cellStyle name="_PercentSpace_Model 4-17_Copy of AGM Earnings Forecast Model_080724_v37_to JJackson" xfId="9296" xr:uid="{00000000-0005-0000-0000-000043240000}"/>
    <cellStyle name="_PercentSpace_Model 4-17_Copy of Placement Fees 5yr Model_da4" xfId="9297" xr:uid="{00000000-0005-0000-0000-000044240000}"/>
    <cellStyle name="_PercentSpace_Model 4-17_Expense Summary Master File (2)" xfId="9298" xr:uid="{00000000-0005-0000-0000-000045240000}"/>
    <cellStyle name="_PercentSpace_Model 4-17_Expense Summary Master File (2)_Sheet1" xfId="9299" xr:uid="{00000000-0005-0000-0000-000046240000}"/>
    <cellStyle name="_PercentSpace_Model 4-17_Expense Summary Master File 2009-Update II" xfId="9300" xr:uid="{00000000-0005-0000-0000-000047240000}"/>
    <cellStyle name="_PercentSpace_Model 4-17_MD&amp;A support - Q2 '08 and '07 - 09.11.08" xfId="9301" xr:uid="{00000000-0005-0000-0000-000048240000}"/>
    <cellStyle name="_PercentSpace_Model 4-17_MDA - AUM Modelv3_6 18" xfId="9302" xr:uid="{00000000-0005-0000-0000-000049240000}"/>
    <cellStyle name="_PercentSpace_Model 4-17_MDA - AUM Modelv4_values8 11" xfId="9303" xr:uid="{00000000-0005-0000-0000-00004A240000}"/>
    <cellStyle name="_PercentSpace_Model 4-17_MDA - AUM Modelv4_values8 11 (2)" xfId="9304" xr:uid="{00000000-0005-0000-0000-00004B240000}"/>
    <cellStyle name="_PercentSpace_Model 4-17_Sheet1" xfId="9305" xr:uid="{00000000-0005-0000-0000-00004C240000}"/>
    <cellStyle name="_PercentSpace_Numico-Nestle Model-26 February 2002 2b" xfId="9306" xr:uid="{00000000-0005-0000-0000-00004D240000}"/>
    <cellStyle name="_PercentSpace_Numico-Nestle Model-26 February 2002 2b_Rights Offering Rider 4" xfId="9307" xr:uid="{00000000-0005-0000-0000-00004E240000}"/>
    <cellStyle name="_PercentSpace_Panhandle Value" xfId="9308" xr:uid="{00000000-0005-0000-0000-00004F240000}"/>
    <cellStyle name="_PercentSpace_Panhandle Value_Rights Offering Rider 4" xfId="9309" xr:uid="{00000000-0005-0000-0000-000050240000}"/>
    <cellStyle name="_PercentSpace_PE Fund Projections 2010-03-11" xfId="9310" xr:uid="{00000000-0005-0000-0000-000051240000}"/>
    <cellStyle name="_PercentSpace_Projections Difference" xfId="9311" xr:uid="{00000000-0005-0000-0000-000052240000}"/>
    <cellStyle name="_PercentSpace_Projections Difference_Rights Offering Rider 4" xfId="9312" xr:uid="{00000000-0005-0000-0000-000053240000}"/>
    <cellStyle name="_PercentSpace_Rights Offering Rider 4" xfId="9313" xr:uid="{00000000-0005-0000-0000-000054240000}"/>
    <cellStyle name="_PercentSpace_Samsara Model-DCF Template" xfId="9314" xr:uid="{00000000-0005-0000-0000-000055240000}"/>
    <cellStyle name="_PercentSpace_Samsara Model-DCF Template_Rights Offering Rider 4" xfId="9315" xr:uid="{00000000-0005-0000-0000-000056240000}"/>
    <cellStyle name="_PercentSpace_Samsara_ppg" xfId="9316" xr:uid="{00000000-0005-0000-0000-000057240000}"/>
    <cellStyle name="_PercentSpace_Samsara_ppg_Rights Offering Rider 4" xfId="9317" xr:uid="{00000000-0005-0000-0000-000058240000}"/>
    <cellStyle name="_PercentSpace_Share Prices" xfId="9318" xr:uid="{00000000-0005-0000-0000-000059240000}"/>
    <cellStyle name="_PercentSpace_Sheet1" xfId="9319" xr:uid="{00000000-0005-0000-0000-00005A240000}"/>
    <cellStyle name="_PercentSpace_Smartportfolio model" xfId="9320" xr:uid="{00000000-0005-0000-0000-00005B240000}"/>
    <cellStyle name="_PercentSpace_Smartportfolio model 2" xfId="9321" xr:uid="{00000000-0005-0000-0000-00005C240000}"/>
    <cellStyle name="_PercentSpace_Smartportfolio model 2 2" xfId="9322" xr:uid="{00000000-0005-0000-0000-00005D240000}"/>
    <cellStyle name="_PercentSpace_Smartportfolio model 3" xfId="9323" xr:uid="{00000000-0005-0000-0000-00005E240000}"/>
    <cellStyle name="_PercentSpace_Smartportfolio model_Project Snapshot PPA Final" xfId="9324" xr:uid="{00000000-0005-0000-0000-00005F240000}"/>
    <cellStyle name="_PercentSpace_Smartportfolio model_Project Snapshot PPA Final 2" xfId="9325" xr:uid="{00000000-0005-0000-0000-000060240000}"/>
    <cellStyle name="_PercentSpace_Smartportfolio model_Project Snapshot PPA Final 2 2" xfId="9326" xr:uid="{00000000-0005-0000-0000-000061240000}"/>
    <cellStyle name="_PercentSpace_Smartportfolio model_Project Snapshot PPA Final 3" xfId="9327" xr:uid="{00000000-0005-0000-0000-000062240000}"/>
    <cellStyle name="_PercentSpace_Swift Model V134 (2)" xfId="9328" xr:uid="{00000000-0005-0000-0000-000063240000}"/>
    <cellStyle name="_PercentSpace_Swift Model V134 (2)_Rights Offering Rider 4" xfId="9329" xr:uid="{00000000-0005-0000-0000-000064240000}"/>
    <cellStyle name="_PercentSpace_Unrealized Gains" xfId="9330" xr:uid="{00000000-0005-0000-0000-000065240000}"/>
    <cellStyle name="_PercentSpace_Unrealized Gains 2" xfId="9331" xr:uid="{00000000-0005-0000-0000-000066240000}"/>
    <cellStyle name="_PercentSpace_Unrealized Gains_2008.projected.version.II" xfId="9332" xr:uid="{00000000-0005-0000-0000-000067240000}"/>
    <cellStyle name="_PercentSpace_Unrealized Gains_2008_Plan_Model_2Q'08 Update_ v1" xfId="9333" xr:uid="{00000000-0005-0000-0000-000068240000}"/>
    <cellStyle name="_PercentSpace_Unrealized Gains_5-year PLs" xfId="9334" xr:uid="{00000000-0005-0000-0000-000069240000}"/>
    <cellStyle name="_PercentSpace_Unrealized Gains_Adv Fees" xfId="9335" xr:uid="{00000000-0005-0000-0000-00006A240000}"/>
    <cellStyle name="_PercentSpace_Unrealized Gains_AGM 2009 Earnings Forecast Model_080916_v4" xfId="9336" xr:uid="{00000000-0005-0000-0000-00006B240000}"/>
    <cellStyle name="_PercentSpace_Unrealized Gains_AGM 2009 Earnings Forecast Model_080916_v7" xfId="9337" xr:uid="{00000000-0005-0000-0000-00006C240000}"/>
    <cellStyle name="_PercentSpace_Unrealized Gains_AGM Earnings Forecast Model_080724_v35_FINAL" xfId="9338" xr:uid="{00000000-0005-0000-0000-00006D240000}"/>
    <cellStyle name="_PercentSpace_Unrealized Gains_AGM Earnings Forecast Model_080724_v35_FINAL_Sheet1" xfId="9339" xr:uid="{00000000-0005-0000-0000-00006E240000}"/>
    <cellStyle name="_PercentSpace_Unrealized Gains_AGM Earnings Forecast Model_080724_v37_FINAL" xfId="9340" xr:uid="{00000000-0005-0000-0000-00006F240000}"/>
    <cellStyle name="_PercentSpace_Unrealized Gains_AGM Earnings Forecast Model_080724_v37_FINAL_Sheet1" xfId="9341" xr:uid="{00000000-0005-0000-0000-000070240000}"/>
    <cellStyle name="_PercentSpace_Unrealized Gains_AUM &amp; FTE" xfId="9342" xr:uid="{00000000-0005-0000-0000-000071240000}"/>
    <cellStyle name="_PercentSpace_Unrealized Gains_Book2" xfId="9343" xr:uid="{00000000-0005-0000-0000-000072240000}"/>
    <cellStyle name="_PercentSpace_Unrealized Gains_Book2_1" xfId="9344" xr:uid="{00000000-0005-0000-0000-000073240000}"/>
    <cellStyle name="_PercentSpace_Unrealized Gains_Book2_Sheet1" xfId="9345" xr:uid="{00000000-0005-0000-0000-000074240000}"/>
    <cellStyle name="_PercentSpace_Unrealized Gains_Book3 (2)" xfId="9346" xr:uid="{00000000-0005-0000-0000-000075240000}"/>
    <cellStyle name="_PercentSpace_Unrealized Gains_Book3 (6)" xfId="9347" xr:uid="{00000000-0005-0000-0000-000076240000}"/>
    <cellStyle name="_PercentSpace_Unrealized Gains_Book8" xfId="9348" xr:uid="{00000000-0005-0000-0000-000077240000}"/>
    <cellStyle name="_PercentSpace_Unrealized Gains_Book9" xfId="9349" xr:uid="{00000000-0005-0000-0000-000078240000}"/>
    <cellStyle name="_PercentSpace_Unrealized Gains_Book9_Sheet1" xfId="9350" xr:uid="{00000000-0005-0000-0000-000079240000}"/>
    <cellStyle name="_PercentSpace_Unrealized Gains_Copy of AGM Earnings Forecast Model_080724_v37_to JJackson" xfId="9351" xr:uid="{00000000-0005-0000-0000-00007A240000}"/>
    <cellStyle name="_PercentSpace_Unrealized Gains_Copy of Placement Fees 5yr Model_da4" xfId="9352" xr:uid="{00000000-0005-0000-0000-00007B240000}"/>
    <cellStyle name="_PercentSpace_Unrealized Gains_Expense Summary Master File (2)" xfId="9353" xr:uid="{00000000-0005-0000-0000-00007C240000}"/>
    <cellStyle name="_PercentSpace_Unrealized Gains_Expense Summary Master File (2)_Sheet1" xfId="9354" xr:uid="{00000000-0005-0000-0000-00007D240000}"/>
    <cellStyle name="_PercentSpace_Unrealized Gains_Expense Summary Master File 2009-Update II" xfId="9355" xr:uid="{00000000-0005-0000-0000-00007E240000}"/>
    <cellStyle name="_PercentSpace_Unrealized Gains_MD&amp;A support - Q2 '08 and '07 - 09.11.08" xfId="9356" xr:uid="{00000000-0005-0000-0000-00007F240000}"/>
    <cellStyle name="_PercentSpace_Unrealized Gains_MDA - AUM Modelv3_6 18" xfId="9357" xr:uid="{00000000-0005-0000-0000-000080240000}"/>
    <cellStyle name="_PercentSpace_Unrealized Gains_MDA - AUM Modelv4_values8 11" xfId="9358" xr:uid="{00000000-0005-0000-0000-000081240000}"/>
    <cellStyle name="_PercentSpace_Unrealized Gains_MDA - AUM Modelv4_values8 11 (2)" xfId="9359" xr:uid="{00000000-0005-0000-0000-000082240000}"/>
    <cellStyle name="_PercentSpace_Unrealized Gains_Sheet1" xfId="9360" xr:uid="{00000000-0005-0000-0000-000083240000}"/>
    <cellStyle name="_PercentSpace_valuation" xfId="9361" xr:uid="{00000000-0005-0000-0000-000084240000}"/>
    <cellStyle name="_PercentSpace_Valuation_1" xfId="9362" xr:uid="{00000000-0005-0000-0000-000085240000}"/>
    <cellStyle name="_PercentSpace_valuation_260511_6" xfId="9363" xr:uid="{00000000-0005-0000-0000-000086240000}"/>
    <cellStyle name="_PercentSpace_valuation_LBO" xfId="9364" xr:uid="{00000000-0005-0000-0000-000087240000}"/>
    <cellStyle name="_PF Model 8.2 v2" xfId="9365" xr:uid="{00000000-0005-0000-0000-000088240000}"/>
    <cellStyle name="_PF Model 8.2 v2 2" xfId="9366" xr:uid="{00000000-0005-0000-0000-000089240000}"/>
    <cellStyle name="_PF Model 8.2 v2_AAA" xfId="9367" xr:uid="{00000000-0005-0000-0000-00008A240000}"/>
    <cellStyle name="_PF Model 8.2 v2_AAA 2" xfId="9368" xr:uid="{00000000-0005-0000-0000-00008B240000}"/>
    <cellStyle name="_PF Model 8.2 v2_AGM 2009 Earnings Forecast Model_080916_v16" xfId="9369" xr:uid="{00000000-0005-0000-0000-00008C240000}"/>
    <cellStyle name="_PF Model 8.2 v2_AGM 2009 Earnings Forecast Model_080916_v16_FYCMPln-Retrieve" xfId="9370" xr:uid="{00000000-0005-0000-0000-00008D240000}"/>
    <cellStyle name="_PF Model 8.2 v2_AIF VI - BondcoVI_Entities Invested Capital (CURRENT)" xfId="9371" xr:uid="{00000000-0005-0000-0000-00008E240000}"/>
    <cellStyle name="_PF Model 8.2 v2_AIF VI Broadleaf Watefall Summary as of 6-30-09 FINAL" xfId="9372" xr:uid="{00000000-0005-0000-0000-00008F240000}"/>
    <cellStyle name="_PF Model 8.2 v2_AIF VI Broadleaf Watefall Summary as of 9-30-09" xfId="9373" xr:uid="{00000000-0005-0000-0000-000090240000}"/>
    <cellStyle name="_PF Model 8.2 v2_Book2" xfId="9374" xr:uid="{00000000-0005-0000-0000-000091240000}"/>
    <cellStyle name="_PF Model 8.2 v2_Book2_FYCMPln-Retrieve" xfId="9375" xr:uid="{00000000-0005-0000-0000-000092240000}"/>
    <cellStyle name="_PF Model 8.2 v2_Broadleaf Watefall 12-31-09" xfId="9376" xr:uid="{00000000-0005-0000-0000-000093240000}"/>
    <cellStyle name="_PF Model 8.2 v2_Broadleaf Watefall 6-30-09" xfId="9377" xr:uid="{00000000-0005-0000-0000-000094240000}"/>
    <cellStyle name="_PF Model 8.2 v2_Broadleaf Watefall 9-30-09" xfId="9378" xr:uid="{00000000-0005-0000-0000-000095240000}"/>
    <cellStyle name="_PF Model 8.2 v2_FYCMPln-Retrieve" xfId="9379" xr:uid="{00000000-0005-0000-0000-000096240000}"/>
    <cellStyle name="_PF Model 8.2 v2_Invested Capital Debt Worksheet" xfId="9380" xr:uid="{00000000-0005-0000-0000-000097240000}"/>
    <cellStyle name="_Pike BD Model" xfId="9381" xr:uid="{00000000-0005-0000-0000-000098240000}"/>
    <cellStyle name="_Pike BD Model 2" xfId="9382" xr:uid="{00000000-0005-0000-0000-000099240000}"/>
    <cellStyle name="_Pike BD Model 2 2" xfId="9383" xr:uid="{00000000-0005-0000-0000-00009A240000}"/>
    <cellStyle name="_Pike BD Model 3" xfId="9384" xr:uid="{00000000-0005-0000-0000-00009B240000}"/>
    <cellStyle name="-_Placement Fees 5yr Modelv9" xfId="9385" xr:uid="{00000000-0005-0000-0000-00009C240000}"/>
    <cellStyle name="-_Placement Fees 5yr Modelv9_Sheet1" xfId="9386" xr:uid="{00000000-0005-0000-0000-00009D240000}"/>
    <cellStyle name="_Position Report" xfId="9387" xr:uid="{00000000-0005-0000-0000-00009E240000}"/>
    <cellStyle name="_Position Sheet" xfId="9388" xr:uid="{00000000-0005-0000-0000-00009F240000}"/>
    <cellStyle name="_Position Sheet 2" xfId="9389" xr:uid="{00000000-0005-0000-0000-0000A0240000}"/>
    <cellStyle name="_Position Sheet_Conquest_Weekly_062910 FWD" xfId="9390" xr:uid="{00000000-0005-0000-0000-0000A1240000}"/>
    <cellStyle name="_Position Sheet_Conquest_Weekly_2010-04-20" xfId="9391" xr:uid="{00000000-0005-0000-0000-0000A2240000}"/>
    <cellStyle name="_Position Sheet_Geneva Fx Price" xfId="9392" xr:uid="{00000000-0005-0000-0000-0000A3240000}"/>
    <cellStyle name="_Position Sheet_Normandy Hill_Workbook_20091031" xfId="9393" xr:uid="{00000000-0005-0000-0000-0000A4240000}"/>
    <cellStyle name="_Position Sheet_Trading Accruals" xfId="9394" xr:uid="{00000000-0005-0000-0000-0000A5240000}"/>
    <cellStyle name="_PPD and Saflex  Cons Format" xfId="9395" xr:uid="{00000000-0005-0000-0000-0000A6240000}"/>
    <cellStyle name="_PPD and Saflex  Cons Format_Oaktree - Annexes B and C to SPA 11.19.09" xfId="9396" xr:uid="{00000000-0005-0000-0000-0000A7240000}"/>
    <cellStyle name="_PPD and Saflex  Cons Format_Oaktree - Annexes B and C to SPA 11.19.09_Sheet2" xfId="9397" xr:uid="{00000000-0005-0000-0000-0000A8240000}"/>
    <cellStyle name="_PPD and Saflex  Cons Format_Sheet2" xfId="9398" xr:uid="{00000000-0005-0000-0000-0000A9240000}"/>
    <cellStyle name="-_PR Calc" xfId="9399" xr:uid="{00000000-0005-0000-0000-0000AA240000}"/>
    <cellStyle name="-_PR Calc - DOMESTIC" xfId="9400" xr:uid="{00000000-0005-0000-0000-0000AB240000}"/>
    <cellStyle name="_Pre-tax income recon 6.10" xfId="9401" xr:uid="{00000000-0005-0000-0000-0000AC240000}"/>
    <cellStyle name="_Pre-tax income recon 6.10 2" xfId="9402" xr:uid="{00000000-0005-0000-0000-0000AD240000}"/>
    <cellStyle name="_Pre-tax income recon 6.10_{6} Carry" xfId="9403" xr:uid="{00000000-0005-0000-0000-0000AE240000}"/>
    <cellStyle name="_Pre-tax income recon 6.10_{6} Clawback" xfId="9404" xr:uid="{00000000-0005-0000-0000-0000AF240000}"/>
    <cellStyle name="_Pre-tax income recon 6.10_2011 6+6 Occupancy Forecast" xfId="9405" xr:uid="{00000000-0005-0000-0000-0000B0240000}"/>
    <cellStyle name="_Pre-tax income recon 6.10_403000 - Rollforward" xfId="9406" xr:uid="{00000000-0005-0000-0000-0000B1240000}"/>
    <cellStyle name="_Pre-tax income recon 6.10_AIF IV Financial Highlights 12-31-08 v4" xfId="9407" xr:uid="{00000000-0005-0000-0000-0000B2240000}"/>
    <cellStyle name="_Pre-tax income recon 6.10_AIF IV Financial Highlights 12-31-08 v4_Apollo Investment Fund IV  Q3 2009 Capital Analysis CURRENT" xfId="9408" xr:uid="{00000000-0005-0000-0000-0000B3240000}"/>
    <cellStyle name="_Pre-tax income recon 6.10_AIF IV Financial Highlights 12-31-08 v4_Apollo Investment Fund IV  Q3 2009 Capital Analysis iPCS &amp; URI Distribution" xfId="9409" xr:uid="{00000000-0005-0000-0000-0000B4240000}"/>
    <cellStyle name="_Pre-tax income recon 6.10_AIF IV Financial Highlights 12-31-08 v4_iPCs#1-Remaining" xfId="9410" xr:uid="{00000000-0005-0000-0000-0000B5240000}"/>
    <cellStyle name="_Pre-tax income recon 6.10_Andy Affrick - Schedulev2" xfId="9411" xr:uid="{00000000-0005-0000-0000-0000B6240000}"/>
    <cellStyle name="_Pre-tax income recon 6.10_Apollo Investment Fund IV  April Priority Return" xfId="9412" xr:uid="{00000000-0005-0000-0000-0000B7240000}"/>
    <cellStyle name="_Pre-tax income recon 6.10_Apollo Investment Fund IV  Q1 2009 Capital Analysis 5-22-09 with GAAP" xfId="9413" xr:uid="{00000000-0005-0000-0000-0000B8240000}"/>
    <cellStyle name="_Pre-tax income recon 6.10_Apollo Investment Fund IV  Q1 2009 Capital Analysis GAAP" xfId="9414" xr:uid="{00000000-0005-0000-0000-0000B9240000}"/>
    <cellStyle name="_Pre-tax income recon 6.10_Apollo Investment Fund IV  Q2 2009 Capital Analysis CURRENT" xfId="9415" xr:uid="{00000000-0005-0000-0000-0000BA240000}"/>
    <cellStyle name="_Pre-tax income recon 6.10_Apollo Investment Fund IV  Q3 2009 Capital Analysis CURRENT" xfId="9416" xr:uid="{00000000-0005-0000-0000-0000BB240000}"/>
    <cellStyle name="_Pre-tax income recon 6.10_Apollo Investment Fund IV  Q3 2009 Capital Analysis iPCS &amp; URI Distribution" xfId="9417" xr:uid="{00000000-0005-0000-0000-0000BC240000}"/>
    <cellStyle name="_Pre-tax income recon 6.10_Apollo Investment Fund IV Priority Return 6-30-09" xfId="9418" xr:uid="{00000000-0005-0000-0000-0000BD240000}"/>
    <cellStyle name="_Pre-tax income recon 6.10_Apollo Investment Fund IV Q1 2009 Capital Analysis PR CORRECTED 6-30-09" xfId="9419" xr:uid="{00000000-0005-0000-0000-0000BE240000}"/>
    <cellStyle name="_Pre-tax income recon 6.10_AUM &amp; FTE" xfId="9420" xr:uid="{00000000-0005-0000-0000-0000BF240000}"/>
    <cellStyle name="_Pre-tax income recon 6.10_Broadleaf Watefall 9-30-09" xfId="9421" xr:uid="{00000000-0005-0000-0000-0000C0240000}"/>
    <cellStyle name="_Pre-tax income recon 6.10_Carry Calculation" xfId="9422" xr:uid="{00000000-0005-0000-0000-0000C1240000}"/>
    <cellStyle name="_Pre-tax income recon 6.10_CM Act" xfId="9423" xr:uid="{00000000-0005-0000-0000-0000C2240000}"/>
    <cellStyle name="_Pre-tax income recon 6.10_CM Act_Sheet1" xfId="9424" xr:uid="{00000000-0005-0000-0000-0000C3240000}"/>
    <cellStyle name="_Pre-tax income recon 6.10_CM Act_Sheet2" xfId="9425" xr:uid="{00000000-0005-0000-0000-0000C4240000}"/>
    <cellStyle name="_Pre-tax income recon 6.10_CM Act_Sheet4" xfId="9426" xr:uid="{00000000-0005-0000-0000-0000C5240000}"/>
    <cellStyle name="_Pre-tax income recon 6.10_CM Act_Sheet5" xfId="9427" xr:uid="{00000000-0005-0000-0000-0000C6240000}"/>
    <cellStyle name="_Pre-tax income recon 6.10_COF I CAS" xfId="9428" xr:uid="{00000000-0005-0000-0000-0000C7240000}"/>
    <cellStyle name="_Pre-tax income recon 6.10_COF II CAS" xfId="9429" xr:uid="{00000000-0005-0000-0000-0000C8240000}"/>
    <cellStyle name="_Pre-tax income recon 6.10_Dist Summary_11.XX.09" xfId="9430" xr:uid="{00000000-0005-0000-0000-0000C9240000}"/>
    <cellStyle name="_Pre-tax income recon 6.10_Domestic TB" xfId="9431" xr:uid="{00000000-0005-0000-0000-0000CA240000}"/>
    <cellStyle name="_Pre-tax income recon 6.10_Fund IV" xfId="9432" xr:uid="{00000000-0005-0000-0000-0000CB240000}"/>
    <cellStyle name="_Pre-tax income recon 6.10_Fund IV 9.30.08" xfId="9433" xr:uid="{00000000-0005-0000-0000-0000CC240000}"/>
    <cellStyle name="_Pre-tax income recon 6.10_Fund IV_1" xfId="9434" xr:uid="{00000000-0005-0000-0000-0000CD240000}"/>
    <cellStyle name="_Pre-tax income recon 6.10_Fund IV_AIF IV - Waterfall 3 31 09 vs  6 30 09" xfId="9435" xr:uid="{00000000-0005-0000-0000-0000CE240000}"/>
    <cellStyle name="_Pre-tax income recon 6.10_Fund IV_AIF IV, V, VI, VII, COF - Waterfall 3 31 09 vs  6 30 09" xfId="9436" xr:uid="{00000000-0005-0000-0000-0000CF240000}"/>
    <cellStyle name="_Pre-tax income recon 6.10_Fund IV_Fund IV" xfId="9437" xr:uid="{00000000-0005-0000-0000-0000D0240000}"/>
    <cellStyle name="_Pre-tax income recon 6.10_Fund IV_Funds IV Clawback Value Adjustment" xfId="9438" xr:uid="{00000000-0005-0000-0000-0000D1240000}"/>
    <cellStyle name="_Pre-tax income recon 6.10_Invested Capital Debt Worksheet" xfId="9439" xr:uid="{00000000-0005-0000-0000-0000D2240000}"/>
    <cellStyle name="_Pre-tax income recon 6.10_iPCs#1-Remaining" xfId="9440" xr:uid="{00000000-0005-0000-0000-0000D3240000}"/>
    <cellStyle name="_Pre-tax income recon 6.10_NMFI Partners Summary" xfId="9441" xr:uid="{00000000-0005-0000-0000-0000D4240000}"/>
    <cellStyle name="_Pre-tax income recon 6.10_Partners Capital Q1 2009" xfId="9442" xr:uid="{00000000-0005-0000-0000-0000D5240000}"/>
    <cellStyle name="_Pre-tax income recon 6.10_Partners Capital Q1 2009_Broadleaf Watefall 12-31-09" xfId="9443" xr:uid="{00000000-0005-0000-0000-0000D6240000}"/>
    <cellStyle name="_Pre-tax income recon 6.10_PR Calc" xfId="9444" xr:uid="{00000000-0005-0000-0000-0000D7240000}"/>
    <cellStyle name="_Pre-tax income recon 6.10_PR Calc - DOMESTIC" xfId="9445" xr:uid="{00000000-0005-0000-0000-0000D8240000}"/>
    <cellStyle name="_Pre-tax income recon 6.10_RCIV Q3 2009 Capital Analysis CURRENT" xfId="9446" xr:uid="{00000000-0005-0000-0000-0000D9240000}"/>
    <cellStyle name="_Pre-tax income recon 6.10_rent" xfId="9447" xr:uid="{00000000-0005-0000-0000-0000DA240000}"/>
    <cellStyle name="_Pre-tax income recon 6.10_Sheet1" xfId="9448" xr:uid="{00000000-0005-0000-0000-0000DB240000}"/>
    <cellStyle name="_Pre-tax income recon 6.10_Sheet2" xfId="9449" xr:uid="{00000000-0005-0000-0000-0000DC240000}"/>
    <cellStyle name="_Pre-tax income recon 6.10_Sheet4" xfId="9450" xr:uid="{00000000-0005-0000-0000-0000DD240000}"/>
    <cellStyle name="_Pre-tax income recon 6.10_Sheet5" xfId="9451" xr:uid="{00000000-0005-0000-0000-0000DE240000}"/>
    <cellStyle name="_Pre-tax income recon 6.10_Sheet7" xfId="9452" xr:uid="{00000000-0005-0000-0000-0000DF240000}"/>
    <cellStyle name="_Pre-tax income recon 6.10_Sheet7_Sheet2" xfId="9453" xr:uid="{00000000-0005-0000-0000-0000E0240000}"/>
    <cellStyle name="_Pre-tax income recon 6.10_US Population Summary" xfId="9454" xr:uid="{00000000-0005-0000-0000-0000E1240000}"/>
    <cellStyle name="_Pricing Sheet" xfId="9455" xr:uid="{00000000-0005-0000-0000-0000E2240000}"/>
    <cellStyle name="_Pricing Sheet 05-31-09 (3)" xfId="9456" xr:uid="{00000000-0005-0000-0000-0000E3240000}"/>
    <cellStyle name="_Pricing Sheet 05-31-09 (3) 2" xfId="9457" xr:uid="{00000000-0005-0000-0000-0000E4240000}"/>
    <cellStyle name="_Pricing Sheet 05-31-09 (3)_Geneva Fx Price" xfId="9458" xr:uid="{00000000-0005-0000-0000-0000E5240000}"/>
    <cellStyle name="_Pricing Sheet 05-31-09 (3)_Normandy Hill_Workbook_20091031" xfId="9459" xr:uid="{00000000-0005-0000-0000-0000E6240000}"/>
    <cellStyle name="_Pricing Sheet 9-30-09" xfId="9460" xr:uid="{00000000-0005-0000-0000-0000E7240000}"/>
    <cellStyle name="_Pricing Sheet_CM Act" xfId="9461" xr:uid="{00000000-0005-0000-0000-0000E8240000}"/>
    <cellStyle name="_Pricing Sheet_CM Act_Sheet1" xfId="9462" xr:uid="{00000000-0005-0000-0000-0000E9240000}"/>
    <cellStyle name="_Pricing Sheet_CM Act_Sheet2" xfId="9463" xr:uid="{00000000-0005-0000-0000-0000EA240000}"/>
    <cellStyle name="_Pricing Sheet_CM Act_Sheet4" xfId="9464" xr:uid="{00000000-0005-0000-0000-0000EB240000}"/>
    <cellStyle name="_Pricing Sheet_CM Act_Sheet5" xfId="9465" xr:uid="{00000000-0005-0000-0000-0000EC240000}"/>
    <cellStyle name="_Pricing Sheet_Oak Hill Portfolio Accrued Interest_v11" xfId="9466" xr:uid="{00000000-0005-0000-0000-0000ED240000}"/>
    <cellStyle name="_Pricing Sheet_Oak Hill Portfolio Accrued Interest_v11_CM Act" xfId="9467" xr:uid="{00000000-0005-0000-0000-0000EE240000}"/>
    <cellStyle name="_Pricing Sheet_Oak Hill Portfolio Accrued Interest_v11_CM Act_Sheet1" xfId="9468" xr:uid="{00000000-0005-0000-0000-0000EF240000}"/>
    <cellStyle name="_Pricing Sheet_Oak Hill Portfolio Accrued Interest_v11_CM Act_Sheet2" xfId="9469" xr:uid="{00000000-0005-0000-0000-0000F0240000}"/>
    <cellStyle name="_Pricing Sheet_Oak Hill Portfolio Accrued Interest_v11_CM Act_Sheet4" xfId="9470" xr:uid="{00000000-0005-0000-0000-0000F1240000}"/>
    <cellStyle name="_Pricing Sheet_Oak Hill Portfolio Accrued Interest_v11_CM Act_Sheet5" xfId="9471" xr:uid="{00000000-0005-0000-0000-0000F2240000}"/>
    <cellStyle name="_Pricing Sheet_Oak Hill Portfolio Accrued Interest_v11_Sheet1" xfId="9472" xr:uid="{00000000-0005-0000-0000-0000F3240000}"/>
    <cellStyle name="_Pricing Sheet_Oak Hill Portfolio Accrued Interest_v11_Sheet2" xfId="9473" xr:uid="{00000000-0005-0000-0000-0000F4240000}"/>
    <cellStyle name="_Pricing Sheet_Oak Hill Portfolio Accrued Interest_v11_Sheet4" xfId="9474" xr:uid="{00000000-0005-0000-0000-0000F5240000}"/>
    <cellStyle name="_Pricing Sheet_Oak Hill Portfolio Accrued Interest_v11_Sheet5" xfId="9475" xr:uid="{00000000-0005-0000-0000-0000F6240000}"/>
    <cellStyle name="_Pricing Sheet_Sheet1" xfId="9476" xr:uid="{00000000-0005-0000-0000-0000F7240000}"/>
    <cellStyle name="_Pricing Sheet_Sheet2" xfId="9477" xr:uid="{00000000-0005-0000-0000-0000F8240000}"/>
    <cellStyle name="_Pricing Sheet_Sheet4" xfId="9478" xr:uid="{00000000-0005-0000-0000-0000F9240000}"/>
    <cellStyle name="_Pricing Sheet_Sheet5" xfId="9479" xr:uid="{00000000-0005-0000-0000-0000FA240000}"/>
    <cellStyle name="_Priority Return" xfId="9480" xr:uid="{00000000-0005-0000-0000-0000FB240000}"/>
    <cellStyle name="_Priority Return 2" xfId="9481" xr:uid="{00000000-0005-0000-0000-0000FC240000}"/>
    <cellStyle name="_Priority Return_AIF VI - BondcoVI_Entities Invested Capital (CURRENT)" xfId="9482" xr:uid="{00000000-0005-0000-0000-0000FD240000}"/>
    <cellStyle name="_Priority Return_AIF VI Broadleaf Watefall Summary as of 6-30-09 FINAL" xfId="9483" xr:uid="{00000000-0005-0000-0000-0000FE240000}"/>
    <cellStyle name="_Priority Return_AIF VI Broadleaf Watefall Summary as of 9-30-09" xfId="9484" xr:uid="{00000000-0005-0000-0000-0000FF240000}"/>
    <cellStyle name="_Priority Return_Broadleaf Watefall 12-31-09" xfId="9485" xr:uid="{00000000-0005-0000-0000-000000250000}"/>
    <cellStyle name="_Priority Return_Broadleaf Watefall 6-30-09" xfId="9486" xr:uid="{00000000-0005-0000-0000-000001250000}"/>
    <cellStyle name="_Priority Return_Broadleaf Watefall 9-30-09" xfId="9487" xr:uid="{00000000-0005-0000-0000-000002250000}"/>
    <cellStyle name="_Priority Return_Invested Capital Debt Worksheet" xfId="9488" xr:uid="{00000000-0005-0000-0000-000003250000}"/>
    <cellStyle name="_pro forma tie-in DRAFT - WIP" xfId="9489" xr:uid="{00000000-0005-0000-0000-000004250000}"/>
    <cellStyle name="_pro forma tie-in DRAFT - WIP 2" xfId="9490" xr:uid="{00000000-0005-0000-0000-000005250000}"/>
    <cellStyle name="_pro forma tie-in DRAFT - WIP_{6} Carry" xfId="9491" xr:uid="{00000000-0005-0000-0000-000006250000}"/>
    <cellStyle name="_pro forma tie-in DRAFT - WIP_{6} Clawback" xfId="9492" xr:uid="{00000000-0005-0000-0000-000007250000}"/>
    <cellStyle name="_pro forma tie-in DRAFT - WIP_2011 6+6 Occupancy Forecast" xfId="9493" xr:uid="{00000000-0005-0000-0000-000008250000}"/>
    <cellStyle name="_pro forma tie-in DRAFT - WIP_403000 - Rollforward" xfId="9494" xr:uid="{00000000-0005-0000-0000-000009250000}"/>
    <cellStyle name="_pro forma tie-in DRAFT - WIP_AIF IV Financial Highlights 12-31-08 v4" xfId="9495" xr:uid="{00000000-0005-0000-0000-00000A250000}"/>
    <cellStyle name="_pro forma tie-in DRAFT - WIP_AIF IV Financial Highlights 12-31-08 v4_Apollo Investment Fund IV  Q3 2009 Capital Analysis CURRENT" xfId="9496" xr:uid="{00000000-0005-0000-0000-00000B250000}"/>
    <cellStyle name="_pro forma tie-in DRAFT - WIP_AIF IV Financial Highlights 12-31-08 v4_Apollo Investment Fund IV  Q3 2009 Capital Analysis iPCS &amp; URI Distribution" xfId="9497" xr:uid="{00000000-0005-0000-0000-00000C250000}"/>
    <cellStyle name="_pro forma tie-in DRAFT - WIP_AIF IV Financial Highlights 12-31-08 v4_iPCs#1-Remaining" xfId="9498" xr:uid="{00000000-0005-0000-0000-00000D250000}"/>
    <cellStyle name="_pro forma tie-in DRAFT - WIP_Andy Affrick - Schedulev2" xfId="9499" xr:uid="{00000000-0005-0000-0000-00000E250000}"/>
    <cellStyle name="_pro forma tie-in DRAFT - WIP_Apollo Investment Fund IV  April Priority Return" xfId="9500" xr:uid="{00000000-0005-0000-0000-00000F250000}"/>
    <cellStyle name="_pro forma tie-in DRAFT - WIP_Apollo Investment Fund IV  Q1 2009 Capital Analysis 5-22-09 with GAAP" xfId="9501" xr:uid="{00000000-0005-0000-0000-000010250000}"/>
    <cellStyle name="_pro forma tie-in DRAFT - WIP_Apollo Investment Fund IV  Q1 2009 Capital Analysis GAAP" xfId="9502" xr:uid="{00000000-0005-0000-0000-000011250000}"/>
    <cellStyle name="_pro forma tie-in DRAFT - WIP_Apollo Investment Fund IV  Q2 2009 Capital Analysis CURRENT" xfId="9503" xr:uid="{00000000-0005-0000-0000-000012250000}"/>
    <cellStyle name="_pro forma tie-in DRAFT - WIP_Apollo Investment Fund IV  Q3 2009 Capital Analysis CURRENT" xfId="9504" xr:uid="{00000000-0005-0000-0000-000013250000}"/>
    <cellStyle name="_pro forma tie-in DRAFT - WIP_Apollo Investment Fund IV  Q3 2009 Capital Analysis iPCS &amp; URI Distribution" xfId="9505" xr:uid="{00000000-0005-0000-0000-000014250000}"/>
    <cellStyle name="_pro forma tie-in DRAFT - WIP_Apollo Investment Fund IV Priority Return 6-30-09" xfId="9506" xr:uid="{00000000-0005-0000-0000-000015250000}"/>
    <cellStyle name="_pro forma tie-in DRAFT - WIP_Apollo Investment Fund IV Q1 2009 Capital Analysis PR CORRECTED 6-30-09" xfId="9507" xr:uid="{00000000-0005-0000-0000-000016250000}"/>
    <cellStyle name="_pro forma tie-in DRAFT - WIP_AUM &amp; FTE" xfId="9508" xr:uid="{00000000-0005-0000-0000-000017250000}"/>
    <cellStyle name="_pro forma tie-in DRAFT - WIP_Broadleaf Watefall 9-30-09" xfId="9509" xr:uid="{00000000-0005-0000-0000-000018250000}"/>
    <cellStyle name="_pro forma tie-in DRAFT - WIP_Carry Calculation" xfId="9510" xr:uid="{00000000-0005-0000-0000-000019250000}"/>
    <cellStyle name="_pro forma tie-in DRAFT - WIP_CM Act" xfId="9511" xr:uid="{00000000-0005-0000-0000-00001A250000}"/>
    <cellStyle name="_pro forma tie-in DRAFT - WIP_CM Act_Sheet1" xfId="9512" xr:uid="{00000000-0005-0000-0000-00001B250000}"/>
    <cellStyle name="_pro forma tie-in DRAFT - WIP_CM Act_Sheet2" xfId="9513" xr:uid="{00000000-0005-0000-0000-00001C250000}"/>
    <cellStyle name="_pro forma tie-in DRAFT - WIP_CM Act_Sheet4" xfId="9514" xr:uid="{00000000-0005-0000-0000-00001D250000}"/>
    <cellStyle name="_pro forma tie-in DRAFT - WIP_CM Act_Sheet5" xfId="9515" xr:uid="{00000000-0005-0000-0000-00001E250000}"/>
    <cellStyle name="_pro forma tie-in DRAFT - WIP_COF I CAS" xfId="9516" xr:uid="{00000000-0005-0000-0000-00001F250000}"/>
    <cellStyle name="_pro forma tie-in DRAFT - WIP_COF II CAS" xfId="9517" xr:uid="{00000000-0005-0000-0000-000020250000}"/>
    <cellStyle name="_pro forma tie-in DRAFT - WIP_Dist Summary_11.XX.09" xfId="9518" xr:uid="{00000000-0005-0000-0000-000021250000}"/>
    <cellStyle name="_pro forma tie-in DRAFT - WIP_Domestic TB" xfId="9519" xr:uid="{00000000-0005-0000-0000-000022250000}"/>
    <cellStyle name="_pro forma tie-in DRAFT - WIP_Fund IV" xfId="9520" xr:uid="{00000000-0005-0000-0000-000023250000}"/>
    <cellStyle name="_pro forma tie-in DRAFT - WIP_Fund IV 9.30.08" xfId="9521" xr:uid="{00000000-0005-0000-0000-000024250000}"/>
    <cellStyle name="_pro forma tie-in DRAFT - WIP_Fund IV_1" xfId="9522" xr:uid="{00000000-0005-0000-0000-000025250000}"/>
    <cellStyle name="_pro forma tie-in DRAFT - WIP_Fund IV_AIF IV - Waterfall 3 31 09 vs  6 30 09" xfId="9523" xr:uid="{00000000-0005-0000-0000-000026250000}"/>
    <cellStyle name="_pro forma tie-in DRAFT - WIP_Fund IV_AIF IV, V, VI, VII, COF - Waterfall 3 31 09 vs  6 30 09" xfId="9524" xr:uid="{00000000-0005-0000-0000-000027250000}"/>
    <cellStyle name="_pro forma tie-in DRAFT - WIP_Fund IV_Fund IV" xfId="9525" xr:uid="{00000000-0005-0000-0000-000028250000}"/>
    <cellStyle name="_pro forma tie-in DRAFT - WIP_Fund IV_Funds IV Clawback Value Adjustment" xfId="9526" xr:uid="{00000000-0005-0000-0000-000029250000}"/>
    <cellStyle name="_pro forma tie-in DRAFT - WIP_Invested Capital Debt Worksheet" xfId="9527" xr:uid="{00000000-0005-0000-0000-00002A250000}"/>
    <cellStyle name="_pro forma tie-in DRAFT - WIP_iPCs#1-Remaining" xfId="9528" xr:uid="{00000000-0005-0000-0000-00002B250000}"/>
    <cellStyle name="_pro forma tie-in DRAFT - WIP_NMFI Partners Summary" xfId="9529" xr:uid="{00000000-0005-0000-0000-00002C250000}"/>
    <cellStyle name="_pro forma tie-in DRAFT - WIP_Partners Capital Q1 2009" xfId="9530" xr:uid="{00000000-0005-0000-0000-00002D250000}"/>
    <cellStyle name="_pro forma tie-in DRAFT - WIP_Partners Capital Q1 2009_Broadleaf Watefall 12-31-09" xfId="9531" xr:uid="{00000000-0005-0000-0000-00002E250000}"/>
    <cellStyle name="_pro forma tie-in DRAFT - WIP_PR Calc" xfId="9532" xr:uid="{00000000-0005-0000-0000-00002F250000}"/>
    <cellStyle name="_pro forma tie-in DRAFT - WIP_PR Calc - DOMESTIC" xfId="9533" xr:uid="{00000000-0005-0000-0000-000030250000}"/>
    <cellStyle name="_pro forma tie-in DRAFT - WIP_RCIV Q3 2009 Capital Analysis CURRENT" xfId="9534" xr:uid="{00000000-0005-0000-0000-000031250000}"/>
    <cellStyle name="_pro forma tie-in DRAFT - WIP_rent" xfId="9535" xr:uid="{00000000-0005-0000-0000-000032250000}"/>
    <cellStyle name="_pro forma tie-in DRAFT - WIP_Sheet1" xfId="9536" xr:uid="{00000000-0005-0000-0000-000033250000}"/>
    <cellStyle name="_pro forma tie-in DRAFT - WIP_Sheet2" xfId="9537" xr:uid="{00000000-0005-0000-0000-000034250000}"/>
    <cellStyle name="_pro forma tie-in DRAFT - WIP_Sheet4" xfId="9538" xr:uid="{00000000-0005-0000-0000-000035250000}"/>
    <cellStyle name="_pro forma tie-in DRAFT - WIP_Sheet5" xfId="9539" xr:uid="{00000000-0005-0000-0000-000036250000}"/>
    <cellStyle name="_pro forma tie-in DRAFT - WIP_Sheet7" xfId="9540" xr:uid="{00000000-0005-0000-0000-000037250000}"/>
    <cellStyle name="_pro forma tie-in DRAFT - WIP_Sheet7_Sheet2" xfId="9541" xr:uid="{00000000-0005-0000-0000-000038250000}"/>
    <cellStyle name="_pro forma tie-in DRAFT - WIP_US Population Summary" xfId="9542" xr:uid="{00000000-0005-0000-0000-000039250000}"/>
    <cellStyle name="_pro forma tie-in v2007_07_11-03_00" xfId="9543" xr:uid="{00000000-0005-0000-0000-00003A250000}"/>
    <cellStyle name="_pro forma tie-in v2007_07_11-03_00 2" xfId="9544" xr:uid="{00000000-0005-0000-0000-00003B250000}"/>
    <cellStyle name="_pro forma tie-in v2007_07_11-03_00_{6} Carry" xfId="9545" xr:uid="{00000000-0005-0000-0000-00003C250000}"/>
    <cellStyle name="_pro forma tie-in v2007_07_11-03_00_{6} Clawback" xfId="9546" xr:uid="{00000000-0005-0000-0000-00003D250000}"/>
    <cellStyle name="_pro forma tie-in v2007_07_11-03_00_2011 6+6 Occupancy Forecast" xfId="9547" xr:uid="{00000000-0005-0000-0000-00003E250000}"/>
    <cellStyle name="_pro forma tie-in v2007_07_11-03_00_403000 - Rollforward" xfId="9548" xr:uid="{00000000-0005-0000-0000-00003F250000}"/>
    <cellStyle name="_pro forma tie-in v2007_07_11-03_00_AIF IV Financial Highlights 12-31-08 v4" xfId="9549" xr:uid="{00000000-0005-0000-0000-000040250000}"/>
    <cellStyle name="_pro forma tie-in v2007_07_11-03_00_AIF IV Financial Highlights 12-31-08 v4_Apollo Investment Fund IV  Q3 2009 Capital Analysis CURRENT" xfId="9550" xr:uid="{00000000-0005-0000-0000-000041250000}"/>
    <cellStyle name="_pro forma tie-in v2007_07_11-03_00_AIF IV Financial Highlights 12-31-08 v4_Apollo Investment Fund IV  Q3 2009 Capital Analysis iPCS &amp; URI Distribution" xfId="9551" xr:uid="{00000000-0005-0000-0000-000042250000}"/>
    <cellStyle name="_pro forma tie-in v2007_07_11-03_00_AIF IV Financial Highlights 12-31-08 v4_iPCs#1-Remaining" xfId="9552" xr:uid="{00000000-0005-0000-0000-000043250000}"/>
    <cellStyle name="_pro forma tie-in v2007_07_11-03_00_Andy Affrick - Schedulev2" xfId="9553" xr:uid="{00000000-0005-0000-0000-000044250000}"/>
    <cellStyle name="_pro forma tie-in v2007_07_11-03_00_Apollo Investment Fund IV  April Priority Return" xfId="9554" xr:uid="{00000000-0005-0000-0000-000045250000}"/>
    <cellStyle name="_pro forma tie-in v2007_07_11-03_00_Apollo Investment Fund IV  Q1 2009 Capital Analysis 5-22-09 with GAAP" xfId="9555" xr:uid="{00000000-0005-0000-0000-000046250000}"/>
    <cellStyle name="_pro forma tie-in v2007_07_11-03_00_Apollo Investment Fund IV  Q1 2009 Capital Analysis GAAP" xfId="9556" xr:uid="{00000000-0005-0000-0000-000047250000}"/>
    <cellStyle name="_pro forma tie-in v2007_07_11-03_00_Apollo Investment Fund IV  Q2 2009 Capital Analysis CURRENT" xfId="9557" xr:uid="{00000000-0005-0000-0000-000048250000}"/>
    <cellStyle name="_pro forma tie-in v2007_07_11-03_00_Apollo Investment Fund IV  Q3 2009 Capital Analysis CURRENT" xfId="9558" xr:uid="{00000000-0005-0000-0000-000049250000}"/>
    <cellStyle name="_pro forma tie-in v2007_07_11-03_00_Apollo Investment Fund IV  Q3 2009 Capital Analysis iPCS &amp; URI Distribution" xfId="9559" xr:uid="{00000000-0005-0000-0000-00004A250000}"/>
    <cellStyle name="_pro forma tie-in v2007_07_11-03_00_Apollo Investment Fund IV Priority Return 6-30-09" xfId="9560" xr:uid="{00000000-0005-0000-0000-00004B250000}"/>
    <cellStyle name="_pro forma tie-in v2007_07_11-03_00_Apollo Investment Fund IV Q1 2009 Capital Analysis PR CORRECTED 6-30-09" xfId="9561" xr:uid="{00000000-0005-0000-0000-00004C250000}"/>
    <cellStyle name="_pro forma tie-in v2007_07_11-03_00_AUM &amp; FTE" xfId="9562" xr:uid="{00000000-0005-0000-0000-00004D250000}"/>
    <cellStyle name="_pro forma tie-in v2007_07_11-03_00_Broadleaf Watefall 9-30-09" xfId="9563" xr:uid="{00000000-0005-0000-0000-00004E250000}"/>
    <cellStyle name="_pro forma tie-in v2007_07_11-03_00_Carry Calculation" xfId="9564" xr:uid="{00000000-0005-0000-0000-00004F250000}"/>
    <cellStyle name="_pro forma tie-in v2007_07_11-03_00_CM Act" xfId="9565" xr:uid="{00000000-0005-0000-0000-000050250000}"/>
    <cellStyle name="_pro forma tie-in v2007_07_11-03_00_CM Act_Sheet1" xfId="9566" xr:uid="{00000000-0005-0000-0000-000051250000}"/>
    <cellStyle name="_pro forma tie-in v2007_07_11-03_00_CM Act_Sheet2" xfId="9567" xr:uid="{00000000-0005-0000-0000-000052250000}"/>
    <cellStyle name="_pro forma tie-in v2007_07_11-03_00_CM Act_Sheet4" xfId="9568" xr:uid="{00000000-0005-0000-0000-000053250000}"/>
    <cellStyle name="_pro forma tie-in v2007_07_11-03_00_CM Act_Sheet5" xfId="9569" xr:uid="{00000000-0005-0000-0000-000054250000}"/>
    <cellStyle name="_pro forma tie-in v2007_07_11-03_00_COF I CAS" xfId="9570" xr:uid="{00000000-0005-0000-0000-000055250000}"/>
    <cellStyle name="_pro forma tie-in v2007_07_11-03_00_COF II CAS" xfId="9571" xr:uid="{00000000-0005-0000-0000-000056250000}"/>
    <cellStyle name="_pro forma tie-in v2007_07_11-03_00_Dist Summary_11.XX.09" xfId="9572" xr:uid="{00000000-0005-0000-0000-000057250000}"/>
    <cellStyle name="_pro forma tie-in v2007_07_11-03_00_Domestic TB" xfId="9573" xr:uid="{00000000-0005-0000-0000-000058250000}"/>
    <cellStyle name="_pro forma tie-in v2007_07_11-03_00_Fund IV" xfId="9574" xr:uid="{00000000-0005-0000-0000-000059250000}"/>
    <cellStyle name="_pro forma tie-in v2007_07_11-03_00_Fund IV 9.30.08" xfId="9575" xr:uid="{00000000-0005-0000-0000-00005A250000}"/>
    <cellStyle name="_pro forma tie-in v2007_07_11-03_00_Fund IV_1" xfId="9576" xr:uid="{00000000-0005-0000-0000-00005B250000}"/>
    <cellStyle name="_pro forma tie-in v2007_07_11-03_00_Fund IV_AIF IV - Waterfall 3 31 09 vs  6 30 09" xfId="9577" xr:uid="{00000000-0005-0000-0000-00005C250000}"/>
    <cellStyle name="_pro forma tie-in v2007_07_11-03_00_Fund IV_AIF IV, V, VI, VII, COF - Waterfall 3 31 09 vs  6 30 09" xfId="9578" xr:uid="{00000000-0005-0000-0000-00005D250000}"/>
    <cellStyle name="_pro forma tie-in v2007_07_11-03_00_Fund IV_Fund IV" xfId="9579" xr:uid="{00000000-0005-0000-0000-00005E250000}"/>
    <cellStyle name="_pro forma tie-in v2007_07_11-03_00_Fund IV_Funds IV Clawback Value Adjustment" xfId="9580" xr:uid="{00000000-0005-0000-0000-00005F250000}"/>
    <cellStyle name="_pro forma tie-in v2007_07_11-03_00_Invested Capital Debt Worksheet" xfId="9581" xr:uid="{00000000-0005-0000-0000-000060250000}"/>
    <cellStyle name="_pro forma tie-in v2007_07_11-03_00_iPCs#1-Remaining" xfId="9582" xr:uid="{00000000-0005-0000-0000-000061250000}"/>
    <cellStyle name="_pro forma tie-in v2007_07_11-03_00_NMFI Partners Summary" xfId="9583" xr:uid="{00000000-0005-0000-0000-000062250000}"/>
    <cellStyle name="_pro forma tie-in v2007_07_11-03_00_Partners Capital Q1 2009" xfId="9584" xr:uid="{00000000-0005-0000-0000-000063250000}"/>
    <cellStyle name="_pro forma tie-in v2007_07_11-03_00_Partners Capital Q1 2009_Broadleaf Watefall 12-31-09" xfId="9585" xr:uid="{00000000-0005-0000-0000-000064250000}"/>
    <cellStyle name="_pro forma tie-in v2007_07_11-03_00_PR Calc" xfId="9586" xr:uid="{00000000-0005-0000-0000-000065250000}"/>
    <cellStyle name="_pro forma tie-in v2007_07_11-03_00_PR Calc - DOMESTIC" xfId="9587" xr:uid="{00000000-0005-0000-0000-000066250000}"/>
    <cellStyle name="_pro forma tie-in v2007_07_11-03_00_RCIV Q3 2009 Capital Analysis CURRENT" xfId="9588" xr:uid="{00000000-0005-0000-0000-000067250000}"/>
    <cellStyle name="_pro forma tie-in v2007_07_11-03_00_rent" xfId="9589" xr:uid="{00000000-0005-0000-0000-000068250000}"/>
    <cellStyle name="_pro forma tie-in v2007_07_11-03_00_Sheet1" xfId="9590" xr:uid="{00000000-0005-0000-0000-000069250000}"/>
    <cellStyle name="_pro forma tie-in v2007_07_11-03_00_Sheet2" xfId="9591" xr:uid="{00000000-0005-0000-0000-00006A250000}"/>
    <cellStyle name="_pro forma tie-in v2007_07_11-03_00_Sheet4" xfId="9592" xr:uid="{00000000-0005-0000-0000-00006B250000}"/>
    <cellStyle name="_pro forma tie-in v2007_07_11-03_00_Sheet5" xfId="9593" xr:uid="{00000000-0005-0000-0000-00006C250000}"/>
    <cellStyle name="_pro forma tie-in v2007_07_11-03_00_Sheet7" xfId="9594" xr:uid="{00000000-0005-0000-0000-00006D250000}"/>
    <cellStyle name="_pro forma tie-in v2007_07_11-03_00_Sheet7_Sheet2" xfId="9595" xr:uid="{00000000-0005-0000-0000-00006E250000}"/>
    <cellStyle name="_pro forma tie-in v2007_07_11-03_00_US Population Summary" xfId="9596" xr:uid="{00000000-0005-0000-0000-00006F250000}"/>
    <cellStyle name="_Pro-forma ENI for Q1 '08 press release_FINAL" xfId="9597" xr:uid="{00000000-0005-0000-0000-000070250000}"/>
    <cellStyle name="_Pro-forma ENI for Q4 '07 press release - April 3 (2)" xfId="9598" xr:uid="{00000000-0005-0000-0000-000071250000}"/>
    <cellStyle name="_Pro-forma ENI for Q4 '07 press release - April 3 (2)_403000 - Rollforward" xfId="9599" xr:uid="{00000000-0005-0000-0000-000072250000}"/>
    <cellStyle name="_Pro-forma ENI for Q4 '07 press release - April 3 (2)_July 2010 ADP" xfId="9600" xr:uid="{00000000-0005-0000-0000-000073250000}"/>
    <cellStyle name="_Pro-forma ENI for Q4 '07 press release - April 3 (2)_June NMFI accrual" xfId="9601" xr:uid="{00000000-0005-0000-0000-000074250000}"/>
    <cellStyle name="_Pro-forma ENI for Q4 '07 press release - April 3 (2)_rent" xfId="9602" xr:uid="{00000000-0005-0000-0000-000075250000}"/>
    <cellStyle name="_Pro-forma ENI for Q4 '07 press release - April 3 (2)_Sheet2" xfId="9603" xr:uid="{00000000-0005-0000-0000-000076250000}"/>
    <cellStyle name="_Pro-forma ENI for Q4 '07 press release - April 3 (2)_US Population Summary" xfId="9604" xr:uid="{00000000-0005-0000-0000-000077250000}"/>
    <cellStyle name="_Pro-forma ENI for Q4 '07 press release - April 3 (3)" xfId="9605" xr:uid="{00000000-0005-0000-0000-000078250000}"/>
    <cellStyle name="_Pro-forma ENI for Q4 '07 press release - April 3 (3)_403000 - Rollforward" xfId="9606" xr:uid="{00000000-0005-0000-0000-000079250000}"/>
    <cellStyle name="_Pro-forma ENI for Q4 '07 press release - April 3 (3)_July 2010 ADP" xfId="9607" xr:uid="{00000000-0005-0000-0000-00007A250000}"/>
    <cellStyle name="_Pro-forma ENI for Q4 '07 press release - April 3 (3)_June NMFI accrual" xfId="9608" xr:uid="{00000000-0005-0000-0000-00007B250000}"/>
    <cellStyle name="_Pro-forma ENI for Q4 '07 press release - April 3 (3)_rent" xfId="9609" xr:uid="{00000000-0005-0000-0000-00007C250000}"/>
    <cellStyle name="_Pro-forma ENI for Q4 '07 press release - April 3 (3)_Sheet2" xfId="9610" xr:uid="{00000000-0005-0000-0000-00007D250000}"/>
    <cellStyle name="_Pro-forma ENI for Q4 '07 press release - April 3 (3)_US Population Summary" xfId="9611" xr:uid="{00000000-0005-0000-0000-00007E250000}"/>
    <cellStyle name="_Pro-forma ENI for Q4 '07 press release 3.30.08" xfId="9612" xr:uid="{00000000-0005-0000-0000-00007F250000}"/>
    <cellStyle name="_Pro-forma ENI for Q4 '07 press release 3.30.08_403000 - Rollforward" xfId="9613" xr:uid="{00000000-0005-0000-0000-000080250000}"/>
    <cellStyle name="_Pro-forma ENI for Q4 '07 press release 3.30.08_July 2010 ADP" xfId="9614" xr:uid="{00000000-0005-0000-0000-000081250000}"/>
    <cellStyle name="_Pro-forma ENI for Q4 '07 press release 3.30.08_June NMFI accrual" xfId="9615" xr:uid="{00000000-0005-0000-0000-000082250000}"/>
    <cellStyle name="_Pro-forma ENI for Q4 '07 press release 3.30.08_rent" xfId="9616" xr:uid="{00000000-0005-0000-0000-000083250000}"/>
    <cellStyle name="_Pro-forma ENI for Q4 '07 press release 3.30.08_Sheet2" xfId="9617" xr:uid="{00000000-0005-0000-0000-000084250000}"/>
    <cellStyle name="_Pro-forma ENI for Q4 '07 press release 3.30.08_US Population Summary" xfId="9618" xr:uid="{00000000-0005-0000-0000-000085250000}"/>
    <cellStyle name="_Project Vertical - Draft QoE  Support (2.10.04)" xfId="9619" xr:uid="{00000000-0005-0000-0000-000086250000}"/>
    <cellStyle name="_Project Vertical - NA PL Analysis Updated with FY03 Actual 2.5.04" xfId="9620" xr:uid="{00000000-0005-0000-0000-000087250000}"/>
    <cellStyle name="_Q4 2005  Italian Magna Charta" xfId="9621" xr:uid="{00000000-0005-0000-0000-000088250000}"/>
    <cellStyle name="_Q4 2005  Italian Magna Charta 2" xfId="9622" xr:uid="{00000000-0005-0000-0000-000089250000}"/>
    <cellStyle name="_Q4 2005  Italian Magna Charta_{6} Carry" xfId="9623" xr:uid="{00000000-0005-0000-0000-00008A250000}"/>
    <cellStyle name="_Q4 2005  Italian Magna Charta_{6} Clawback" xfId="9624" xr:uid="{00000000-0005-0000-0000-00008B250000}"/>
    <cellStyle name="_Q4 2005  Italian Magna Charta_20080415_TrxAdv Fees_v2" xfId="9625" xr:uid="{00000000-0005-0000-0000-00008C250000}"/>
    <cellStyle name="_Q4 2005  Italian Magna Charta_20080415_TrxAdv Fees_v2_403000 - Rollforward" xfId="9626" xr:uid="{00000000-0005-0000-0000-00008D250000}"/>
    <cellStyle name="_Q4 2005  Italian Magna Charta_20080415_TrxAdv Fees_v2_NMFI Partners Summary" xfId="9627" xr:uid="{00000000-0005-0000-0000-00008E250000}"/>
    <cellStyle name="_Q4 2005  Italian Magna Charta_20080415_TrxAdv Fees_v2_rent" xfId="9628" xr:uid="{00000000-0005-0000-0000-00008F250000}"/>
    <cellStyle name="_Q4 2005  Italian Magna Charta_20080415_TrxAdv Fees_v2_Sheet2" xfId="9629" xr:uid="{00000000-0005-0000-0000-000090250000}"/>
    <cellStyle name="_Q4 2005  Italian Magna Charta_20080415_TrxAdv Fees_v2_US Population Summary" xfId="9630" xr:uid="{00000000-0005-0000-0000-000091250000}"/>
    <cellStyle name="_Q4 2005  Italian Magna Charta_2011 6+6 Occupancy Forecast" xfId="9631" xr:uid="{00000000-0005-0000-0000-000092250000}"/>
    <cellStyle name="_Q4 2005  Italian Magna Charta_403000 - Rollforward" xfId="9632" xr:uid="{00000000-0005-0000-0000-000093250000}"/>
    <cellStyle name="_Q4 2005  Italian Magna Charta_Adv Fees" xfId="9633" xr:uid="{00000000-0005-0000-0000-000094250000}"/>
    <cellStyle name="_Q4 2005  Italian Magna Charta_Adv Fees_CM Act" xfId="9634" xr:uid="{00000000-0005-0000-0000-000095250000}"/>
    <cellStyle name="_Q4 2005  Italian Magna Charta_Adv Fees_CM Act_Sheet1" xfId="9635" xr:uid="{00000000-0005-0000-0000-000096250000}"/>
    <cellStyle name="_Q4 2005  Italian Magna Charta_Adv Fees_CM Act_Sheet2" xfId="9636" xr:uid="{00000000-0005-0000-0000-000097250000}"/>
    <cellStyle name="_Q4 2005  Italian Magna Charta_Adv Fees_CM Act_Sheet4" xfId="9637" xr:uid="{00000000-0005-0000-0000-000098250000}"/>
    <cellStyle name="_Q4 2005  Italian Magna Charta_Adv Fees_CM Act_Sheet5" xfId="9638" xr:uid="{00000000-0005-0000-0000-000099250000}"/>
    <cellStyle name="_Q4 2005  Italian Magna Charta_Adv Fees_rent.alloc.2" xfId="9639" xr:uid="{00000000-0005-0000-0000-00009A250000}"/>
    <cellStyle name="_Q4 2005  Italian Magna Charta_Adv Fees_rent.alloc.2_Sheet2" xfId="9640" xr:uid="{00000000-0005-0000-0000-00009B250000}"/>
    <cellStyle name="_Q4 2005  Italian Magna Charta_Adv Fees_rent.detail" xfId="9641" xr:uid="{00000000-0005-0000-0000-00009C250000}"/>
    <cellStyle name="_Q4 2005  Italian Magna Charta_Adv Fees_rent.detail_Sheet2" xfId="9642" xr:uid="{00000000-0005-0000-0000-00009D250000}"/>
    <cellStyle name="_Q4 2005  Italian Magna Charta_Adv Fees_Sheet1" xfId="9643" xr:uid="{00000000-0005-0000-0000-00009E250000}"/>
    <cellStyle name="_Q4 2005  Italian Magna Charta_Adv Fees_Sheet2" xfId="9644" xr:uid="{00000000-0005-0000-0000-00009F250000}"/>
    <cellStyle name="_Q4 2005  Italian Magna Charta_Adv Fees_Sheet4" xfId="9645" xr:uid="{00000000-0005-0000-0000-0000A0250000}"/>
    <cellStyle name="_Q4 2005  Italian Magna Charta_Adv Fees_Sheet5" xfId="9646" xr:uid="{00000000-0005-0000-0000-0000A1250000}"/>
    <cellStyle name="_Q4 2005  Italian Magna Charta_Adv Fees_Sheet5_Sheet2" xfId="9647" xr:uid="{00000000-0005-0000-0000-0000A2250000}"/>
    <cellStyle name="_Q4 2005  Italian Magna Charta_Advisors VII DECEMBER on 3-31-09 8pm" xfId="9648" xr:uid="{00000000-0005-0000-0000-0000A3250000}"/>
    <cellStyle name="_Q4 2005  Italian Magna Charta_AGM 2009 Earnings Forecast Model_080916_May_7" xfId="9649" xr:uid="{00000000-0005-0000-0000-0000A4250000}"/>
    <cellStyle name="_Q4 2005  Italian Magna Charta_AGM 2009 Earnings Forecast Model_080916_May_7_CM Act" xfId="9650" xr:uid="{00000000-0005-0000-0000-0000A5250000}"/>
    <cellStyle name="_Q4 2005  Italian Magna Charta_AGM 2009 Earnings Forecast Model_080916_May_7_CM Act_Sheet1" xfId="9651" xr:uid="{00000000-0005-0000-0000-0000A6250000}"/>
    <cellStyle name="_Q4 2005  Italian Magna Charta_AGM 2009 Earnings Forecast Model_080916_May_7_CM Act_Sheet2" xfId="9652" xr:uid="{00000000-0005-0000-0000-0000A7250000}"/>
    <cellStyle name="_Q4 2005  Italian Magna Charta_AGM 2009 Earnings Forecast Model_080916_May_7_CM Act_Sheet4" xfId="9653" xr:uid="{00000000-0005-0000-0000-0000A8250000}"/>
    <cellStyle name="_Q4 2005  Italian Magna Charta_AGM 2009 Earnings Forecast Model_080916_May_7_CM Act_Sheet5" xfId="9654" xr:uid="{00000000-0005-0000-0000-0000A9250000}"/>
    <cellStyle name="_Q4 2005  Italian Magna Charta_AGM 2009 Earnings Forecast Model_080916_May_7_rent.alloc.2" xfId="9655" xr:uid="{00000000-0005-0000-0000-0000AA250000}"/>
    <cellStyle name="_Q4 2005  Italian Magna Charta_AGM 2009 Earnings Forecast Model_080916_May_7_rent.alloc.2_Sheet2" xfId="9656" xr:uid="{00000000-0005-0000-0000-0000AB250000}"/>
    <cellStyle name="_Q4 2005  Italian Magna Charta_AGM 2009 Earnings Forecast Model_080916_May_7_rent.detail" xfId="9657" xr:uid="{00000000-0005-0000-0000-0000AC250000}"/>
    <cellStyle name="_Q4 2005  Italian Magna Charta_AGM 2009 Earnings Forecast Model_080916_May_7_rent.detail_Sheet2" xfId="9658" xr:uid="{00000000-0005-0000-0000-0000AD250000}"/>
    <cellStyle name="_Q4 2005  Italian Magna Charta_AGM 2009 Earnings Forecast Model_080916_May_7_Sheet1" xfId="9659" xr:uid="{00000000-0005-0000-0000-0000AE250000}"/>
    <cellStyle name="_Q4 2005  Italian Magna Charta_AGM 2009 Earnings Forecast Model_080916_May_7_Sheet2" xfId="9660" xr:uid="{00000000-0005-0000-0000-0000AF250000}"/>
    <cellStyle name="_Q4 2005  Italian Magna Charta_AGM 2009 Earnings Forecast Model_080916_May_7_Sheet4" xfId="9661" xr:uid="{00000000-0005-0000-0000-0000B0250000}"/>
    <cellStyle name="_Q4 2005  Italian Magna Charta_AGM 2009 Earnings Forecast Model_080916_May_7_Sheet5" xfId="9662" xr:uid="{00000000-0005-0000-0000-0000B1250000}"/>
    <cellStyle name="_Q4 2005  Italian Magna Charta_AGM 2009 Earnings Forecast Model_080916_May_7_Sheet5_Sheet2" xfId="9663" xr:uid="{00000000-0005-0000-0000-0000B2250000}"/>
    <cellStyle name="_Q4 2005  Italian Magna Charta_AGM 2009 Earnings Forecast Model_080916_v16 Sent to fix_BRIDGE v03  (2)" xfId="9664" xr:uid="{00000000-0005-0000-0000-0000B3250000}"/>
    <cellStyle name="_Q4 2005  Italian Magna Charta_AGM 2009 Earnings Forecast Model_080916_v16 Sent to fix_BRIDGE v03  (2)_CM Act" xfId="9665" xr:uid="{00000000-0005-0000-0000-0000B4250000}"/>
    <cellStyle name="_Q4 2005  Italian Magna Charta_AGM 2009 Earnings Forecast Model_080916_v16 Sent to fix_BRIDGE v03  (2)_CM Act_Sheet1" xfId="9666" xr:uid="{00000000-0005-0000-0000-0000B5250000}"/>
    <cellStyle name="_Q4 2005  Italian Magna Charta_AGM 2009 Earnings Forecast Model_080916_v16 Sent to fix_BRIDGE v03  (2)_CM Act_Sheet2" xfId="9667" xr:uid="{00000000-0005-0000-0000-0000B6250000}"/>
    <cellStyle name="_Q4 2005  Italian Magna Charta_AGM 2009 Earnings Forecast Model_080916_v16 Sent to fix_BRIDGE v03  (2)_CM Act_Sheet4" xfId="9668" xr:uid="{00000000-0005-0000-0000-0000B7250000}"/>
    <cellStyle name="_Q4 2005  Italian Magna Charta_AGM 2009 Earnings Forecast Model_080916_v16 Sent to fix_BRIDGE v03  (2)_CM Act_Sheet5" xfId="9669" xr:uid="{00000000-0005-0000-0000-0000B8250000}"/>
    <cellStyle name="_Q4 2005  Italian Magna Charta_AGM 2009 Earnings Forecast Model_080916_v16 Sent to fix_BRIDGE v03  (2)_rent.alloc.2" xfId="9670" xr:uid="{00000000-0005-0000-0000-0000B9250000}"/>
    <cellStyle name="_Q4 2005  Italian Magna Charta_AGM 2009 Earnings Forecast Model_080916_v16 Sent to fix_BRIDGE v03  (2)_rent.alloc.2_Sheet2" xfId="9671" xr:uid="{00000000-0005-0000-0000-0000BA250000}"/>
    <cellStyle name="_Q4 2005  Italian Magna Charta_AGM 2009 Earnings Forecast Model_080916_v16 Sent to fix_BRIDGE v03  (2)_rent.detail" xfId="9672" xr:uid="{00000000-0005-0000-0000-0000BB250000}"/>
    <cellStyle name="_Q4 2005  Italian Magna Charta_AGM 2009 Earnings Forecast Model_080916_v16 Sent to fix_BRIDGE v03  (2)_rent.detail_Sheet2" xfId="9673" xr:uid="{00000000-0005-0000-0000-0000BC250000}"/>
    <cellStyle name="_Q4 2005  Italian Magna Charta_AGM 2009 Earnings Forecast Model_080916_v16 Sent to fix_BRIDGE v03  (2)_Sheet1" xfId="9674" xr:uid="{00000000-0005-0000-0000-0000BD250000}"/>
    <cellStyle name="_Q4 2005  Italian Magna Charta_AGM 2009 Earnings Forecast Model_080916_v16 Sent to fix_BRIDGE v03  (2)_Sheet2" xfId="9675" xr:uid="{00000000-0005-0000-0000-0000BE250000}"/>
    <cellStyle name="_Q4 2005  Italian Magna Charta_AGM 2009 Earnings Forecast Model_080916_v16 Sent to fix_BRIDGE v03  (2)_Sheet4" xfId="9676" xr:uid="{00000000-0005-0000-0000-0000BF250000}"/>
    <cellStyle name="_Q4 2005  Italian Magna Charta_AGM 2009 Earnings Forecast Model_080916_v16 Sent to fix_BRIDGE v03  (2)_Sheet5" xfId="9677" xr:uid="{00000000-0005-0000-0000-0000C0250000}"/>
    <cellStyle name="_Q4 2005  Italian Magna Charta_AGM 2009 Earnings Forecast Model_080916_v16 Sent to fix_BRIDGE v03  (2)_Sheet5_Sheet2" xfId="9678" xr:uid="{00000000-0005-0000-0000-0000C1250000}"/>
    <cellStyle name="_Q4 2005  Italian Magna Charta_AGM Earnings Forecast Model_080724_v16" xfId="9679" xr:uid="{00000000-0005-0000-0000-0000C2250000}"/>
    <cellStyle name="_Q4 2005  Italian Magna Charta_AGM Earnings Forecast Model_080724_v16_403000 - Rollforward" xfId="9680" xr:uid="{00000000-0005-0000-0000-0000C3250000}"/>
    <cellStyle name="_Q4 2005  Italian Magna Charta_AGM Earnings Forecast Model_080724_v16_AGM 2009 Earnings Forecast Model_080916_May_7" xfId="9681" xr:uid="{00000000-0005-0000-0000-0000C4250000}"/>
    <cellStyle name="_Q4 2005  Italian Magna Charta_AGM Earnings Forecast Model_080724_v16_AGM 2009 Earnings Forecast Model_080916_May_7_CM Act" xfId="9682" xr:uid="{00000000-0005-0000-0000-0000C5250000}"/>
    <cellStyle name="_Q4 2005  Italian Magna Charta_AGM Earnings Forecast Model_080724_v16_AGM 2009 Earnings Forecast Model_080916_May_7_CM Act_Sheet1" xfId="9683" xr:uid="{00000000-0005-0000-0000-0000C6250000}"/>
    <cellStyle name="_Q4 2005  Italian Magna Charta_AGM Earnings Forecast Model_080724_v16_AGM 2009 Earnings Forecast Model_080916_May_7_CM Act_Sheet2" xfId="9684" xr:uid="{00000000-0005-0000-0000-0000C7250000}"/>
    <cellStyle name="_Q4 2005  Italian Magna Charta_AGM Earnings Forecast Model_080724_v16_AGM 2009 Earnings Forecast Model_080916_May_7_CM Act_Sheet4" xfId="9685" xr:uid="{00000000-0005-0000-0000-0000C8250000}"/>
    <cellStyle name="_Q4 2005  Italian Magna Charta_AGM Earnings Forecast Model_080724_v16_AGM 2009 Earnings Forecast Model_080916_May_7_CM Act_Sheet5" xfId="9686" xr:uid="{00000000-0005-0000-0000-0000C9250000}"/>
    <cellStyle name="_Q4 2005  Italian Magna Charta_AGM Earnings Forecast Model_080724_v16_AGM 2009 Earnings Forecast Model_080916_May_7_rent.alloc.2" xfId="9687" xr:uid="{00000000-0005-0000-0000-0000CA250000}"/>
    <cellStyle name="_Q4 2005  Italian Magna Charta_AGM Earnings Forecast Model_080724_v16_AGM 2009 Earnings Forecast Model_080916_May_7_rent.alloc.2_Sheet2" xfId="9688" xr:uid="{00000000-0005-0000-0000-0000CB250000}"/>
    <cellStyle name="_Q4 2005  Italian Magna Charta_AGM Earnings Forecast Model_080724_v16_AGM 2009 Earnings Forecast Model_080916_May_7_rent.detail" xfId="9689" xr:uid="{00000000-0005-0000-0000-0000CC250000}"/>
    <cellStyle name="_Q4 2005  Italian Magna Charta_AGM Earnings Forecast Model_080724_v16_AGM 2009 Earnings Forecast Model_080916_May_7_rent.detail_Sheet2" xfId="9690" xr:uid="{00000000-0005-0000-0000-0000CD250000}"/>
    <cellStyle name="_Q4 2005  Italian Magna Charta_AGM Earnings Forecast Model_080724_v16_AGM 2009 Earnings Forecast Model_080916_May_7_Sheet1" xfId="9691" xr:uid="{00000000-0005-0000-0000-0000CE250000}"/>
    <cellStyle name="_Q4 2005  Italian Magna Charta_AGM Earnings Forecast Model_080724_v16_AGM 2009 Earnings Forecast Model_080916_May_7_Sheet2" xfId="9692" xr:uid="{00000000-0005-0000-0000-0000CF250000}"/>
    <cellStyle name="_Q4 2005  Italian Magna Charta_AGM Earnings Forecast Model_080724_v16_AGM 2009 Earnings Forecast Model_080916_May_7_Sheet4" xfId="9693" xr:uid="{00000000-0005-0000-0000-0000D0250000}"/>
    <cellStyle name="_Q4 2005  Italian Magna Charta_AGM Earnings Forecast Model_080724_v16_AGM 2009 Earnings Forecast Model_080916_May_7_Sheet5" xfId="9694" xr:uid="{00000000-0005-0000-0000-0000D1250000}"/>
    <cellStyle name="_Q4 2005  Italian Magna Charta_AGM Earnings Forecast Model_080724_v16_AGM 2009 Earnings Forecast Model_080916_May_7_Sheet5_Sheet2" xfId="9695" xr:uid="{00000000-0005-0000-0000-0000D2250000}"/>
    <cellStyle name="_Q4 2005  Italian Magna Charta_AGM Earnings Forecast Model_080724_v16_AGM 2009 Earnings Forecast Model_080916_v16 Sent to fix_BRIDGE v03  (2)" xfId="9696" xr:uid="{00000000-0005-0000-0000-0000D3250000}"/>
    <cellStyle name="_Q4 2005  Italian Magna Charta_AGM Earnings Forecast Model_080724_v16_AGM 2009 Earnings Forecast Model_080916_v16 Sent to fix_BRIDGE v03  (2)_CM Act" xfId="9697" xr:uid="{00000000-0005-0000-0000-0000D4250000}"/>
    <cellStyle name="_Q4 2005  Italian Magna Charta_AGM Earnings Forecast Model_080724_v16_AGM 2009 Earnings Forecast Model_080916_v16 Sent to fix_BRIDGE v03  (2)_CM Act_Sheet1" xfId="9698" xr:uid="{00000000-0005-0000-0000-0000D5250000}"/>
    <cellStyle name="_Q4 2005  Italian Magna Charta_AGM Earnings Forecast Model_080724_v16_AGM 2009 Earnings Forecast Model_080916_v16 Sent to fix_BRIDGE v03  (2)_CM Act_Sheet2" xfId="9699" xr:uid="{00000000-0005-0000-0000-0000D6250000}"/>
    <cellStyle name="_Q4 2005  Italian Magna Charta_AGM Earnings Forecast Model_080724_v16_AGM 2009 Earnings Forecast Model_080916_v16 Sent to fix_BRIDGE v03  (2)_CM Act_Sheet4" xfId="9700" xr:uid="{00000000-0005-0000-0000-0000D7250000}"/>
    <cellStyle name="_Q4 2005  Italian Magna Charta_AGM Earnings Forecast Model_080724_v16_AGM 2009 Earnings Forecast Model_080916_v16 Sent to fix_BRIDGE v03  (2)_CM Act_Sheet5" xfId="9701" xr:uid="{00000000-0005-0000-0000-0000D8250000}"/>
    <cellStyle name="_Q4 2005  Italian Magna Charta_AGM Earnings Forecast Model_080724_v16_AGM 2009 Earnings Forecast Model_080916_v16 Sent to fix_BRIDGE v03  (2)_rent.alloc.2" xfId="9702" xr:uid="{00000000-0005-0000-0000-0000D9250000}"/>
    <cellStyle name="_Q4 2005  Italian Magna Charta_AGM Earnings Forecast Model_080724_v16_AGM 2009 Earnings Forecast Model_080916_v16 Sent to fix_BRIDGE v03  (2)_rent.alloc.2_Sheet2" xfId="9703" xr:uid="{00000000-0005-0000-0000-0000DA250000}"/>
    <cellStyle name="_Q4 2005  Italian Magna Charta_AGM Earnings Forecast Model_080724_v16_AGM 2009 Earnings Forecast Model_080916_v16 Sent to fix_BRIDGE v03  (2)_rent.detail" xfId="9704" xr:uid="{00000000-0005-0000-0000-0000DB250000}"/>
    <cellStyle name="_Q4 2005  Italian Magna Charta_AGM Earnings Forecast Model_080724_v16_AGM 2009 Earnings Forecast Model_080916_v16 Sent to fix_BRIDGE v03  (2)_rent.detail_Sheet2" xfId="9705" xr:uid="{00000000-0005-0000-0000-0000DC250000}"/>
    <cellStyle name="_Q4 2005  Italian Magna Charta_AGM Earnings Forecast Model_080724_v16_AGM 2009 Earnings Forecast Model_080916_v16 Sent to fix_BRIDGE v03  (2)_Sheet1" xfId="9706" xr:uid="{00000000-0005-0000-0000-0000DD250000}"/>
    <cellStyle name="_Q4 2005  Italian Magna Charta_AGM Earnings Forecast Model_080724_v16_AGM 2009 Earnings Forecast Model_080916_v16 Sent to fix_BRIDGE v03  (2)_Sheet2" xfId="9707" xr:uid="{00000000-0005-0000-0000-0000DE250000}"/>
    <cellStyle name="_Q4 2005  Italian Magna Charta_AGM Earnings Forecast Model_080724_v16_AGM 2009 Earnings Forecast Model_080916_v16 Sent to fix_BRIDGE v03  (2)_Sheet4" xfId="9708" xr:uid="{00000000-0005-0000-0000-0000DF250000}"/>
    <cellStyle name="_Q4 2005  Italian Magna Charta_AGM Earnings Forecast Model_080724_v16_AGM 2009 Earnings Forecast Model_080916_v16 Sent to fix_BRIDGE v03  (2)_Sheet5" xfId="9709" xr:uid="{00000000-0005-0000-0000-0000E0250000}"/>
    <cellStyle name="_Q4 2005  Italian Magna Charta_AGM Earnings Forecast Model_080724_v16_AGM 2009 Earnings Forecast Model_080916_v16 Sent to fix_BRIDGE v03  (2)_Sheet5_Sheet2" xfId="9710" xr:uid="{00000000-0005-0000-0000-0000E1250000}"/>
    <cellStyle name="_Q4 2005  Italian Magna Charta_AGM Earnings Forecast Model_080724_v16_CM Act" xfId="9711" xr:uid="{00000000-0005-0000-0000-0000E2250000}"/>
    <cellStyle name="_Q4 2005  Italian Magna Charta_AGM Earnings Forecast Model_080724_v16_CM Act_Sheet1" xfId="9712" xr:uid="{00000000-0005-0000-0000-0000E3250000}"/>
    <cellStyle name="_Q4 2005  Italian Magna Charta_AGM Earnings Forecast Model_080724_v16_CM Act_Sheet2" xfId="9713" xr:uid="{00000000-0005-0000-0000-0000E4250000}"/>
    <cellStyle name="_Q4 2005  Italian Magna Charta_AGM Earnings Forecast Model_080724_v16_CM Act_Sheet4" xfId="9714" xr:uid="{00000000-0005-0000-0000-0000E5250000}"/>
    <cellStyle name="_Q4 2005  Italian Magna Charta_AGM Earnings Forecast Model_080724_v16_CM Act_Sheet5" xfId="9715" xr:uid="{00000000-0005-0000-0000-0000E6250000}"/>
    <cellStyle name="_Q4 2005  Italian Magna Charta_AGM Earnings Forecast Model_080724_v16_FYCMPln-Retrieve" xfId="9716" xr:uid="{00000000-0005-0000-0000-0000E7250000}"/>
    <cellStyle name="_Q4 2005  Italian Magna Charta_AGM Earnings Forecast Model_080724_v16_FYCMPln-Retrieve_Sheet1" xfId="9717" xr:uid="{00000000-0005-0000-0000-0000E8250000}"/>
    <cellStyle name="_Q4 2005  Italian Magna Charta_AGM Earnings Forecast Model_080724_v16_NMFI Partners Summary" xfId="9718" xr:uid="{00000000-0005-0000-0000-0000E9250000}"/>
    <cellStyle name="_Q4 2005  Italian Magna Charta_AGM Earnings Forecast Model_080724_v16_rent" xfId="9719" xr:uid="{00000000-0005-0000-0000-0000EA250000}"/>
    <cellStyle name="_Q4 2005  Italian Magna Charta_AGM Earnings Forecast Model_080724_v16_rent.alloc.2" xfId="9720" xr:uid="{00000000-0005-0000-0000-0000EB250000}"/>
    <cellStyle name="_Q4 2005  Italian Magna Charta_AGM Earnings Forecast Model_080724_v16_rent.alloc.2_Sheet2" xfId="9721" xr:uid="{00000000-0005-0000-0000-0000EC250000}"/>
    <cellStyle name="_Q4 2005  Italian Magna Charta_AGM Earnings Forecast Model_080724_v16_rent.detail" xfId="9722" xr:uid="{00000000-0005-0000-0000-0000ED250000}"/>
    <cellStyle name="_Q4 2005  Italian Magna Charta_AGM Earnings Forecast Model_080724_v16_rent.detail_Sheet2" xfId="9723" xr:uid="{00000000-0005-0000-0000-0000EE250000}"/>
    <cellStyle name="_Q4 2005  Italian Magna Charta_AGM Earnings Forecast Model_080724_v16_Sheet1" xfId="9724" xr:uid="{00000000-0005-0000-0000-0000EF250000}"/>
    <cellStyle name="_Q4 2005  Italian Magna Charta_AGM Earnings Forecast Model_080724_v16_Sheet2" xfId="9725" xr:uid="{00000000-0005-0000-0000-0000F0250000}"/>
    <cellStyle name="_Q4 2005  Italian Magna Charta_AGM Earnings Forecast Model_080724_v16_Sheet4" xfId="9726" xr:uid="{00000000-0005-0000-0000-0000F1250000}"/>
    <cellStyle name="_Q4 2005  Italian Magna Charta_AGM Earnings Forecast Model_080724_v16_Sheet5" xfId="9727" xr:uid="{00000000-0005-0000-0000-0000F2250000}"/>
    <cellStyle name="_Q4 2005  Italian Magna Charta_AGM Earnings Forecast Model_080724_v16_Sheet5_Sheet2" xfId="9728" xr:uid="{00000000-0005-0000-0000-0000F3250000}"/>
    <cellStyle name="_Q4 2005  Italian Magna Charta_AGM Earnings Forecast Model_080724_v16_US Population Summary" xfId="9729" xr:uid="{00000000-0005-0000-0000-0000F4250000}"/>
    <cellStyle name="_Q4 2005  Italian Magna Charta_AIF IV Financial Highlights 12-31-08 v4" xfId="9730" xr:uid="{00000000-0005-0000-0000-0000F5250000}"/>
    <cellStyle name="_Q4 2005  Italian Magna Charta_AIF IV Financial Highlights 12-31-08 v4_Apollo Investment Fund IV  Q3 2009 Capital Analysis CURRENT" xfId="9731" xr:uid="{00000000-0005-0000-0000-0000F6250000}"/>
    <cellStyle name="_Q4 2005  Italian Magna Charta_AIF IV Financial Highlights 12-31-08 v4_Apollo Investment Fund IV  Q3 2009 Capital Analysis iPCS &amp; URI Distribution" xfId="9732" xr:uid="{00000000-0005-0000-0000-0000F7250000}"/>
    <cellStyle name="_Q4 2005  Italian Magna Charta_AIF IV Financial Highlights 12-31-08 v4_iPCs#1-Remaining" xfId="9733" xr:uid="{00000000-0005-0000-0000-0000F8250000}"/>
    <cellStyle name="_Q4 2005  Italian Magna Charta_AIF VI  VII Summary Dec 2008 v3" xfId="9734" xr:uid="{00000000-0005-0000-0000-0000F9250000}"/>
    <cellStyle name="_Q4 2005  Italian Magna Charta_AIF VI  VII Summary Dec 2008 v3_Broadleaf Watefall 12-31-09" xfId="9735" xr:uid="{00000000-0005-0000-0000-0000FA250000}"/>
    <cellStyle name="_Q4 2005  Italian Magna Charta_AIF VI  VII Summary Dec 2008 v3_Dist Summary_11.XX.09" xfId="9736" xr:uid="{00000000-0005-0000-0000-0000FB250000}"/>
    <cellStyle name="_Q4 2005  Italian Magna Charta_AIF VI  VII Summary Dec 2008 v3_Invested Capital Debt Worksheet" xfId="9737" xr:uid="{00000000-0005-0000-0000-0000FC250000}"/>
    <cellStyle name="_Q4 2005  Italian Magna Charta_AIF VI CBA 3.20.08" xfId="9738" xr:uid="{00000000-0005-0000-0000-0000FD250000}"/>
    <cellStyle name="_Q4 2005  Italian Magna Charta_AIF VI CBA 3.20.08_Broadleaf Watefall 12-31-09" xfId="9739" xr:uid="{00000000-0005-0000-0000-0000FE250000}"/>
    <cellStyle name="_Q4 2005  Italian Magna Charta_AIF VI CBA 3.20.08_Dist Summary_11.XX.09" xfId="9740" xr:uid="{00000000-0005-0000-0000-0000FF250000}"/>
    <cellStyle name="_Q4 2005  Italian Magna Charta_AIF VI CBA 3.20.08_Invested Capital Debt Worksheet" xfId="9741" xr:uid="{00000000-0005-0000-0000-000000260000}"/>
    <cellStyle name="_Q4 2005  Italian Magna Charta_AIF VII Capital Balance Analysis INCEPTION to 09-30-08 on 10-13-08 8am" xfId="9742" xr:uid="{00000000-0005-0000-0000-000001260000}"/>
    <cellStyle name="_Q4 2005  Italian Magna Charta_AIF VII Capital Balance Analysis INCEPTION to 09-30-08 on 10-13-08 8am_Broadleaf Watefall 12-31-09" xfId="9743" xr:uid="{00000000-0005-0000-0000-000002260000}"/>
    <cellStyle name="_Q4 2005  Italian Magna Charta_AIF VII Capital Balance Analysis INCEPTION to 09-30-08 on 10-13-08 8am_Dist Summary_11.XX.09" xfId="9744" xr:uid="{00000000-0005-0000-0000-000003260000}"/>
    <cellStyle name="_Q4 2005  Italian Magna Charta_AIF VII Capital Balance Analysis INCEPTION to 09-30-08 on 10-13-08 8am_Invested Capital Debt Worksheet" xfId="9745" xr:uid="{00000000-0005-0000-0000-000004260000}"/>
    <cellStyle name="_Q4 2005  Italian Magna Charta_Andy Affrick - Schedulev2" xfId="9746" xr:uid="{00000000-0005-0000-0000-000005260000}"/>
    <cellStyle name="_Q4 2005  Italian Magna Charta_Apollo Advisors IV 12-31-08 GAAP TB Final" xfId="9747" xr:uid="{00000000-0005-0000-0000-000006260000}"/>
    <cellStyle name="_Q4 2005  Italian Magna Charta_Apollo Advisors IV 12-31-08 TB (Revised for Aggr PR)" xfId="9748" xr:uid="{00000000-0005-0000-0000-000007260000}"/>
    <cellStyle name="_Q4 2005  Italian Magna Charta_Apollo Advisors IV 6-30-09 GAAP TB" xfId="9749" xr:uid="{00000000-0005-0000-0000-000008260000}"/>
    <cellStyle name="_Q4 2005  Italian Magna Charta_Apollo Investment Fund IV  April Priority Return" xfId="9750" xr:uid="{00000000-0005-0000-0000-000009260000}"/>
    <cellStyle name="_Q4 2005  Italian Magna Charta_Apollo Investment Fund IV  Q1 2009 Capital Analysis 5-22-09 with GAAP" xfId="9751" xr:uid="{00000000-0005-0000-0000-00000A260000}"/>
    <cellStyle name="_Q4 2005  Italian Magna Charta_Apollo Investment Fund IV  Q1 2009 Capital Analysis GAAP" xfId="9752" xr:uid="{00000000-0005-0000-0000-00000B260000}"/>
    <cellStyle name="_Q4 2005  Italian Magna Charta_Apollo Investment Fund IV  Q2 2009 Capital Analysis CURRENT" xfId="9753" xr:uid="{00000000-0005-0000-0000-00000C260000}"/>
    <cellStyle name="_Q4 2005  Italian Magna Charta_Apollo Investment Fund IV  Q3 2009 Capital Analysis CURRENT" xfId="9754" xr:uid="{00000000-0005-0000-0000-00000D260000}"/>
    <cellStyle name="_Q4 2005  Italian Magna Charta_Apollo Investment Fund IV  Q3 2009 Capital Analysis iPCS &amp; URI Distribution" xfId="9755" xr:uid="{00000000-0005-0000-0000-00000E260000}"/>
    <cellStyle name="_Q4 2005  Italian Magna Charta_Apollo Investment Fund IV Priority Return 6-30-09" xfId="9756" xr:uid="{00000000-0005-0000-0000-00000F260000}"/>
    <cellStyle name="_Q4 2005  Italian Magna Charta_Apollo Investment Fund IV Q1 2009 Capital Analysis PR CORRECTED 6-30-09" xfId="9757" xr:uid="{00000000-0005-0000-0000-000010260000}"/>
    <cellStyle name="_Q4 2005  Italian Magna Charta_Apollo Principal Holdings I L P  ESTIMATE FMV Q2 08 v2" xfId="9758" xr:uid="{00000000-0005-0000-0000-000011260000}"/>
    <cellStyle name="_Q4 2005  Italian Magna Charta_AUM &amp; FTE" xfId="9759" xr:uid="{00000000-0005-0000-0000-000012260000}"/>
    <cellStyle name="_Q4 2005  Italian Magna Charta_Book3 (2)" xfId="9760" xr:uid="{00000000-0005-0000-0000-000013260000}"/>
    <cellStyle name="_Q4 2005  Italian Magna Charta_Book3 (2)_403000 - Rollforward" xfId="9761" xr:uid="{00000000-0005-0000-0000-000014260000}"/>
    <cellStyle name="_Q4 2005  Italian Magna Charta_Book3 (2)_AGM 2009 Earnings Forecast Model_080916_May_7" xfId="9762" xr:uid="{00000000-0005-0000-0000-000015260000}"/>
    <cellStyle name="_Q4 2005  Italian Magna Charta_Book3 (2)_AGM 2009 Earnings Forecast Model_080916_May_7_CM Act" xfId="9763" xr:uid="{00000000-0005-0000-0000-000016260000}"/>
    <cellStyle name="_Q4 2005  Italian Magna Charta_Book3 (2)_AGM 2009 Earnings Forecast Model_080916_May_7_CM Act_Sheet1" xfId="9764" xr:uid="{00000000-0005-0000-0000-000017260000}"/>
    <cellStyle name="_Q4 2005  Italian Magna Charta_Book3 (2)_AGM 2009 Earnings Forecast Model_080916_May_7_CM Act_Sheet2" xfId="9765" xr:uid="{00000000-0005-0000-0000-000018260000}"/>
    <cellStyle name="_Q4 2005  Italian Magna Charta_Book3 (2)_AGM 2009 Earnings Forecast Model_080916_May_7_CM Act_Sheet4" xfId="9766" xr:uid="{00000000-0005-0000-0000-000019260000}"/>
    <cellStyle name="_Q4 2005  Italian Magna Charta_Book3 (2)_AGM 2009 Earnings Forecast Model_080916_May_7_CM Act_Sheet5" xfId="9767" xr:uid="{00000000-0005-0000-0000-00001A260000}"/>
    <cellStyle name="_Q4 2005  Italian Magna Charta_Book3 (2)_AGM 2009 Earnings Forecast Model_080916_May_7_rent.alloc.2" xfId="9768" xr:uid="{00000000-0005-0000-0000-00001B260000}"/>
    <cellStyle name="_Q4 2005  Italian Magna Charta_Book3 (2)_AGM 2009 Earnings Forecast Model_080916_May_7_rent.alloc.2_Sheet2" xfId="9769" xr:uid="{00000000-0005-0000-0000-00001C260000}"/>
    <cellStyle name="_Q4 2005  Italian Magna Charta_Book3 (2)_AGM 2009 Earnings Forecast Model_080916_May_7_rent.detail" xfId="9770" xr:uid="{00000000-0005-0000-0000-00001D260000}"/>
    <cellStyle name="_Q4 2005  Italian Magna Charta_Book3 (2)_AGM 2009 Earnings Forecast Model_080916_May_7_rent.detail_Sheet2" xfId="9771" xr:uid="{00000000-0005-0000-0000-00001E260000}"/>
    <cellStyle name="_Q4 2005  Italian Magna Charta_Book3 (2)_AGM 2009 Earnings Forecast Model_080916_May_7_Sheet1" xfId="9772" xr:uid="{00000000-0005-0000-0000-00001F260000}"/>
    <cellStyle name="_Q4 2005  Italian Magna Charta_Book3 (2)_AGM 2009 Earnings Forecast Model_080916_May_7_Sheet2" xfId="9773" xr:uid="{00000000-0005-0000-0000-000020260000}"/>
    <cellStyle name="_Q4 2005  Italian Magna Charta_Book3 (2)_AGM 2009 Earnings Forecast Model_080916_May_7_Sheet4" xfId="9774" xr:uid="{00000000-0005-0000-0000-000021260000}"/>
    <cellStyle name="_Q4 2005  Italian Magna Charta_Book3 (2)_AGM 2009 Earnings Forecast Model_080916_May_7_Sheet5" xfId="9775" xr:uid="{00000000-0005-0000-0000-000022260000}"/>
    <cellStyle name="_Q4 2005  Italian Magna Charta_Book3 (2)_AGM 2009 Earnings Forecast Model_080916_May_7_Sheet5_Sheet2" xfId="9776" xr:uid="{00000000-0005-0000-0000-000023260000}"/>
    <cellStyle name="_Q4 2005  Italian Magna Charta_Book3 (2)_AGM 2009 Earnings Forecast Model_080916_v16 Sent to fix_BRIDGE v03  (2)" xfId="9777" xr:uid="{00000000-0005-0000-0000-000024260000}"/>
    <cellStyle name="_Q4 2005  Italian Magna Charta_Book3 (2)_AGM 2009 Earnings Forecast Model_080916_v16 Sent to fix_BRIDGE v03  (2)_CM Act" xfId="9778" xr:uid="{00000000-0005-0000-0000-000025260000}"/>
    <cellStyle name="_Q4 2005  Italian Magna Charta_Book3 (2)_AGM 2009 Earnings Forecast Model_080916_v16 Sent to fix_BRIDGE v03  (2)_CM Act_Sheet1" xfId="9779" xr:uid="{00000000-0005-0000-0000-000026260000}"/>
    <cellStyle name="_Q4 2005  Italian Magna Charta_Book3 (2)_AGM 2009 Earnings Forecast Model_080916_v16 Sent to fix_BRIDGE v03  (2)_CM Act_Sheet2" xfId="9780" xr:uid="{00000000-0005-0000-0000-000027260000}"/>
    <cellStyle name="_Q4 2005  Italian Magna Charta_Book3 (2)_AGM 2009 Earnings Forecast Model_080916_v16 Sent to fix_BRIDGE v03  (2)_CM Act_Sheet4" xfId="9781" xr:uid="{00000000-0005-0000-0000-000028260000}"/>
    <cellStyle name="_Q4 2005  Italian Magna Charta_Book3 (2)_AGM 2009 Earnings Forecast Model_080916_v16 Sent to fix_BRIDGE v03  (2)_CM Act_Sheet5" xfId="9782" xr:uid="{00000000-0005-0000-0000-000029260000}"/>
    <cellStyle name="_Q4 2005  Italian Magna Charta_Book3 (2)_AGM 2009 Earnings Forecast Model_080916_v16 Sent to fix_BRIDGE v03  (2)_rent.alloc.2" xfId="9783" xr:uid="{00000000-0005-0000-0000-00002A260000}"/>
    <cellStyle name="_Q4 2005  Italian Magna Charta_Book3 (2)_AGM 2009 Earnings Forecast Model_080916_v16 Sent to fix_BRIDGE v03  (2)_rent.alloc.2_Sheet2" xfId="9784" xr:uid="{00000000-0005-0000-0000-00002B260000}"/>
    <cellStyle name="_Q4 2005  Italian Magna Charta_Book3 (2)_AGM 2009 Earnings Forecast Model_080916_v16 Sent to fix_BRIDGE v03  (2)_rent.detail" xfId="9785" xr:uid="{00000000-0005-0000-0000-00002C260000}"/>
    <cellStyle name="_Q4 2005  Italian Magna Charta_Book3 (2)_AGM 2009 Earnings Forecast Model_080916_v16 Sent to fix_BRIDGE v03  (2)_rent.detail_Sheet2" xfId="9786" xr:uid="{00000000-0005-0000-0000-00002D260000}"/>
    <cellStyle name="_Q4 2005  Italian Magna Charta_Book3 (2)_AGM 2009 Earnings Forecast Model_080916_v16 Sent to fix_BRIDGE v03  (2)_Sheet1" xfId="9787" xr:uid="{00000000-0005-0000-0000-00002E260000}"/>
    <cellStyle name="_Q4 2005  Italian Magna Charta_Book3 (2)_AGM 2009 Earnings Forecast Model_080916_v16 Sent to fix_BRIDGE v03  (2)_Sheet2" xfId="9788" xr:uid="{00000000-0005-0000-0000-00002F260000}"/>
    <cellStyle name="_Q4 2005  Italian Magna Charta_Book3 (2)_AGM 2009 Earnings Forecast Model_080916_v16 Sent to fix_BRIDGE v03  (2)_Sheet4" xfId="9789" xr:uid="{00000000-0005-0000-0000-000030260000}"/>
    <cellStyle name="_Q4 2005  Italian Magna Charta_Book3 (2)_AGM 2009 Earnings Forecast Model_080916_v16 Sent to fix_BRIDGE v03  (2)_Sheet5" xfId="9790" xr:uid="{00000000-0005-0000-0000-000031260000}"/>
    <cellStyle name="_Q4 2005  Italian Magna Charta_Book3 (2)_AGM 2009 Earnings Forecast Model_080916_v16 Sent to fix_BRIDGE v03  (2)_Sheet5_Sheet2" xfId="9791" xr:uid="{00000000-0005-0000-0000-000032260000}"/>
    <cellStyle name="_Q4 2005  Italian Magna Charta_Book3 (2)_CM Act" xfId="9792" xr:uid="{00000000-0005-0000-0000-000033260000}"/>
    <cellStyle name="_Q4 2005  Italian Magna Charta_Book3 (2)_CM Act_Sheet1" xfId="9793" xr:uid="{00000000-0005-0000-0000-000034260000}"/>
    <cellStyle name="_Q4 2005  Italian Magna Charta_Book3 (2)_CM Act_Sheet2" xfId="9794" xr:uid="{00000000-0005-0000-0000-000035260000}"/>
    <cellStyle name="_Q4 2005  Italian Magna Charta_Book3 (2)_CM Act_Sheet4" xfId="9795" xr:uid="{00000000-0005-0000-0000-000036260000}"/>
    <cellStyle name="_Q4 2005  Italian Magna Charta_Book3 (2)_CM Act_Sheet5" xfId="9796" xr:uid="{00000000-0005-0000-0000-000037260000}"/>
    <cellStyle name="_Q4 2005  Italian Magna Charta_Book3 (2)_FYCMPln-Retrieve" xfId="9797" xr:uid="{00000000-0005-0000-0000-000038260000}"/>
    <cellStyle name="_Q4 2005  Italian Magna Charta_Book3 (2)_FYCMPln-Retrieve_Sheet1" xfId="9798" xr:uid="{00000000-0005-0000-0000-000039260000}"/>
    <cellStyle name="_Q4 2005  Italian Magna Charta_Book3 (2)_NMFI Partners Summary" xfId="9799" xr:uid="{00000000-0005-0000-0000-00003A260000}"/>
    <cellStyle name="_Q4 2005  Italian Magna Charta_Book3 (2)_rent" xfId="9800" xr:uid="{00000000-0005-0000-0000-00003B260000}"/>
    <cellStyle name="_Q4 2005  Italian Magna Charta_Book3 (2)_rent.alloc.2" xfId="9801" xr:uid="{00000000-0005-0000-0000-00003C260000}"/>
    <cellStyle name="_Q4 2005  Italian Magna Charta_Book3 (2)_rent.alloc.2_Sheet2" xfId="9802" xr:uid="{00000000-0005-0000-0000-00003D260000}"/>
    <cellStyle name="_Q4 2005  Italian Magna Charta_Book3 (2)_rent.detail" xfId="9803" xr:uid="{00000000-0005-0000-0000-00003E260000}"/>
    <cellStyle name="_Q4 2005  Italian Magna Charta_Book3 (2)_rent.detail_Sheet2" xfId="9804" xr:uid="{00000000-0005-0000-0000-00003F260000}"/>
    <cellStyle name="_Q4 2005  Italian Magna Charta_Book3 (2)_Sheet1" xfId="9805" xr:uid="{00000000-0005-0000-0000-000040260000}"/>
    <cellStyle name="_Q4 2005  Italian Magna Charta_Book3 (2)_Sheet2" xfId="9806" xr:uid="{00000000-0005-0000-0000-000041260000}"/>
    <cellStyle name="_Q4 2005  Italian Magna Charta_Book3 (2)_Sheet4" xfId="9807" xr:uid="{00000000-0005-0000-0000-000042260000}"/>
    <cellStyle name="_Q4 2005  Italian Magna Charta_Book3 (2)_Sheet5" xfId="9808" xr:uid="{00000000-0005-0000-0000-000043260000}"/>
    <cellStyle name="_Q4 2005  Italian Magna Charta_Book3 (2)_Sheet5_Sheet2" xfId="9809" xr:uid="{00000000-0005-0000-0000-000044260000}"/>
    <cellStyle name="_Q4 2005  Italian Magna Charta_Book3 (2)_US Population Summary" xfId="9810" xr:uid="{00000000-0005-0000-0000-000045260000}"/>
    <cellStyle name="_Q4 2005  Italian Magna Charta_Book4" xfId="9811" xr:uid="{00000000-0005-0000-0000-000046260000}"/>
    <cellStyle name="_Q4 2005  Italian Magna Charta_Book4_AGM 2009 Earnings Forecast Model_080916_v16" xfId="9812" xr:uid="{00000000-0005-0000-0000-000047260000}"/>
    <cellStyle name="_Q4 2005  Italian Magna Charta_Book4_AGM 2009 Earnings Forecast Model_080916_v16_CM Act" xfId="9813" xr:uid="{00000000-0005-0000-0000-000048260000}"/>
    <cellStyle name="_Q4 2005  Italian Magna Charta_Book4_AGM 2009 Earnings Forecast Model_080916_v16_CM Act_Sheet1" xfId="9814" xr:uid="{00000000-0005-0000-0000-000049260000}"/>
    <cellStyle name="_Q4 2005  Italian Magna Charta_Book4_AGM 2009 Earnings Forecast Model_080916_v16_CM Act_Sheet2" xfId="9815" xr:uid="{00000000-0005-0000-0000-00004A260000}"/>
    <cellStyle name="_Q4 2005  Italian Magna Charta_Book4_AGM 2009 Earnings Forecast Model_080916_v16_CM Act_Sheet4" xfId="9816" xr:uid="{00000000-0005-0000-0000-00004B260000}"/>
    <cellStyle name="_Q4 2005  Italian Magna Charta_Book4_AGM 2009 Earnings Forecast Model_080916_v16_CM Act_Sheet5" xfId="9817" xr:uid="{00000000-0005-0000-0000-00004C260000}"/>
    <cellStyle name="_Q4 2005  Italian Magna Charta_Book4_AGM 2009 Earnings Forecast Model_080916_v16_rent.alloc.2" xfId="9818" xr:uid="{00000000-0005-0000-0000-00004D260000}"/>
    <cellStyle name="_Q4 2005  Italian Magna Charta_Book4_AGM 2009 Earnings Forecast Model_080916_v16_rent.alloc.2_Sheet2" xfId="9819" xr:uid="{00000000-0005-0000-0000-00004E260000}"/>
    <cellStyle name="_Q4 2005  Italian Magna Charta_Book4_AGM 2009 Earnings Forecast Model_080916_v16_rent.detail" xfId="9820" xr:uid="{00000000-0005-0000-0000-00004F260000}"/>
    <cellStyle name="_Q4 2005  Italian Magna Charta_Book4_AGM 2009 Earnings Forecast Model_080916_v16_rent.detail_Sheet2" xfId="9821" xr:uid="{00000000-0005-0000-0000-000050260000}"/>
    <cellStyle name="_Q4 2005  Italian Magna Charta_Book4_AGM 2009 Earnings Forecast Model_080916_v16_Sheet1" xfId="9822" xr:uid="{00000000-0005-0000-0000-000051260000}"/>
    <cellStyle name="_Q4 2005  Italian Magna Charta_Book4_AGM 2009 Earnings Forecast Model_080916_v16_Sheet2" xfId="9823" xr:uid="{00000000-0005-0000-0000-000052260000}"/>
    <cellStyle name="_Q4 2005  Italian Magna Charta_Book4_AGM 2009 Earnings Forecast Model_080916_v16_Sheet4" xfId="9824" xr:uid="{00000000-0005-0000-0000-000053260000}"/>
    <cellStyle name="_Q4 2005  Italian Magna Charta_Book4_AGM 2009 Earnings Forecast Model_080916_v16_Sheet5" xfId="9825" xr:uid="{00000000-0005-0000-0000-000054260000}"/>
    <cellStyle name="_Q4 2005  Italian Magna Charta_Book4_AGM 2009 Earnings Forecast Model_080916_v16_Sheet5_Sheet2" xfId="9826" xr:uid="{00000000-0005-0000-0000-000055260000}"/>
    <cellStyle name="_Q4 2005  Italian Magna Charta_Book4_Book2" xfId="9827" xr:uid="{00000000-0005-0000-0000-000056260000}"/>
    <cellStyle name="_Q4 2005  Italian Magna Charta_Book4_Book2_CM Act" xfId="9828" xr:uid="{00000000-0005-0000-0000-000057260000}"/>
    <cellStyle name="_Q4 2005  Italian Magna Charta_Book4_Book2_CM Act_Sheet1" xfId="9829" xr:uid="{00000000-0005-0000-0000-000058260000}"/>
    <cellStyle name="_Q4 2005  Italian Magna Charta_Book4_Book2_CM Act_Sheet2" xfId="9830" xr:uid="{00000000-0005-0000-0000-000059260000}"/>
    <cellStyle name="_Q4 2005  Italian Magna Charta_Book4_Book2_CM Act_Sheet4" xfId="9831" xr:uid="{00000000-0005-0000-0000-00005A260000}"/>
    <cellStyle name="_Q4 2005  Italian Magna Charta_Book4_Book2_CM Act_Sheet5" xfId="9832" xr:uid="{00000000-0005-0000-0000-00005B260000}"/>
    <cellStyle name="_Q4 2005  Italian Magna Charta_Book4_Book2_rent.alloc.2" xfId="9833" xr:uid="{00000000-0005-0000-0000-00005C260000}"/>
    <cellStyle name="_Q4 2005  Italian Magna Charta_Book4_Book2_rent.alloc.2_Sheet2" xfId="9834" xr:uid="{00000000-0005-0000-0000-00005D260000}"/>
    <cellStyle name="_Q4 2005  Italian Magna Charta_Book4_Book2_rent.detail" xfId="9835" xr:uid="{00000000-0005-0000-0000-00005E260000}"/>
    <cellStyle name="_Q4 2005  Italian Magna Charta_Book4_Book2_rent.detail_Sheet2" xfId="9836" xr:uid="{00000000-0005-0000-0000-00005F260000}"/>
    <cellStyle name="_Q4 2005  Italian Magna Charta_Book4_Book2_Sheet1" xfId="9837" xr:uid="{00000000-0005-0000-0000-000060260000}"/>
    <cellStyle name="_Q4 2005  Italian Magna Charta_Book4_Book2_Sheet2" xfId="9838" xr:uid="{00000000-0005-0000-0000-000061260000}"/>
    <cellStyle name="_Q4 2005  Italian Magna Charta_Book4_Book2_Sheet4" xfId="9839" xr:uid="{00000000-0005-0000-0000-000062260000}"/>
    <cellStyle name="_Q4 2005  Italian Magna Charta_Book4_Book2_Sheet5" xfId="9840" xr:uid="{00000000-0005-0000-0000-000063260000}"/>
    <cellStyle name="_Q4 2005  Italian Magna Charta_Book4_Book2_Sheet5_Sheet2" xfId="9841" xr:uid="{00000000-0005-0000-0000-000064260000}"/>
    <cellStyle name="_Q4 2005  Italian Magna Charta_Book4_Broadleaf Watefall 9-30-09" xfId="9842" xr:uid="{00000000-0005-0000-0000-000065260000}"/>
    <cellStyle name="_Q4 2005  Italian Magna Charta_Book4_CM Act" xfId="9843" xr:uid="{00000000-0005-0000-0000-000066260000}"/>
    <cellStyle name="_Q4 2005  Italian Magna Charta_Book4_CM Act_Sheet1" xfId="9844" xr:uid="{00000000-0005-0000-0000-000067260000}"/>
    <cellStyle name="_Q4 2005  Italian Magna Charta_Book4_CM Act_Sheet2" xfId="9845" xr:uid="{00000000-0005-0000-0000-000068260000}"/>
    <cellStyle name="_Q4 2005  Italian Magna Charta_Book4_CM Act_Sheet4" xfId="9846" xr:uid="{00000000-0005-0000-0000-000069260000}"/>
    <cellStyle name="_Q4 2005  Italian Magna Charta_Book4_CM Act_Sheet5" xfId="9847" xr:uid="{00000000-0005-0000-0000-00006A260000}"/>
    <cellStyle name="_Q4 2005  Italian Magna Charta_Book4_Dist Summary_11.XX.09" xfId="9848" xr:uid="{00000000-0005-0000-0000-00006B260000}"/>
    <cellStyle name="_Q4 2005  Italian Magna Charta_Book4_FYCMPln-Retrieve" xfId="9849" xr:uid="{00000000-0005-0000-0000-00006C260000}"/>
    <cellStyle name="_Q4 2005  Italian Magna Charta_Book4_FYCMPln-Retrieve_Sheet1" xfId="9850" xr:uid="{00000000-0005-0000-0000-00006D260000}"/>
    <cellStyle name="_Q4 2005  Italian Magna Charta_Book4_Invested Capital Debt Worksheet" xfId="9851" xr:uid="{00000000-0005-0000-0000-00006E260000}"/>
    <cellStyle name="_Q4 2005  Italian Magna Charta_Book4_Sheet1" xfId="9852" xr:uid="{00000000-0005-0000-0000-00006F260000}"/>
    <cellStyle name="_Q4 2005  Italian Magna Charta_Book4_Sheet2" xfId="9853" xr:uid="{00000000-0005-0000-0000-000070260000}"/>
    <cellStyle name="_Q4 2005  Italian Magna Charta_Book4_Sheet4" xfId="9854" xr:uid="{00000000-0005-0000-0000-000071260000}"/>
    <cellStyle name="_Q4 2005  Italian Magna Charta_Book4_Sheet5" xfId="9855" xr:uid="{00000000-0005-0000-0000-000072260000}"/>
    <cellStyle name="_Q4 2005  Italian Magna Charta_Broadleaf Watefall 9-30-09" xfId="9856" xr:uid="{00000000-0005-0000-0000-000073260000}"/>
    <cellStyle name="_Q4 2005  Italian Magna Charta_broken deals (janet jackson)" xfId="9857" xr:uid="{00000000-0005-0000-0000-000074260000}"/>
    <cellStyle name="_Q4 2005  Italian Magna Charta_broken deals (janet jackson)_403000 - Rollforward" xfId="9858" xr:uid="{00000000-0005-0000-0000-000075260000}"/>
    <cellStyle name="_Q4 2005  Italian Magna Charta_broken deals (janet jackson)_NMFI Partners Summary" xfId="9859" xr:uid="{00000000-0005-0000-0000-000076260000}"/>
    <cellStyle name="_Q4 2005  Italian Magna Charta_broken deals (janet jackson)_rent" xfId="9860" xr:uid="{00000000-0005-0000-0000-000077260000}"/>
    <cellStyle name="_Q4 2005  Italian Magna Charta_broken deals (janet jackson)_Sheet2" xfId="9861" xr:uid="{00000000-0005-0000-0000-000078260000}"/>
    <cellStyle name="_Q4 2005  Italian Magna Charta_broken deals (janet jackson)_US Population Summary" xfId="9862" xr:uid="{00000000-0005-0000-0000-000079260000}"/>
    <cellStyle name="_Q4 2005  Italian Magna Charta_CALCS" xfId="9863" xr:uid="{00000000-0005-0000-0000-00007A260000}"/>
    <cellStyle name="_Q4 2005  Italian Magna Charta_CALCS 2" xfId="9864" xr:uid="{00000000-0005-0000-0000-00007B260000}"/>
    <cellStyle name="_Q4 2005  Italian Magna Charta_CALCS_Broadleaf Watefall 9-30-09" xfId="9865" xr:uid="{00000000-0005-0000-0000-00007C260000}"/>
    <cellStyle name="_Q4 2005  Italian Magna Charta_CALCS_COF I CAS" xfId="9866" xr:uid="{00000000-0005-0000-0000-00007D260000}"/>
    <cellStyle name="_Q4 2005  Italian Magna Charta_CALCS_COF II CAS" xfId="9867" xr:uid="{00000000-0005-0000-0000-00007E260000}"/>
    <cellStyle name="_Q4 2005  Italian Magna Charta_CALCS_Dist Summary_11.XX.09" xfId="9868" xr:uid="{00000000-0005-0000-0000-00007F260000}"/>
    <cellStyle name="_Q4 2005  Italian Magna Charta_CALCS_Invested Capital Debt Worksheet" xfId="9869" xr:uid="{00000000-0005-0000-0000-000080260000}"/>
    <cellStyle name="_Q4 2005  Italian Magna Charta_Carry Calculation" xfId="9870" xr:uid="{00000000-0005-0000-0000-000081260000}"/>
    <cellStyle name="_Q4 2005  Italian Magna Charta_CM Act" xfId="9871" xr:uid="{00000000-0005-0000-0000-000082260000}"/>
    <cellStyle name="_Q4 2005  Italian Magna Charta_CM Act_Sheet1" xfId="9872" xr:uid="{00000000-0005-0000-0000-000083260000}"/>
    <cellStyle name="_Q4 2005  Italian Magna Charta_CM Act_Sheet2" xfId="9873" xr:uid="{00000000-0005-0000-0000-000084260000}"/>
    <cellStyle name="_Q4 2005  Italian Magna Charta_CM Act_Sheet4" xfId="9874" xr:uid="{00000000-0005-0000-0000-000085260000}"/>
    <cellStyle name="_Q4 2005  Italian Magna Charta_CM Act_Sheet5" xfId="9875" xr:uid="{00000000-0005-0000-0000-000086260000}"/>
    <cellStyle name="_Q4 2005  Italian Magna Charta_CM Sensitivity_Q2'08" xfId="9876" xr:uid="{00000000-0005-0000-0000-000087260000}"/>
    <cellStyle name="_Q4 2005  Italian Magna Charta_CM Sensitivity_Q2'08_403000 - Rollforward" xfId="9877" xr:uid="{00000000-0005-0000-0000-000088260000}"/>
    <cellStyle name="_Q4 2005  Italian Magna Charta_CM Sensitivity_Q2'08_NMFI Partners Summary" xfId="9878" xr:uid="{00000000-0005-0000-0000-000089260000}"/>
    <cellStyle name="_Q4 2005  Italian Magna Charta_CM Sensitivity_Q2'08_rent" xfId="9879" xr:uid="{00000000-0005-0000-0000-00008A260000}"/>
    <cellStyle name="_Q4 2005  Italian Magna Charta_CM Sensitivity_Q2'08_Sheet2" xfId="9880" xr:uid="{00000000-0005-0000-0000-00008B260000}"/>
    <cellStyle name="_Q4 2005  Italian Magna Charta_CM Sensitivity_Q2'08_US Population Summary" xfId="9881" xr:uid="{00000000-0005-0000-0000-00008C260000}"/>
    <cellStyle name="_Q4 2005  Italian Magna Charta_Co Inv D Valuation 12-31-08" xfId="9882" xr:uid="{00000000-0005-0000-0000-00008D260000}"/>
    <cellStyle name="_Q4 2005  Italian Magna Charta_COF I CAS" xfId="9883" xr:uid="{00000000-0005-0000-0000-00008E260000}"/>
    <cellStyle name="_Q4 2005  Italian Magna Charta_COF II CAS" xfId="9884" xr:uid="{00000000-0005-0000-0000-00008F260000}"/>
    <cellStyle name="_Q4 2005  Italian Magna Charta_Dist Summary_11.XX.09" xfId="9885" xr:uid="{00000000-0005-0000-0000-000090260000}"/>
    <cellStyle name="_Q4 2005  Italian Magna Charta_Domestic FS 12-31-08 v3-20-09" xfId="9886" xr:uid="{00000000-0005-0000-0000-000091260000}"/>
    <cellStyle name="_Q4 2005  Italian Magna Charta_Domestic FS 12-31-08 v3-20-09_Broadleaf Watefall 12-31-09" xfId="9887" xr:uid="{00000000-0005-0000-0000-000092260000}"/>
    <cellStyle name="_Q4 2005  Italian Magna Charta_Domestic FS 12-31-08 v3-20-09_Dist Summary_11.XX.09" xfId="9888" xr:uid="{00000000-0005-0000-0000-000093260000}"/>
    <cellStyle name="_Q4 2005  Italian Magna Charta_Domestic FS 12-31-08 v3-20-09_Invested Capital Debt Worksheet" xfId="9889" xr:uid="{00000000-0005-0000-0000-000094260000}"/>
    <cellStyle name="_Q4 2005  Italian Magna Charta_Domestic TB" xfId="9890" xr:uid="{00000000-0005-0000-0000-000095260000}"/>
    <cellStyle name="_Q4 2005  Italian Magna Charta_Fund IV" xfId="9891" xr:uid="{00000000-0005-0000-0000-000096260000}"/>
    <cellStyle name="_Q4 2005  Italian Magna Charta_Fund IV 9.30.08" xfId="9892" xr:uid="{00000000-0005-0000-0000-000097260000}"/>
    <cellStyle name="_Q4 2005  Italian Magna Charta_Fund IV_1" xfId="9893" xr:uid="{00000000-0005-0000-0000-000098260000}"/>
    <cellStyle name="_Q4 2005  Italian Magna Charta_Fund IV_2" xfId="9894" xr:uid="{00000000-0005-0000-0000-000099260000}"/>
    <cellStyle name="_Q4 2005  Italian Magna Charta_Fund IV_3" xfId="9895" xr:uid="{00000000-0005-0000-0000-00009A260000}"/>
    <cellStyle name="_Q4 2005  Italian Magna Charta_Fund IV_AIF IV - Waterfall 3 31 09 vs  6 30 09" xfId="9896" xr:uid="{00000000-0005-0000-0000-00009B260000}"/>
    <cellStyle name="_Q4 2005  Italian Magna Charta_Fund IV_AIF IV, V, VI, VII, COF - Waterfall 3 31 09 vs  6 30 09" xfId="9897" xr:uid="{00000000-0005-0000-0000-00009C260000}"/>
    <cellStyle name="_Q4 2005  Italian Magna Charta_Fund IV_Fund IV" xfId="9898" xr:uid="{00000000-0005-0000-0000-00009D260000}"/>
    <cellStyle name="_Q4 2005  Italian Magna Charta_Fund IV_Funds IV Clawback Value Adjustment" xfId="9899" xr:uid="{00000000-0005-0000-0000-00009E260000}"/>
    <cellStyle name="_Q4 2005  Italian Magna Charta_Fund VII Capital Balance Analysis 03-31-08 CURRENT" xfId="9900" xr:uid="{00000000-0005-0000-0000-00009F260000}"/>
    <cellStyle name="_Q4 2005  Italian Magna Charta_Fund VII Capital Balance Analysis 03-31-08 CURRENT_403000 - Rollforward" xfId="9901" xr:uid="{00000000-0005-0000-0000-0000A0260000}"/>
    <cellStyle name="_Q4 2005  Italian Magna Charta_Fund VII Capital Balance Analysis 03-31-08 CURRENT_NMFI Partners Summary" xfId="9902" xr:uid="{00000000-0005-0000-0000-0000A1260000}"/>
    <cellStyle name="_Q4 2005  Italian Magna Charta_Fund VII Capital Balance Analysis 03-31-08 CURRENT_rent" xfId="9903" xr:uid="{00000000-0005-0000-0000-0000A2260000}"/>
    <cellStyle name="_Q4 2005  Italian Magna Charta_Fund VII Capital Balance Analysis 03-31-08 CURRENT_Sheet2" xfId="9904" xr:uid="{00000000-0005-0000-0000-0000A3260000}"/>
    <cellStyle name="_Q4 2005  Italian Magna Charta_Fund VII Capital Balance Analysis 03-31-08 CURRENT_US Population Summary" xfId="9905" xr:uid="{00000000-0005-0000-0000-0000A4260000}"/>
    <cellStyle name="_Q4 2005  Italian Magna Charta_Funds IV Clawback Adjustment Summary" xfId="9906" xr:uid="{00000000-0005-0000-0000-0000A5260000}"/>
    <cellStyle name="_Q4 2005  Italian Magna Charta_FYCMPln-Retrieve" xfId="9907" xr:uid="{00000000-0005-0000-0000-0000A6260000}"/>
    <cellStyle name="_Q4 2005  Italian Magna Charta_FYCMPln-Retrieve_Sheet1" xfId="9908" xr:uid="{00000000-0005-0000-0000-0000A7260000}"/>
    <cellStyle name="_Q4 2005  Italian Magna Charta_GAAP to Cash Adjustment" xfId="9909" xr:uid="{00000000-0005-0000-0000-0000A8260000}"/>
    <cellStyle name="_Q4 2005  Italian Magna Charta_GAAP to Cash Adjustment_403000 - Rollforward" xfId="9910" xr:uid="{00000000-0005-0000-0000-0000A9260000}"/>
    <cellStyle name="_Q4 2005  Italian Magna Charta_GAAP to Cash Adjustment_NMFI Partners Summary" xfId="9911" xr:uid="{00000000-0005-0000-0000-0000AA260000}"/>
    <cellStyle name="_Q4 2005  Italian Magna Charta_GAAP to Cash Adjustment_rent" xfId="9912" xr:uid="{00000000-0005-0000-0000-0000AB260000}"/>
    <cellStyle name="_Q4 2005  Italian Magna Charta_GAAP to Cash Adjustment_Sheet2" xfId="9913" xr:uid="{00000000-0005-0000-0000-0000AC260000}"/>
    <cellStyle name="_Q4 2005  Italian Magna Charta_GAAP to Cash Adjustment_US Population Summary" xfId="9914" xr:uid="{00000000-0005-0000-0000-0000AD260000}"/>
    <cellStyle name="_Q4 2005  Italian Magna Charta_Hexicon Adj" xfId="9915" xr:uid="{00000000-0005-0000-0000-0000AE260000}"/>
    <cellStyle name="_Q4 2005  Italian Magna Charta_Hexicon Adj_COF I CAS" xfId="9916" xr:uid="{00000000-0005-0000-0000-0000AF260000}"/>
    <cellStyle name="_Q4 2005  Italian Magna Charta_Hexicon Adj_COF II CAS" xfId="9917" xr:uid="{00000000-0005-0000-0000-0000B0260000}"/>
    <cellStyle name="_Q4 2005  Italian Magna Charta_Inv Cap Roll" xfId="9918" xr:uid="{00000000-0005-0000-0000-0000B1260000}"/>
    <cellStyle name="_Q4 2005  Italian Magna Charta_Inv Cap Roll_Broadleaf Watefall 12-31-09" xfId="9919" xr:uid="{00000000-0005-0000-0000-0000B2260000}"/>
    <cellStyle name="_Q4 2005  Italian Magna Charta_Inv Cap Roll_Dist Summary_11.XX.09" xfId="9920" xr:uid="{00000000-0005-0000-0000-0000B3260000}"/>
    <cellStyle name="_Q4 2005  Italian Magna Charta_Inv Cap Roll_Invested Capital Debt Worksheet" xfId="9921" xr:uid="{00000000-0005-0000-0000-0000B4260000}"/>
    <cellStyle name="_Q4 2005  Italian Magna Charta_Invested Capital Debt Worksheet" xfId="9922" xr:uid="{00000000-0005-0000-0000-0000B5260000}"/>
    <cellStyle name="_Q4 2005  Italian Magna Charta_iPCs#1-Remaining" xfId="9923" xr:uid="{00000000-0005-0000-0000-0000B6260000}"/>
    <cellStyle name="_Q4 2005  Italian Magna Charta_MDA - AUM Modelv3_6 18" xfId="9924" xr:uid="{00000000-0005-0000-0000-0000B7260000}"/>
    <cellStyle name="_Q4 2005  Italian Magna Charta_MDA - AUM Modelv3_6 18_CM Act" xfId="9925" xr:uid="{00000000-0005-0000-0000-0000B8260000}"/>
    <cellStyle name="_Q4 2005  Italian Magna Charta_MDA - AUM Modelv3_6 18_CM Act_Sheet1" xfId="9926" xr:uid="{00000000-0005-0000-0000-0000B9260000}"/>
    <cellStyle name="_Q4 2005  Italian Magna Charta_MDA - AUM Modelv3_6 18_CM Act_Sheet2" xfId="9927" xr:uid="{00000000-0005-0000-0000-0000BA260000}"/>
    <cellStyle name="_Q4 2005  Italian Magna Charta_MDA - AUM Modelv3_6 18_CM Act_Sheet4" xfId="9928" xr:uid="{00000000-0005-0000-0000-0000BB260000}"/>
    <cellStyle name="_Q4 2005  Italian Magna Charta_MDA - AUM Modelv3_6 18_CM Act_Sheet5" xfId="9929" xr:uid="{00000000-0005-0000-0000-0000BC260000}"/>
    <cellStyle name="_Q4 2005  Italian Magna Charta_MDA - AUM Modelv3_6 18_rent.alloc.2" xfId="9930" xr:uid="{00000000-0005-0000-0000-0000BD260000}"/>
    <cellStyle name="_Q4 2005  Italian Magna Charta_MDA - AUM Modelv3_6 18_rent.alloc.2_Sheet2" xfId="9931" xr:uid="{00000000-0005-0000-0000-0000BE260000}"/>
    <cellStyle name="_Q4 2005  Italian Magna Charta_MDA - AUM Modelv3_6 18_rent.detail" xfId="9932" xr:uid="{00000000-0005-0000-0000-0000BF260000}"/>
    <cellStyle name="_Q4 2005  Italian Magna Charta_MDA - AUM Modelv3_6 18_rent.detail_Sheet2" xfId="9933" xr:uid="{00000000-0005-0000-0000-0000C0260000}"/>
    <cellStyle name="_Q4 2005  Italian Magna Charta_MDA - AUM Modelv3_6 18_Sheet1" xfId="9934" xr:uid="{00000000-0005-0000-0000-0000C1260000}"/>
    <cellStyle name="_Q4 2005  Italian Magna Charta_MDA - AUM Modelv3_6 18_Sheet2" xfId="9935" xr:uid="{00000000-0005-0000-0000-0000C2260000}"/>
    <cellStyle name="_Q4 2005  Italian Magna Charta_MDA - AUM Modelv3_6 18_Sheet4" xfId="9936" xr:uid="{00000000-0005-0000-0000-0000C3260000}"/>
    <cellStyle name="_Q4 2005  Italian Magna Charta_MDA - AUM Modelv3_6 18_Sheet5" xfId="9937" xr:uid="{00000000-0005-0000-0000-0000C4260000}"/>
    <cellStyle name="_Q4 2005  Italian Magna Charta_MDA - AUM Modelv3_6 18_Sheet5_Sheet2" xfId="9938" xr:uid="{00000000-0005-0000-0000-0000C5260000}"/>
    <cellStyle name="_Q4 2005  Italian Magna Charta_MDA - AUM Modelv4_values8 11" xfId="9939" xr:uid="{00000000-0005-0000-0000-0000C6260000}"/>
    <cellStyle name="_Q4 2005  Italian Magna Charta_MDA - AUM Modelv4_values8 11 (2)" xfId="9940" xr:uid="{00000000-0005-0000-0000-0000C7260000}"/>
    <cellStyle name="_Q4 2005  Italian Magna Charta_MDA - AUM Modelv4_values8 11 (2)_CM Act" xfId="9941" xr:uid="{00000000-0005-0000-0000-0000C8260000}"/>
    <cellStyle name="_Q4 2005  Italian Magna Charta_MDA - AUM Modelv4_values8 11 (2)_CM Act_Sheet1" xfId="9942" xr:uid="{00000000-0005-0000-0000-0000C9260000}"/>
    <cellStyle name="_Q4 2005  Italian Magna Charta_MDA - AUM Modelv4_values8 11 (2)_CM Act_Sheet2" xfId="9943" xr:uid="{00000000-0005-0000-0000-0000CA260000}"/>
    <cellStyle name="_Q4 2005  Italian Magna Charta_MDA - AUM Modelv4_values8 11 (2)_CM Act_Sheet4" xfId="9944" xr:uid="{00000000-0005-0000-0000-0000CB260000}"/>
    <cellStyle name="_Q4 2005  Italian Magna Charta_MDA - AUM Modelv4_values8 11 (2)_CM Act_Sheet5" xfId="9945" xr:uid="{00000000-0005-0000-0000-0000CC260000}"/>
    <cellStyle name="_Q4 2005  Italian Magna Charta_MDA - AUM Modelv4_values8 11 (2)_rent.alloc.2" xfId="9946" xr:uid="{00000000-0005-0000-0000-0000CD260000}"/>
    <cellStyle name="_Q4 2005  Italian Magna Charta_MDA - AUM Modelv4_values8 11 (2)_rent.alloc.2_Sheet2" xfId="9947" xr:uid="{00000000-0005-0000-0000-0000CE260000}"/>
    <cellStyle name="_Q4 2005  Italian Magna Charta_MDA - AUM Modelv4_values8 11 (2)_rent.detail" xfId="9948" xr:uid="{00000000-0005-0000-0000-0000CF260000}"/>
    <cellStyle name="_Q4 2005  Italian Magna Charta_MDA - AUM Modelv4_values8 11 (2)_rent.detail_Sheet2" xfId="9949" xr:uid="{00000000-0005-0000-0000-0000D0260000}"/>
    <cellStyle name="_Q4 2005  Italian Magna Charta_MDA - AUM Modelv4_values8 11 (2)_Sheet1" xfId="9950" xr:uid="{00000000-0005-0000-0000-0000D1260000}"/>
    <cellStyle name="_Q4 2005  Italian Magna Charta_MDA - AUM Modelv4_values8 11 (2)_Sheet2" xfId="9951" xr:uid="{00000000-0005-0000-0000-0000D2260000}"/>
    <cellStyle name="_Q4 2005  Italian Magna Charta_MDA - AUM Modelv4_values8 11 (2)_Sheet4" xfId="9952" xr:uid="{00000000-0005-0000-0000-0000D3260000}"/>
    <cellStyle name="_Q4 2005  Italian Magna Charta_MDA - AUM Modelv4_values8 11 (2)_Sheet5" xfId="9953" xr:uid="{00000000-0005-0000-0000-0000D4260000}"/>
    <cellStyle name="_Q4 2005  Italian Magna Charta_MDA - AUM Modelv4_values8 11 (2)_Sheet5_Sheet2" xfId="9954" xr:uid="{00000000-0005-0000-0000-0000D5260000}"/>
    <cellStyle name="_Q4 2005  Italian Magna Charta_MDA - AUM Modelv4_values8 11_CM Act" xfId="9955" xr:uid="{00000000-0005-0000-0000-0000D6260000}"/>
    <cellStyle name="_Q4 2005  Italian Magna Charta_MDA - AUM Modelv4_values8 11_CM Act_Sheet1" xfId="9956" xr:uid="{00000000-0005-0000-0000-0000D7260000}"/>
    <cellStyle name="_Q4 2005  Italian Magna Charta_MDA - AUM Modelv4_values8 11_CM Act_Sheet2" xfId="9957" xr:uid="{00000000-0005-0000-0000-0000D8260000}"/>
    <cellStyle name="_Q4 2005  Italian Magna Charta_MDA - AUM Modelv4_values8 11_CM Act_Sheet4" xfId="9958" xr:uid="{00000000-0005-0000-0000-0000D9260000}"/>
    <cellStyle name="_Q4 2005  Italian Magna Charta_MDA - AUM Modelv4_values8 11_CM Act_Sheet5" xfId="9959" xr:uid="{00000000-0005-0000-0000-0000DA260000}"/>
    <cellStyle name="_Q4 2005  Italian Magna Charta_MDA - AUM Modelv4_values8 11_rent.alloc.2" xfId="9960" xr:uid="{00000000-0005-0000-0000-0000DB260000}"/>
    <cellStyle name="_Q4 2005  Italian Magna Charta_MDA - AUM Modelv4_values8 11_rent.alloc.2_Sheet2" xfId="9961" xr:uid="{00000000-0005-0000-0000-0000DC260000}"/>
    <cellStyle name="_Q4 2005  Italian Magna Charta_MDA - AUM Modelv4_values8 11_rent.detail" xfId="9962" xr:uid="{00000000-0005-0000-0000-0000DD260000}"/>
    <cellStyle name="_Q4 2005  Italian Magna Charta_MDA - AUM Modelv4_values8 11_rent.detail_Sheet2" xfId="9963" xr:uid="{00000000-0005-0000-0000-0000DE260000}"/>
    <cellStyle name="_Q4 2005  Italian Magna Charta_MDA - AUM Modelv4_values8 11_Sheet1" xfId="9964" xr:uid="{00000000-0005-0000-0000-0000DF260000}"/>
    <cellStyle name="_Q4 2005  Italian Magna Charta_MDA - AUM Modelv4_values8 11_Sheet2" xfId="9965" xr:uid="{00000000-0005-0000-0000-0000E0260000}"/>
    <cellStyle name="_Q4 2005  Italian Magna Charta_MDA - AUM Modelv4_values8 11_Sheet4" xfId="9966" xr:uid="{00000000-0005-0000-0000-0000E1260000}"/>
    <cellStyle name="_Q4 2005  Italian Magna Charta_MDA - AUM Modelv4_values8 11_Sheet5" xfId="9967" xr:uid="{00000000-0005-0000-0000-0000E2260000}"/>
    <cellStyle name="_Q4 2005  Italian Magna Charta_MDA - AUM Modelv4_values8 11_Sheet5_Sheet2" xfId="9968" xr:uid="{00000000-0005-0000-0000-0000E3260000}"/>
    <cellStyle name="_Q4 2005  Italian Magna Charta_NMFI Partners Summary" xfId="9969" xr:uid="{00000000-0005-0000-0000-0000E4260000}"/>
    <cellStyle name="_Q4 2005  Italian Magna Charta_Partners Capital Q1 2009" xfId="9970" xr:uid="{00000000-0005-0000-0000-0000E5260000}"/>
    <cellStyle name="_Q4 2005  Italian Magna Charta_Partners Capital Q1 2009_Broadleaf Watefall 12-31-09" xfId="9971" xr:uid="{00000000-0005-0000-0000-0000E6260000}"/>
    <cellStyle name="_Q4 2005  Italian Magna Charta_PE Fees for NMFI (JJackson)" xfId="9972" xr:uid="{00000000-0005-0000-0000-0000E7260000}"/>
    <cellStyle name="_Q4 2005  Italian Magna Charta_PE Fees for NMFI (JJackson)_403000 - Rollforward" xfId="9973" xr:uid="{00000000-0005-0000-0000-0000E8260000}"/>
    <cellStyle name="_Q4 2005  Italian Magna Charta_PE Fees for NMFI (JJackson)_NMFI Partners Summary" xfId="9974" xr:uid="{00000000-0005-0000-0000-0000E9260000}"/>
    <cellStyle name="_Q4 2005  Italian Magna Charta_PE Fees for NMFI (JJackson)_rent" xfId="9975" xr:uid="{00000000-0005-0000-0000-0000EA260000}"/>
    <cellStyle name="_Q4 2005  Italian Magna Charta_PE Fees for NMFI (JJackson)_Sheet2" xfId="9976" xr:uid="{00000000-0005-0000-0000-0000EB260000}"/>
    <cellStyle name="_Q4 2005  Italian Magna Charta_PE Fees for NMFI (JJackson)_US Population Summary" xfId="9977" xr:uid="{00000000-0005-0000-0000-0000EC260000}"/>
    <cellStyle name="_Q4 2005  Italian Magna Charta_PR Calc" xfId="9978" xr:uid="{00000000-0005-0000-0000-0000ED260000}"/>
    <cellStyle name="_Q4 2005  Italian Magna Charta_PR Calc - DOMESTIC" xfId="9979" xr:uid="{00000000-0005-0000-0000-0000EE260000}"/>
    <cellStyle name="_Q4 2005  Italian Magna Charta_Priority Return" xfId="9980" xr:uid="{00000000-0005-0000-0000-0000EF260000}"/>
    <cellStyle name="_Q4 2005  Italian Magna Charta_Priority Return_Broadleaf Watefall 9-30-09" xfId="9981" xr:uid="{00000000-0005-0000-0000-0000F0260000}"/>
    <cellStyle name="_Q4 2005  Italian Magna Charta_Priority Return_Dist Summary_11.XX.09" xfId="9982" xr:uid="{00000000-0005-0000-0000-0000F1260000}"/>
    <cellStyle name="_Q4 2005  Italian Magna Charta_Priority Return_Invested Capital Debt Worksheet" xfId="9983" xr:uid="{00000000-0005-0000-0000-0000F2260000}"/>
    <cellStyle name="_Q4 2005  Italian Magna Charta_Pro-forma ENI for Q1 '08 press release_FINAL" xfId="9984" xr:uid="{00000000-0005-0000-0000-0000F3260000}"/>
    <cellStyle name="_Q4 2005  Italian Magna Charta_RCIV Q3 2009 Capital Analysis CURRENT" xfId="9985" xr:uid="{00000000-0005-0000-0000-0000F4260000}"/>
    <cellStyle name="_Q4 2005  Italian Magna Charta_rent" xfId="9986" xr:uid="{00000000-0005-0000-0000-0000F5260000}"/>
    <cellStyle name="_Q4 2005  Italian Magna Charta_Revenue breakout" xfId="9987" xr:uid="{00000000-0005-0000-0000-0000F6260000}"/>
    <cellStyle name="_Q4 2005  Italian Magna Charta_Revenue breakout 2" xfId="9988" xr:uid="{00000000-0005-0000-0000-0000F7260000}"/>
    <cellStyle name="_Q4 2005  Italian Magna Charta_Revenue breakout_2007 Revenue - RE fees" xfId="9989" xr:uid="{00000000-0005-0000-0000-0000F8260000}"/>
    <cellStyle name="_Q4 2005  Italian Magna Charta_Revenue breakout_2007 Revenue - RE fees 2" xfId="9990" xr:uid="{00000000-0005-0000-0000-0000F9260000}"/>
    <cellStyle name="_Q4 2005  Italian Magna Charta_Revenue breakout_2007 Revenue - RE fees_403000 - Rollforward" xfId="9991" xr:uid="{00000000-0005-0000-0000-0000FA260000}"/>
    <cellStyle name="_Q4 2005  Italian Magna Charta_Revenue breakout_2007 Revenue - RE fees_AGM 2009 Earnings Forecast Model_080916_May_7" xfId="9992" xr:uid="{00000000-0005-0000-0000-0000FB260000}"/>
    <cellStyle name="_Q4 2005  Italian Magna Charta_Revenue breakout_2007 Revenue - RE fees_AGM 2009 Earnings Forecast Model_080916_May_7_CM Act" xfId="9993" xr:uid="{00000000-0005-0000-0000-0000FC260000}"/>
    <cellStyle name="_Q4 2005  Italian Magna Charta_Revenue breakout_2007 Revenue - RE fees_AGM 2009 Earnings Forecast Model_080916_May_7_CM Act_Sheet1" xfId="9994" xr:uid="{00000000-0005-0000-0000-0000FD260000}"/>
    <cellStyle name="_Q4 2005  Italian Magna Charta_Revenue breakout_2007 Revenue - RE fees_AGM 2009 Earnings Forecast Model_080916_May_7_CM Act_Sheet2" xfId="9995" xr:uid="{00000000-0005-0000-0000-0000FE260000}"/>
    <cellStyle name="_Q4 2005  Italian Magna Charta_Revenue breakout_2007 Revenue - RE fees_AGM 2009 Earnings Forecast Model_080916_May_7_CM Act_Sheet4" xfId="9996" xr:uid="{00000000-0005-0000-0000-0000FF260000}"/>
    <cellStyle name="_Q4 2005  Italian Magna Charta_Revenue breakout_2007 Revenue - RE fees_AGM 2009 Earnings Forecast Model_080916_May_7_CM Act_Sheet5" xfId="9997" xr:uid="{00000000-0005-0000-0000-000000270000}"/>
    <cellStyle name="_Q4 2005  Italian Magna Charta_Revenue breakout_2007 Revenue - RE fees_AGM 2009 Earnings Forecast Model_080916_May_7_rent.alloc.2" xfId="9998" xr:uid="{00000000-0005-0000-0000-000001270000}"/>
    <cellStyle name="_Q4 2005  Italian Magna Charta_Revenue breakout_2007 Revenue - RE fees_AGM 2009 Earnings Forecast Model_080916_May_7_rent.alloc.2_Sheet2" xfId="9999" xr:uid="{00000000-0005-0000-0000-000002270000}"/>
    <cellStyle name="_Q4 2005  Italian Magna Charta_Revenue breakout_2007 Revenue - RE fees_AGM 2009 Earnings Forecast Model_080916_May_7_rent.detail" xfId="10000" xr:uid="{00000000-0005-0000-0000-000003270000}"/>
    <cellStyle name="_Q4 2005  Italian Magna Charta_Revenue breakout_2007 Revenue - RE fees_AGM 2009 Earnings Forecast Model_080916_May_7_rent.detail_Sheet2" xfId="10001" xr:uid="{00000000-0005-0000-0000-000004270000}"/>
    <cellStyle name="_Q4 2005  Italian Magna Charta_Revenue breakout_2007 Revenue - RE fees_AGM 2009 Earnings Forecast Model_080916_May_7_Sheet1" xfId="10002" xr:uid="{00000000-0005-0000-0000-000005270000}"/>
    <cellStyle name="_Q4 2005  Italian Magna Charta_Revenue breakout_2007 Revenue - RE fees_AGM 2009 Earnings Forecast Model_080916_May_7_Sheet2" xfId="10003" xr:uid="{00000000-0005-0000-0000-000006270000}"/>
    <cellStyle name="_Q4 2005  Italian Magna Charta_Revenue breakout_2007 Revenue - RE fees_AGM 2009 Earnings Forecast Model_080916_May_7_Sheet4" xfId="10004" xr:uid="{00000000-0005-0000-0000-000007270000}"/>
    <cellStyle name="_Q4 2005  Italian Magna Charta_Revenue breakout_2007 Revenue - RE fees_AGM 2009 Earnings Forecast Model_080916_May_7_Sheet5" xfId="10005" xr:uid="{00000000-0005-0000-0000-000008270000}"/>
    <cellStyle name="_Q4 2005  Italian Magna Charta_Revenue breakout_2007 Revenue - RE fees_AGM 2009 Earnings Forecast Model_080916_May_7_Sheet5_Sheet2" xfId="10006" xr:uid="{00000000-0005-0000-0000-000009270000}"/>
    <cellStyle name="_Q4 2005  Italian Magna Charta_Revenue breakout_2007 Revenue - RE fees_AGM 2009 Earnings Forecast Model_080916_v16 Sent to fix_BRIDGE v03  (2)" xfId="10007" xr:uid="{00000000-0005-0000-0000-00000A270000}"/>
    <cellStyle name="_Q4 2005  Italian Magna Charta_Revenue breakout_2007 Revenue - RE fees_AGM 2009 Earnings Forecast Model_080916_v16 Sent to fix_BRIDGE v03  (2)_CM Act" xfId="10008" xr:uid="{00000000-0005-0000-0000-00000B270000}"/>
    <cellStyle name="_Q4 2005  Italian Magna Charta_Revenue breakout_2007 Revenue - RE fees_AGM 2009 Earnings Forecast Model_080916_v16 Sent to fix_BRIDGE v03  (2)_CM Act_Sheet1" xfId="10009" xr:uid="{00000000-0005-0000-0000-00000C270000}"/>
    <cellStyle name="_Q4 2005  Italian Magna Charta_Revenue breakout_2007 Revenue - RE fees_AGM 2009 Earnings Forecast Model_080916_v16 Sent to fix_BRIDGE v03  (2)_CM Act_Sheet2" xfId="10010" xr:uid="{00000000-0005-0000-0000-00000D270000}"/>
    <cellStyle name="_Q4 2005  Italian Magna Charta_Revenue breakout_2007 Revenue - RE fees_AGM 2009 Earnings Forecast Model_080916_v16 Sent to fix_BRIDGE v03  (2)_CM Act_Sheet4" xfId="10011" xr:uid="{00000000-0005-0000-0000-00000E270000}"/>
    <cellStyle name="_Q4 2005  Italian Magna Charta_Revenue breakout_2007 Revenue - RE fees_AGM 2009 Earnings Forecast Model_080916_v16 Sent to fix_BRIDGE v03  (2)_CM Act_Sheet5" xfId="10012" xr:uid="{00000000-0005-0000-0000-00000F270000}"/>
    <cellStyle name="_Q4 2005  Italian Magna Charta_Revenue breakout_2007 Revenue - RE fees_AGM 2009 Earnings Forecast Model_080916_v16 Sent to fix_BRIDGE v03  (2)_rent.alloc.2" xfId="10013" xr:uid="{00000000-0005-0000-0000-000010270000}"/>
    <cellStyle name="_Q4 2005  Italian Magna Charta_Revenue breakout_2007 Revenue - RE fees_AGM 2009 Earnings Forecast Model_080916_v16 Sent to fix_BRIDGE v03  (2)_rent.alloc.2_Sheet2" xfId="10014" xr:uid="{00000000-0005-0000-0000-000011270000}"/>
    <cellStyle name="_Q4 2005  Italian Magna Charta_Revenue breakout_2007 Revenue - RE fees_AGM 2009 Earnings Forecast Model_080916_v16 Sent to fix_BRIDGE v03  (2)_rent.detail" xfId="10015" xr:uid="{00000000-0005-0000-0000-000012270000}"/>
    <cellStyle name="_Q4 2005  Italian Magna Charta_Revenue breakout_2007 Revenue - RE fees_AGM 2009 Earnings Forecast Model_080916_v16 Sent to fix_BRIDGE v03  (2)_rent.detail_Sheet2" xfId="10016" xr:uid="{00000000-0005-0000-0000-000013270000}"/>
    <cellStyle name="_Q4 2005  Italian Magna Charta_Revenue breakout_2007 Revenue - RE fees_AGM 2009 Earnings Forecast Model_080916_v16 Sent to fix_BRIDGE v03  (2)_Sheet1" xfId="10017" xr:uid="{00000000-0005-0000-0000-000014270000}"/>
    <cellStyle name="_Q4 2005  Italian Magna Charta_Revenue breakout_2007 Revenue - RE fees_AGM 2009 Earnings Forecast Model_080916_v16 Sent to fix_BRIDGE v03  (2)_Sheet2" xfId="10018" xr:uid="{00000000-0005-0000-0000-000015270000}"/>
    <cellStyle name="_Q4 2005  Italian Magna Charta_Revenue breakout_2007 Revenue - RE fees_AGM 2009 Earnings Forecast Model_080916_v16 Sent to fix_BRIDGE v03  (2)_Sheet4" xfId="10019" xr:uid="{00000000-0005-0000-0000-000016270000}"/>
    <cellStyle name="_Q4 2005  Italian Magna Charta_Revenue breakout_2007 Revenue - RE fees_AGM 2009 Earnings Forecast Model_080916_v16 Sent to fix_BRIDGE v03  (2)_Sheet5" xfId="10020" xr:uid="{00000000-0005-0000-0000-000017270000}"/>
    <cellStyle name="_Q4 2005  Italian Magna Charta_Revenue breakout_2007 Revenue - RE fees_AGM 2009 Earnings Forecast Model_080916_v16 Sent to fix_BRIDGE v03  (2)_Sheet5_Sheet2" xfId="10021" xr:uid="{00000000-0005-0000-0000-000018270000}"/>
    <cellStyle name="_Q4 2005  Italian Magna Charta_Revenue breakout_2007 Revenue - RE fees_Broadleaf Watefall 9-30-09" xfId="10022" xr:uid="{00000000-0005-0000-0000-000019270000}"/>
    <cellStyle name="_Q4 2005  Italian Magna Charta_Revenue breakout_2007 Revenue - RE fees_CM Act" xfId="10023" xr:uid="{00000000-0005-0000-0000-00001A270000}"/>
    <cellStyle name="_Q4 2005  Italian Magna Charta_Revenue breakout_2007 Revenue - RE fees_CM Act_Sheet1" xfId="10024" xr:uid="{00000000-0005-0000-0000-00001B270000}"/>
    <cellStyle name="_Q4 2005  Italian Magna Charta_Revenue breakout_2007 Revenue - RE fees_CM Act_Sheet2" xfId="10025" xr:uid="{00000000-0005-0000-0000-00001C270000}"/>
    <cellStyle name="_Q4 2005  Italian Magna Charta_Revenue breakout_2007 Revenue - RE fees_CM Act_Sheet4" xfId="10026" xr:uid="{00000000-0005-0000-0000-00001D270000}"/>
    <cellStyle name="_Q4 2005  Italian Magna Charta_Revenue breakout_2007 Revenue - RE fees_CM Act_Sheet5" xfId="10027" xr:uid="{00000000-0005-0000-0000-00001E270000}"/>
    <cellStyle name="_Q4 2005  Italian Magna Charta_Revenue breakout_2007 Revenue - RE fees_COF I CAS" xfId="10028" xr:uid="{00000000-0005-0000-0000-00001F270000}"/>
    <cellStyle name="_Q4 2005  Italian Magna Charta_Revenue breakout_2007 Revenue - RE fees_COF II CAS" xfId="10029" xr:uid="{00000000-0005-0000-0000-000020270000}"/>
    <cellStyle name="_Q4 2005  Italian Magna Charta_Revenue breakout_2007 Revenue - RE fees_Dist Summary_11.XX.09" xfId="10030" xr:uid="{00000000-0005-0000-0000-000021270000}"/>
    <cellStyle name="_Q4 2005  Italian Magna Charta_Revenue breakout_2007 Revenue - RE fees_FYCMPln-Retrieve" xfId="10031" xr:uid="{00000000-0005-0000-0000-000022270000}"/>
    <cellStyle name="_Q4 2005  Italian Magna Charta_Revenue breakout_2007 Revenue - RE fees_FYCMPln-Retrieve_Sheet1" xfId="10032" xr:uid="{00000000-0005-0000-0000-000023270000}"/>
    <cellStyle name="_Q4 2005  Italian Magna Charta_Revenue breakout_2007 Revenue - RE fees_Invested Capital Debt Worksheet" xfId="10033" xr:uid="{00000000-0005-0000-0000-000024270000}"/>
    <cellStyle name="_Q4 2005  Italian Magna Charta_Revenue breakout_2007 Revenue - RE fees_NMFI Partners Summary" xfId="10034" xr:uid="{00000000-0005-0000-0000-000025270000}"/>
    <cellStyle name="_Q4 2005  Italian Magna Charta_Revenue breakout_2007 Revenue - RE fees_Placement Fee Summary 05-14-09 - Current (2)" xfId="10035" xr:uid="{00000000-0005-0000-0000-000026270000}"/>
    <cellStyle name="_Q4 2005  Italian Magna Charta_Revenue breakout_2007 Revenue - RE fees_Placement Fee Summary 05-14-09 - Current (2)_CM Act" xfId="10036" xr:uid="{00000000-0005-0000-0000-000027270000}"/>
    <cellStyle name="_Q4 2005  Italian Magna Charta_Revenue breakout_2007 Revenue - RE fees_Placement Fee Summary 05-14-09 - Current (2)_CM Act_Sheet1" xfId="10037" xr:uid="{00000000-0005-0000-0000-000028270000}"/>
    <cellStyle name="_Q4 2005  Italian Magna Charta_Revenue breakout_2007 Revenue - RE fees_Placement Fee Summary 05-14-09 - Current (2)_CM Act_Sheet2" xfId="10038" xr:uid="{00000000-0005-0000-0000-000029270000}"/>
    <cellStyle name="_Q4 2005  Italian Magna Charta_Revenue breakout_2007 Revenue - RE fees_Placement Fee Summary 05-14-09 - Current (2)_CM Act_Sheet4" xfId="10039" xr:uid="{00000000-0005-0000-0000-00002A270000}"/>
    <cellStyle name="_Q4 2005  Italian Magna Charta_Revenue breakout_2007 Revenue - RE fees_Placement Fee Summary 05-14-09 - Current (2)_CM Act_Sheet5" xfId="10040" xr:uid="{00000000-0005-0000-0000-00002B270000}"/>
    <cellStyle name="_Q4 2005  Italian Magna Charta_Revenue breakout_2007 Revenue - RE fees_Placement Fee Summary 05-14-09 - Current (2)_Sheet1" xfId="10041" xr:uid="{00000000-0005-0000-0000-00002C270000}"/>
    <cellStyle name="_Q4 2005  Italian Magna Charta_Revenue breakout_2007 Revenue - RE fees_Placement Fee Summary 05-14-09 - Current (2)_Sheet2" xfId="10042" xr:uid="{00000000-0005-0000-0000-00002D270000}"/>
    <cellStyle name="_Q4 2005  Italian Magna Charta_Revenue breakout_2007 Revenue - RE fees_Placement Fee Summary 05-14-09 - Current (2)_Sheet4" xfId="10043" xr:uid="{00000000-0005-0000-0000-00002E270000}"/>
    <cellStyle name="_Q4 2005  Italian Magna Charta_Revenue breakout_2007 Revenue - RE fees_Placement Fee Summary 05-14-09 - Current (2)_Sheet5" xfId="10044" xr:uid="{00000000-0005-0000-0000-00002F270000}"/>
    <cellStyle name="_Q4 2005  Italian Magna Charta_Revenue breakout_2007 Revenue - RE fees_rent" xfId="10045" xr:uid="{00000000-0005-0000-0000-000030270000}"/>
    <cellStyle name="_Q4 2005  Italian Magna Charta_Revenue breakout_2007 Revenue - RE fees_Sheet1" xfId="10046" xr:uid="{00000000-0005-0000-0000-000031270000}"/>
    <cellStyle name="_Q4 2005  Italian Magna Charta_Revenue breakout_2007 Revenue - RE fees_Sheet2" xfId="10047" xr:uid="{00000000-0005-0000-0000-000032270000}"/>
    <cellStyle name="_Q4 2005  Italian Magna Charta_Revenue breakout_2007 Revenue - RE fees_Sheet4" xfId="10048" xr:uid="{00000000-0005-0000-0000-000033270000}"/>
    <cellStyle name="_Q4 2005  Italian Magna Charta_Revenue breakout_2007 Revenue - RE fees_Sheet5" xfId="10049" xr:uid="{00000000-0005-0000-0000-000034270000}"/>
    <cellStyle name="_Q4 2005  Italian Magna Charta_Revenue breakout_2007 Revenue - RE fees_Sheet7" xfId="10050" xr:uid="{00000000-0005-0000-0000-000035270000}"/>
    <cellStyle name="_Q4 2005  Italian Magna Charta_Revenue breakout_2007 Revenue - RE fees_Sheet7_Sheet2" xfId="10051" xr:uid="{00000000-0005-0000-0000-000036270000}"/>
    <cellStyle name="_Q4 2005  Italian Magna Charta_Revenue breakout_2007 Revenue - RE fees_US Population Summary" xfId="10052" xr:uid="{00000000-0005-0000-0000-000037270000}"/>
    <cellStyle name="_Q4 2005  Italian Magna Charta_Revenue breakout_403000 - Rollforward" xfId="10053" xr:uid="{00000000-0005-0000-0000-000038270000}"/>
    <cellStyle name="_Q4 2005  Italian Magna Charta_Revenue breakout_Broadleaf Watefall 9-30-09" xfId="10054" xr:uid="{00000000-0005-0000-0000-000039270000}"/>
    <cellStyle name="_Q4 2005  Italian Magna Charta_Revenue breakout_CM Act" xfId="10055" xr:uid="{00000000-0005-0000-0000-00003A270000}"/>
    <cellStyle name="_Q4 2005  Italian Magna Charta_Revenue breakout_CM Act_Sheet1" xfId="10056" xr:uid="{00000000-0005-0000-0000-00003B270000}"/>
    <cellStyle name="_Q4 2005  Italian Magna Charta_Revenue breakout_CM Act_Sheet2" xfId="10057" xr:uid="{00000000-0005-0000-0000-00003C270000}"/>
    <cellStyle name="_Q4 2005  Italian Magna Charta_Revenue breakout_CM Act_Sheet4" xfId="10058" xr:uid="{00000000-0005-0000-0000-00003D270000}"/>
    <cellStyle name="_Q4 2005  Italian Magna Charta_Revenue breakout_CM Act_Sheet5" xfId="10059" xr:uid="{00000000-0005-0000-0000-00003E270000}"/>
    <cellStyle name="_Q4 2005  Italian Magna Charta_Revenue breakout_COF I CAS" xfId="10060" xr:uid="{00000000-0005-0000-0000-00003F270000}"/>
    <cellStyle name="_Q4 2005  Italian Magna Charta_Revenue breakout_COF II CAS" xfId="10061" xr:uid="{00000000-0005-0000-0000-000040270000}"/>
    <cellStyle name="_Q4 2005  Italian Magna Charta_Revenue breakout_Dist Summary_11.XX.09" xfId="10062" xr:uid="{00000000-0005-0000-0000-000041270000}"/>
    <cellStyle name="_Q4 2005  Italian Magna Charta_Revenue breakout_Invested Capital Debt Worksheet" xfId="10063" xr:uid="{00000000-0005-0000-0000-000042270000}"/>
    <cellStyle name="_Q4 2005  Italian Magna Charta_Revenue breakout_NMFI Partners Summary" xfId="10064" xr:uid="{00000000-0005-0000-0000-000043270000}"/>
    <cellStyle name="_Q4 2005  Italian Magna Charta_Revenue breakout_rent" xfId="10065" xr:uid="{00000000-0005-0000-0000-000044270000}"/>
    <cellStyle name="_Q4 2005  Italian Magna Charta_Revenue breakout_Sheet1" xfId="10066" xr:uid="{00000000-0005-0000-0000-000045270000}"/>
    <cellStyle name="_Q4 2005  Italian Magna Charta_Revenue breakout_Sheet2" xfId="10067" xr:uid="{00000000-0005-0000-0000-000046270000}"/>
    <cellStyle name="_Q4 2005  Italian Magna Charta_Revenue breakout_Sheet4" xfId="10068" xr:uid="{00000000-0005-0000-0000-000047270000}"/>
    <cellStyle name="_Q4 2005  Italian Magna Charta_Revenue breakout_Sheet5" xfId="10069" xr:uid="{00000000-0005-0000-0000-000048270000}"/>
    <cellStyle name="_Q4 2005  Italian Magna Charta_Revenue breakout_Sheet7" xfId="10070" xr:uid="{00000000-0005-0000-0000-000049270000}"/>
    <cellStyle name="_Q4 2005  Italian Magna Charta_Revenue breakout_Sheet7_Sheet2" xfId="10071" xr:uid="{00000000-0005-0000-0000-00004A270000}"/>
    <cellStyle name="_Q4 2005  Italian Magna Charta_Revenue breakout_US Population Summary" xfId="10072" xr:uid="{00000000-0005-0000-0000-00004B270000}"/>
    <cellStyle name="_Q4 2005  Italian Magna Charta_Segment Cost-FairValueDisclosure(11-26)" xfId="10073" xr:uid="{00000000-0005-0000-0000-00004C270000}"/>
    <cellStyle name="_Q4 2005  Italian Magna Charta_Sheet1" xfId="10074" xr:uid="{00000000-0005-0000-0000-00004D270000}"/>
    <cellStyle name="_Q4 2005  Italian Magna Charta_Sheet1_Broadleaf Watefall 9-30-09" xfId="10075" xr:uid="{00000000-0005-0000-0000-00004E270000}"/>
    <cellStyle name="_Q4 2005  Italian Magna Charta_Sheet1_Dist Summary_11.XX.09" xfId="10076" xr:uid="{00000000-0005-0000-0000-00004F270000}"/>
    <cellStyle name="_Q4 2005  Italian Magna Charta_Sheet1_Invested Capital Debt Worksheet" xfId="10077" xr:uid="{00000000-0005-0000-0000-000050270000}"/>
    <cellStyle name="_Q4 2005  Italian Magna Charta_Sheet2" xfId="10078" xr:uid="{00000000-0005-0000-0000-000051270000}"/>
    <cellStyle name="_Q4 2005  Italian Magna Charta_Sheet2_Broadleaf Watefall 9-30-09" xfId="10079" xr:uid="{00000000-0005-0000-0000-000052270000}"/>
    <cellStyle name="_Q4 2005  Italian Magna Charta_Sheet2_Dist Summary_11.XX.09" xfId="10080" xr:uid="{00000000-0005-0000-0000-000053270000}"/>
    <cellStyle name="_Q4 2005  Italian Magna Charta_Sheet2_Invested Capital Debt Worksheet" xfId="10081" xr:uid="{00000000-0005-0000-0000-000054270000}"/>
    <cellStyle name="_Q4 2005  Italian Magna Charta_Sheet3" xfId="10082" xr:uid="{00000000-0005-0000-0000-000055270000}"/>
    <cellStyle name="_Q4 2005  Italian Magna Charta_Sheet3_Broadleaf Watefall 12-31-09" xfId="10083" xr:uid="{00000000-0005-0000-0000-000056270000}"/>
    <cellStyle name="_Q4 2005  Italian Magna Charta_Sheet3_Dist Summary_11.XX.09" xfId="10084" xr:uid="{00000000-0005-0000-0000-000057270000}"/>
    <cellStyle name="_Q4 2005  Italian Magna Charta_Sheet3_Invested Capital Debt Worksheet" xfId="10085" xr:uid="{00000000-0005-0000-0000-000058270000}"/>
    <cellStyle name="_Q4 2005  Italian Magna Charta_Sheet4" xfId="10086" xr:uid="{00000000-0005-0000-0000-000059270000}"/>
    <cellStyle name="_Q4 2005  Italian Magna Charta_Sheet5" xfId="10087" xr:uid="{00000000-0005-0000-0000-00005A270000}"/>
    <cellStyle name="_Q4 2005  Italian Magna Charta_Sheet7" xfId="10088" xr:uid="{00000000-0005-0000-0000-00005B270000}"/>
    <cellStyle name="_Q4 2005  Italian Magna Charta_Sheet7_Sheet2" xfId="10089" xr:uid="{00000000-0005-0000-0000-00005C270000}"/>
    <cellStyle name="_Q4 2005  Italian Magna Charta_Summary" xfId="10090" xr:uid="{00000000-0005-0000-0000-00005D270000}"/>
    <cellStyle name="_Q4 2005  Italian Magna Charta_Summary_Broadleaf Watefall 12-31-09" xfId="10091" xr:uid="{00000000-0005-0000-0000-00005E270000}"/>
    <cellStyle name="_Q4 2005  Italian Magna Charta_Summary_Dist Summary_11.XX.09" xfId="10092" xr:uid="{00000000-0005-0000-0000-00005F270000}"/>
    <cellStyle name="_Q4 2005  Italian Magna Charta_Summary_Invested Capital Debt Worksheet" xfId="10093" xr:uid="{00000000-0005-0000-0000-000060270000}"/>
    <cellStyle name="_Q4 2005  Italian Magna Charta_Txn and Adv and LevSourcev8" xfId="10094" xr:uid="{00000000-0005-0000-0000-000061270000}"/>
    <cellStyle name="_Q4 2005  Italian Magna Charta_Txn and Adv and LevSourcev8_403000 - Rollforward" xfId="10095" xr:uid="{00000000-0005-0000-0000-000062270000}"/>
    <cellStyle name="_Q4 2005  Italian Magna Charta_Txn and Adv and LevSourcev8_CM Act" xfId="10096" xr:uid="{00000000-0005-0000-0000-000063270000}"/>
    <cellStyle name="_Q4 2005  Italian Magna Charta_Txn and Adv and LevSourcev8_CM Act_Sheet1" xfId="10097" xr:uid="{00000000-0005-0000-0000-000064270000}"/>
    <cellStyle name="_Q4 2005  Italian Magna Charta_Txn and Adv and LevSourcev8_CM Act_Sheet2" xfId="10098" xr:uid="{00000000-0005-0000-0000-000065270000}"/>
    <cellStyle name="_Q4 2005  Italian Magna Charta_Txn and Adv and LevSourcev8_CM Act_Sheet4" xfId="10099" xr:uid="{00000000-0005-0000-0000-000066270000}"/>
    <cellStyle name="_Q4 2005  Italian Magna Charta_Txn and Adv and LevSourcev8_CM Act_Sheet5" xfId="10100" xr:uid="{00000000-0005-0000-0000-000067270000}"/>
    <cellStyle name="_Q4 2005  Italian Magna Charta_Txn and Adv and LevSourcev8_NMFI Partners Summary" xfId="10101" xr:uid="{00000000-0005-0000-0000-000068270000}"/>
    <cellStyle name="_Q4 2005  Italian Magna Charta_Txn and Adv and LevSourcev8_rent" xfId="10102" xr:uid="{00000000-0005-0000-0000-000069270000}"/>
    <cellStyle name="_Q4 2005  Italian Magna Charta_Txn and Adv and LevSourcev8_rent.alloc.2" xfId="10103" xr:uid="{00000000-0005-0000-0000-00006A270000}"/>
    <cellStyle name="_Q4 2005  Italian Magna Charta_Txn and Adv and LevSourcev8_rent.alloc.2_Sheet2" xfId="10104" xr:uid="{00000000-0005-0000-0000-00006B270000}"/>
    <cellStyle name="_Q4 2005  Italian Magna Charta_Txn and Adv and LevSourcev8_rent.detail" xfId="10105" xr:uid="{00000000-0005-0000-0000-00006C270000}"/>
    <cellStyle name="_Q4 2005  Italian Magna Charta_Txn and Adv and LevSourcev8_rent.detail_Sheet2" xfId="10106" xr:uid="{00000000-0005-0000-0000-00006D270000}"/>
    <cellStyle name="_Q4 2005  Italian Magna Charta_Txn and Adv and LevSourcev8_Sheet1" xfId="10107" xr:uid="{00000000-0005-0000-0000-00006E270000}"/>
    <cellStyle name="_Q4 2005  Italian Magna Charta_Txn and Adv and LevSourcev8_Sheet2" xfId="10108" xr:uid="{00000000-0005-0000-0000-00006F270000}"/>
    <cellStyle name="_Q4 2005  Italian Magna Charta_Txn and Adv and LevSourcev8_Sheet4" xfId="10109" xr:uid="{00000000-0005-0000-0000-000070270000}"/>
    <cellStyle name="_Q4 2005  Italian Magna Charta_Txn and Adv and LevSourcev8_Sheet5" xfId="10110" xr:uid="{00000000-0005-0000-0000-000071270000}"/>
    <cellStyle name="_Q4 2005  Italian Magna Charta_Txn and Adv and LevSourcev8_Sheet5_Sheet2" xfId="10111" xr:uid="{00000000-0005-0000-0000-000072270000}"/>
    <cellStyle name="_Q4 2005  Italian Magna Charta_Txn and Adv and LevSourcev8_US Population Summary" xfId="10112" xr:uid="{00000000-0005-0000-0000-000073270000}"/>
    <cellStyle name="_Q4 2005  Italian Magna Charta_US Population Summary" xfId="10113" xr:uid="{00000000-0005-0000-0000-000074270000}"/>
    <cellStyle name="_Q4 2005  Italian Magna Charta_YE distrib on cash flow" xfId="10114" xr:uid="{00000000-0005-0000-0000-000075270000}"/>
    <cellStyle name="-_Quarterly Valuation Costsv5" xfId="10115" xr:uid="{00000000-0005-0000-0000-000076270000}"/>
    <cellStyle name="_R-1 Consolidation Q3 2007_incl Adv 1&amp;2 and Funds 1-3" xfId="10116" xr:uid="{00000000-0005-0000-0000-000077270000}"/>
    <cellStyle name="_Realogy Corp. PF Model 04-5-07 (Black)" xfId="10117" xr:uid="{00000000-0005-0000-0000-000078270000}"/>
    <cellStyle name="_Realogy Corp. PF Model 04-5-07 (Black) 2" xfId="10118" xr:uid="{00000000-0005-0000-0000-000079270000}"/>
    <cellStyle name="_Realogy Corp. PF Model 04-5-07 (Black)_403000 - Rollforward" xfId="10119" xr:uid="{00000000-0005-0000-0000-00007A270000}"/>
    <cellStyle name="_Realogy Corp. PF Model 04-5-07 (Black)_AGM 2009 Earnings Forecast Model_080916_May_7" xfId="10120" xr:uid="{00000000-0005-0000-0000-00007B270000}"/>
    <cellStyle name="_Realogy Corp. PF Model 04-5-07 (Black)_AGM 2009 Earnings Forecast Model_080916_May_7_FYCMPln-Retrieve" xfId="10121" xr:uid="{00000000-0005-0000-0000-00007C270000}"/>
    <cellStyle name="_Realogy Corp. PF Model 04-5-07 (Black)_FYCMPln-Retrieve" xfId="10122" xr:uid="{00000000-0005-0000-0000-00007D270000}"/>
    <cellStyle name="_Realogy Corp. PF Model 04-5-07 (Black)_July 2010 ADP" xfId="10123" xr:uid="{00000000-0005-0000-0000-00007E270000}"/>
    <cellStyle name="_Realogy Corp. PF Model 04-5-07 (Black)_June NMFI accrual" xfId="10124" xr:uid="{00000000-0005-0000-0000-00007F270000}"/>
    <cellStyle name="_Realogy Corp. PF Model 04-5-07 (Black)_Sheet7" xfId="10125" xr:uid="{00000000-0005-0000-0000-000080270000}"/>
    <cellStyle name="_Realogy Corp. PF Model 04-5-07 (Black)_Sheet7_Sheet2" xfId="10126" xr:uid="{00000000-0005-0000-0000-000081270000}"/>
    <cellStyle name="_Realogy Corp. PF Model 04-5-07 (Black)_US Population Summary" xfId="10127" xr:uid="{00000000-0005-0000-0000-000082270000}"/>
    <cellStyle name="_Realogy DCF - Oct v2" xfId="10128" xr:uid="{00000000-0005-0000-0000-000083270000}"/>
    <cellStyle name="_Realogy DCF - Oct v2 - Hard Code Bloomberg" xfId="10129" xr:uid="{00000000-0005-0000-0000-000084270000}"/>
    <cellStyle name="_Realogy DCF - Oct v2 - Hard Code Bloomberg 2" xfId="10130" xr:uid="{00000000-0005-0000-0000-000085270000}"/>
    <cellStyle name="_Realogy DCF - Oct v2 - Hard Code Bloomberg 2 2" xfId="10131" xr:uid="{00000000-0005-0000-0000-000086270000}"/>
    <cellStyle name="_Realogy DCF - Oct v2 - Hard Code Bloomberg 3" xfId="10132" xr:uid="{00000000-0005-0000-0000-000087270000}"/>
    <cellStyle name="_Realogy DCF - Oct v2 - Hard Code Bloomberg_AAA Inv" xfId="10133" xr:uid="{00000000-0005-0000-0000-000088270000}"/>
    <cellStyle name="_Realogy DCF - Oct v2 - Hard Code Bloomberg_AAA Inv 2" xfId="10134" xr:uid="{00000000-0005-0000-0000-000089270000}"/>
    <cellStyle name="_Realogy DCF - Oct v2 - Hard Code Bloomberg_AAA Inv 2 2" xfId="10135" xr:uid="{00000000-0005-0000-0000-00008A270000}"/>
    <cellStyle name="_Realogy DCF - Oct v2 10" xfId="10136" xr:uid="{00000000-0005-0000-0000-00008B270000}"/>
    <cellStyle name="_Realogy DCF - Oct v2 11" xfId="10137" xr:uid="{00000000-0005-0000-0000-00008C270000}"/>
    <cellStyle name="_Realogy DCF - Oct v2 12" xfId="10138" xr:uid="{00000000-0005-0000-0000-00008D270000}"/>
    <cellStyle name="_Realogy DCF - Oct v2 13" xfId="10139" xr:uid="{00000000-0005-0000-0000-00008E270000}"/>
    <cellStyle name="_Realogy DCF - Oct v2 14" xfId="10140" xr:uid="{00000000-0005-0000-0000-00008F270000}"/>
    <cellStyle name="_Realogy DCF - Oct v2 15" xfId="10141" xr:uid="{00000000-0005-0000-0000-000090270000}"/>
    <cellStyle name="_Realogy DCF - Oct v2 16" xfId="10142" xr:uid="{00000000-0005-0000-0000-000091270000}"/>
    <cellStyle name="_Realogy DCF - Oct v2 17" xfId="10143" xr:uid="{00000000-0005-0000-0000-000092270000}"/>
    <cellStyle name="_Realogy DCF - Oct v2 18" xfId="10144" xr:uid="{00000000-0005-0000-0000-000093270000}"/>
    <cellStyle name="_Realogy DCF - Oct v2 19" xfId="10145" xr:uid="{00000000-0005-0000-0000-000094270000}"/>
    <cellStyle name="_Realogy DCF - Oct v2 2" xfId="10146" xr:uid="{00000000-0005-0000-0000-000095270000}"/>
    <cellStyle name="_Realogy DCF - Oct v2 2 2" xfId="10147" xr:uid="{00000000-0005-0000-0000-000096270000}"/>
    <cellStyle name="_Realogy DCF - Oct v2 20" xfId="10148" xr:uid="{00000000-0005-0000-0000-000097270000}"/>
    <cellStyle name="_Realogy DCF - Oct v2 21" xfId="10149" xr:uid="{00000000-0005-0000-0000-000098270000}"/>
    <cellStyle name="_Realogy DCF - Oct v2 22" xfId="10150" xr:uid="{00000000-0005-0000-0000-000099270000}"/>
    <cellStyle name="_Realogy DCF - Oct v2 23" xfId="10151" xr:uid="{00000000-0005-0000-0000-00009A270000}"/>
    <cellStyle name="_Realogy DCF - Oct v2 24" xfId="10152" xr:uid="{00000000-0005-0000-0000-00009B270000}"/>
    <cellStyle name="_Realogy DCF - Oct v2 25" xfId="10153" xr:uid="{00000000-0005-0000-0000-00009C270000}"/>
    <cellStyle name="_Realogy DCF - Oct v2 26" xfId="10154" xr:uid="{00000000-0005-0000-0000-00009D270000}"/>
    <cellStyle name="_Realogy DCF - Oct v2 27" xfId="10155" xr:uid="{00000000-0005-0000-0000-00009E270000}"/>
    <cellStyle name="_Realogy DCF - Oct v2 28" xfId="10156" xr:uid="{00000000-0005-0000-0000-00009F270000}"/>
    <cellStyle name="_Realogy DCF - Oct v2 29" xfId="10157" xr:uid="{00000000-0005-0000-0000-0000A0270000}"/>
    <cellStyle name="_Realogy DCF - Oct v2 3" xfId="10158" xr:uid="{00000000-0005-0000-0000-0000A1270000}"/>
    <cellStyle name="_Realogy DCF - Oct v2 30" xfId="10159" xr:uid="{00000000-0005-0000-0000-0000A2270000}"/>
    <cellStyle name="_Realogy DCF - Oct v2 31" xfId="10160" xr:uid="{00000000-0005-0000-0000-0000A3270000}"/>
    <cellStyle name="_Realogy DCF - Oct v2 32" xfId="10161" xr:uid="{00000000-0005-0000-0000-0000A4270000}"/>
    <cellStyle name="_Realogy DCF - Oct v2 33" xfId="10162" xr:uid="{00000000-0005-0000-0000-0000A5270000}"/>
    <cellStyle name="_Realogy DCF - Oct v2 34" xfId="10163" xr:uid="{00000000-0005-0000-0000-0000A6270000}"/>
    <cellStyle name="_Realogy DCF - Oct v2 35" xfId="10164" xr:uid="{00000000-0005-0000-0000-0000A7270000}"/>
    <cellStyle name="_Realogy DCF - Oct v2 36" xfId="10165" xr:uid="{00000000-0005-0000-0000-0000A8270000}"/>
    <cellStyle name="_Realogy DCF - Oct v2 37" xfId="10166" xr:uid="{00000000-0005-0000-0000-0000A9270000}"/>
    <cellStyle name="_Realogy DCF - Oct v2 38" xfId="10167" xr:uid="{00000000-0005-0000-0000-0000AA270000}"/>
    <cellStyle name="_Realogy DCF - Oct v2 39" xfId="10168" xr:uid="{00000000-0005-0000-0000-0000AB270000}"/>
    <cellStyle name="_Realogy DCF - Oct v2 4" xfId="10169" xr:uid="{00000000-0005-0000-0000-0000AC270000}"/>
    <cellStyle name="_Realogy DCF - Oct v2 40" xfId="10170" xr:uid="{00000000-0005-0000-0000-0000AD270000}"/>
    <cellStyle name="_Realogy DCF - Oct v2 41" xfId="10171" xr:uid="{00000000-0005-0000-0000-0000AE270000}"/>
    <cellStyle name="_Realogy DCF - Oct v2 42" xfId="10172" xr:uid="{00000000-0005-0000-0000-0000AF270000}"/>
    <cellStyle name="_Realogy DCF - Oct v2 43" xfId="10173" xr:uid="{00000000-0005-0000-0000-0000B0270000}"/>
    <cellStyle name="_Realogy DCF - Oct v2 44" xfId="10174" xr:uid="{00000000-0005-0000-0000-0000B1270000}"/>
    <cellStyle name="_Realogy DCF - Oct v2 45" xfId="10175" xr:uid="{00000000-0005-0000-0000-0000B2270000}"/>
    <cellStyle name="_Realogy DCF - Oct v2 46" xfId="10176" xr:uid="{00000000-0005-0000-0000-0000B3270000}"/>
    <cellStyle name="_Realogy DCF - Oct v2 47" xfId="10177" xr:uid="{00000000-0005-0000-0000-0000B4270000}"/>
    <cellStyle name="_Realogy DCF - Oct v2 48" xfId="10178" xr:uid="{00000000-0005-0000-0000-0000B5270000}"/>
    <cellStyle name="_Realogy DCF - Oct v2 49" xfId="10179" xr:uid="{00000000-0005-0000-0000-0000B6270000}"/>
    <cellStyle name="_Realogy DCF - Oct v2 5" xfId="10180" xr:uid="{00000000-0005-0000-0000-0000B7270000}"/>
    <cellStyle name="_Realogy DCF - Oct v2 6" xfId="10181" xr:uid="{00000000-0005-0000-0000-0000B8270000}"/>
    <cellStyle name="_Realogy DCF - Oct v2 7" xfId="10182" xr:uid="{00000000-0005-0000-0000-0000B9270000}"/>
    <cellStyle name="_Realogy DCF - Oct v2 8" xfId="10183" xr:uid="{00000000-0005-0000-0000-0000BA270000}"/>
    <cellStyle name="_Realogy DCF - Oct v2 9" xfId="10184" xr:uid="{00000000-0005-0000-0000-0000BB270000}"/>
    <cellStyle name="_Realogy DCF - Oct v2_AAA Inv" xfId="10185" xr:uid="{00000000-0005-0000-0000-0000BC270000}"/>
    <cellStyle name="_Realogy DCF - Oct v2_AAA Inv 2" xfId="10186" xr:uid="{00000000-0005-0000-0000-0000BD270000}"/>
    <cellStyle name="_Realogy DCF - Oct v2_AAA Inv 2 2" xfId="10187" xr:uid="{00000000-0005-0000-0000-0000BE270000}"/>
    <cellStyle name="_ref" xfId="10188" xr:uid="{00000000-0005-0000-0000-0000BF270000}"/>
    <cellStyle name="_ref 2" xfId="10189" xr:uid="{00000000-0005-0000-0000-0000C0270000}"/>
    <cellStyle name="_ref 2 2" xfId="10190" xr:uid="{00000000-0005-0000-0000-0000C1270000}"/>
    <cellStyle name="_ref 3" xfId="10191" xr:uid="{00000000-0005-0000-0000-0000C2270000}"/>
    <cellStyle name="_Ref Orange MEP 05-101" xfId="10192" xr:uid="{00000000-0005-0000-0000-0000C3270000}"/>
    <cellStyle name="_Ref Orange MEP 05-101 2" xfId="10193" xr:uid="{00000000-0005-0000-0000-0000C4270000}"/>
    <cellStyle name="_Ref Orange MEP 05-101 2 2" xfId="10194" xr:uid="{00000000-0005-0000-0000-0000C5270000}"/>
    <cellStyle name="_Ref Orange MEP 05-101 3" xfId="10195" xr:uid="{00000000-0005-0000-0000-0000C6270000}"/>
    <cellStyle name="_Repo-IAM" xfId="10196" xr:uid="{00000000-0005-0000-0000-0000C7270000}"/>
    <cellStyle name="_Repo-IAM 10" xfId="10197" xr:uid="{00000000-0005-0000-0000-0000C8270000}"/>
    <cellStyle name="_Repo-IAM 11" xfId="10198" xr:uid="{00000000-0005-0000-0000-0000C9270000}"/>
    <cellStyle name="_Repo-IAM 12" xfId="10199" xr:uid="{00000000-0005-0000-0000-0000CA270000}"/>
    <cellStyle name="_Repo-IAM 13" xfId="10200" xr:uid="{00000000-0005-0000-0000-0000CB270000}"/>
    <cellStyle name="_Repo-IAM 14" xfId="10201" xr:uid="{00000000-0005-0000-0000-0000CC270000}"/>
    <cellStyle name="_Repo-IAM 2" xfId="10202" xr:uid="{00000000-0005-0000-0000-0000CD270000}"/>
    <cellStyle name="_Repo-IAM 3" xfId="10203" xr:uid="{00000000-0005-0000-0000-0000CE270000}"/>
    <cellStyle name="_Repo-IAM 4" xfId="10204" xr:uid="{00000000-0005-0000-0000-0000CF270000}"/>
    <cellStyle name="_Repo-IAM 5" xfId="10205" xr:uid="{00000000-0005-0000-0000-0000D0270000}"/>
    <cellStyle name="_Repo-IAM 6" xfId="10206" xr:uid="{00000000-0005-0000-0000-0000D1270000}"/>
    <cellStyle name="_Repo-IAM 7" xfId="10207" xr:uid="{00000000-0005-0000-0000-0000D2270000}"/>
    <cellStyle name="_Repo-IAM 8" xfId="10208" xr:uid="{00000000-0005-0000-0000-0000D3270000}"/>
    <cellStyle name="_Repo-IAM 9" xfId="10209" xr:uid="{00000000-0005-0000-0000-0000D4270000}"/>
    <cellStyle name="_Repo-IAM_Cash Rec PB" xfId="10210" xr:uid="{00000000-0005-0000-0000-0000D5270000}"/>
    <cellStyle name="_Repo-IAM_Int Accural Rec" xfId="10211" xr:uid="{00000000-0005-0000-0000-0000D6270000}"/>
    <cellStyle name="_Repo-IAM_Lightbox_Ops ME_OCT 09" xfId="10212" xr:uid="{00000000-0005-0000-0000-0000D7270000}"/>
    <cellStyle name="_Repo-IAM_Lightbox_Ops ME_Sept 09" xfId="10213" xr:uid="{00000000-0005-0000-0000-0000D8270000}"/>
    <cellStyle name="_Repo-IAM_MV Rec" xfId="10214" xr:uid="{00000000-0005-0000-0000-0000D9270000}"/>
    <cellStyle name="_Revenue Breakdown1" xfId="10215" xr:uid="{00000000-0005-0000-0000-0000DA270000}"/>
    <cellStyle name="_Revenue Breakdown1 2" xfId="10216" xr:uid="{00000000-0005-0000-0000-0000DB270000}"/>
    <cellStyle name="_Revenue Breakdown1 2 2" xfId="10217" xr:uid="{00000000-0005-0000-0000-0000DC270000}"/>
    <cellStyle name="_Revenue Breakdown1 3" xfId="10218" xr:uid="{00000000-0005-0000-0000-0000DD270000}"/>
    <cellStyle name="_River Model 3.08.04" xfId="10219" xr:uid="{00000000-0005-0000-0000-0000DE270000}"/>
    <cellStyle name="_River Model 3.08.04 2" xfId="10220" xr:uid="{00000000-0005-0000-0000-0000DF270000}"/>
    <cellStyle name="_River Model 3.08.04 2 2" xfId="10221" xr:uid="{00000000-0005-0000-0000-0000E0270000}"/>
    <cellStyle name="_River Model 3.08.04 3" xfId="10222" xr:uid="{00000000-0005-0000-0000-0000E1270000}"/>
    <cellStyle name="_Row1" xfId="10223" xr:uid="{00000000-0005-0000-0000-0000E2270000}"/>
    <cellStyle name="_Row1_Projections for Memo 8" xfId="10224" xr:uid="{00000000-0005-0000-0000-0000E3270000}"/>
    <cellStyle name="_Row1_Sw98_04" xfId="10225" xr:uid="{00000000-0005-0000-0000-0000E4270000}"/>
    <cellStyle name="_Row1_Sw98_04_Sheet1" xfId="10226" xr:uid="{00000000-0005-0000-0000-0000E5270000}"/>
    <cellStyle name="_Row1_Sw98_04_Sheet2" xfId="10227" xr:uid="{00000000-0005-0000-0000-0000E6270000}"/>
    <cellStyle name="_Row1_Sw98_04_Sheet4" xfId="10228" xr:uid="{00000000-0005-0000-0000-0000E7270000}"/>
    <cellStyle name="_Row1_Sw98_04_Sheet5" xfId="10229" xr:uid="{00000000-0005-0000-0000-0000E8270000}"/>
    <cellStyle name="_Row1_Swift Model 1.14.08" xfId="10230" xr:uid="{00000000-0005-0000-0000-0000E9270000}"/>
    <cellStyle name="_Row2" xfId="10231" xr:uid="{00000000-0005-0000-0000-0000EA270000}"/>
    <cellStyle name="_Row2_Projections for Memo 8" xfId="10232" xr:uid="{00000000-0005-0000-0000-0000EB270000}"/>
    <cellStyle name="_Row2_Sw98_04" xfId="10233" xr:uid="{00000000-0005-0000-0000-0000EC270000}"/>
    <cellStyle name="_Row2_Swift Model 1.14.08" xfId="10234" xr:uid="{00000000-0005-0000-0000-0000ED270000}"/>
    <cellStyle name="_Row3" xfId="10235" xr:uid="{00000000-0005-0000-0000-0000EE270000}"/>
    <cellStyle name="_Row3_Projections for Memo 8" xfId="10236" xr:uid="{00000000-0005-0000-0000-0000EF270000}"/>
    <cellStyle name="_Row3_Sw98_04" xfId="10237" xr:uid="{00000000-0005-0000-0000-0000F0270000}"/>
    <cellStyle name="_Row3_Swift Model 1.14.08" xfId="10238" xr:uid="{00000000-0005-0000-0000-0000F1270000}"/>
    <cellStyle name="_Row4" xfId="10239" xr:uid="{00000000-0005-0000-0000-0000F2270000}"/>
    <cellStyle name="_Row4_Projections for Memo 8" xfId="10240" xr:uid="{00000000-0005-0000-0000-0000F3270000}"/>
    <cellStyle name="_Row4_Sw98_04" xfId="10241" xr:uid="{00000000-0005-0000-0000-0000F4270000}"/>
    <cellStyle name="_Row4_Swift Model 1.14.08" xfId="10242" xr:uid="{00000000-0005-0000-0000-0000F5270000}"/>
    <cellStyle name="_Row5" xfId="10243" xr:uid="{00000000-0005-0000-0000-0000F6270000}"/>
    <cellStyle name="_Row5_Sw98_04" xfId="10244" xr:uid="{00000000-0005-0000-0000-0000F7270000}"/>
    <cellStyle name="_Row6" xfId="10245" xr:uid="{00000000-0005-0000-0000-0000F8270000}"/>
    <cellStyle name="_Row6_Sw98_04" xfId="10246" xr:uid="{00000000-0005-0000-0000-0000F9270000}"/>
    <cellStyle name="_Row7" xfId="10247" xr:uid="{00000000-0005-0000-0000-0000FA270000}"/>
    <cellStyle name="_Row7_Sw98_04" xfId="10248" xr:uid="{00000000-0005-0000-0000-0000FB270000}"/>
    <cellStyle name="_Row7_Sw98_04_Sheet1" xfId="10249" xr:uid="{00000000-0005-0000-0000-0000FC270000}"/>
    <cellStyle name="_Row7_Sw98_04_Sheet2" xfId="10250" xr:uid="{00000000-0005-0000-0000-0000FD270000}"/>
    <cellStyle name="_Row7_Sw98_04_Sheet4" xfId="10251" xr:uid="{00000000-0005-0000-0000-0000FE270000}"/>
    <cellStyle name="_Row7_Sw98_04_Sheet5" xfId="10252" xr:uid="{00000000-0005-0000-0000-0000FF270000}"/>
    <cellStyle name="_Sales forecast" xfId="10253" xr:uid="{00000000-0005-0000-0000-000000280000}"/>
    <cellStyle name="_Sales forecast_1" xfId="10254" xr:uid="{00000000-0005-0000-0000-000001280000}"/>
    <cellStyle name="_Sales forecast_1_Vectant 3-13-02" xfId="10255" xr:uid="{00000000-0005-0000-0000-000002280000}"/>
    <cellStyle name="_Sales forecast_2" xfId="10256" xr:uid="{00000000-0005-0000-0000-000003280000}"/>
    <cellStyle name="_Sales forecast_2 2" xfId="10257" xr:uid="{00000000-0005-0000-0000-000004280000}"/>
    <cellStyle name="_Sales forecast_2 2 2" xfId="10258" xr:uid="{00000000-0005-0000-0000-000005280000}"/>
    <cellStyle name="_Sales forecast_2 3" xfId="10259" xr:uid="{00000000-0005-0000-0000-000006280000}"/>
    <cellStyle name="_Sales forecast_2_AAA Inv" xfId="10260" xr:uid="{00000000-0005-0000-0000-000007280000}"/>
    <cellStyle name="_Sales forecast_2_AAA Inv 2" xfId="10261" xr:uid="{00000000-0005-0000-0000-000008280000}"/>
    <cellStyle name="_Sales forecast_2_AAA Inv 2 2" xfId="10262" xr:uid="{00000000-0005-0000-0000-000009280000}"/>
    <cellStyle name="_Sales forecast_3" xfId="10263" xr:uid="{00000000-0005-0000-0000-00000A280000}"/>
    <cellStyle name="_Sales forecast_4" xfId="10264" xr:uid="{00000000-0005-0000-0000-00000B280000}"/>
    <cellStyle name="_Sales forecast_5" xfId="10265" xr:uid="{00000000-0005-0000-0000-00000C280000}"/>
    <cellStyle name="_Sales forecast_6" xfId="10266" xr:uid="{00000000-0005-0000-0000-00000D280000}"/>
    <cellStyle name="_Sales forecast_7" xfId="10267" xr:uid="{00000000-0005-0000-0000-00000E280000}"/>
    <cellStyle name="_Sales forecast_8" xfId="10268" xr:uid="{00000000-0005-0000-0000-00000F280000}"/>
    <cellStyle name="_Sales-dummy" xfId="10269" xr:uid="{00000000-0005-0000-0000-000010280000}"/>
    <cellStyle name="_Sales-dummy_1" xfId="10270" xr:uid="{00000000-0005-0000-0000-000011280000}"/>
    <cellStyle name="_Sales-dummy_2" xfId="10271" xr:uid="{00000000-0005-0000-0000-000012280000}"/>
    <cellStyle name="_Sales-dummy_3" xfId="10272" xr:uid="{00000000-0005-0000-0000-000013280000}"/>
    <cellStyle name="_Sales-dummy_4" xfId="10273" xr:uid="{00000000-0005-0000-0000-000014280000}"/>
    <cellStyle name="_Sales-dummy_5" xfId="10274" xr:uid="{00000000-0005-0000-0000-000015280000}"/>
    <cellStyle name="_Sales-dummy_6" xfId="10275" xr:uid="{00000000-0005-0000-0000-000016280000}"/>
    <cellStyle name="_Sales-dummy_7" xfId="10276" xr:uid="{00000000-0005-0000-0000-000017280000}"/>
    <cellStyle name="_Sales-dummy_7 2" xfId="10277" xr:uid="{00000000-0005-0000-0000-000018280000}"/>
    <cellStyle name="_Sales-dummy_7 2 2" xfId="10278" xr:uid="{00000000-0005-0000-0000-000019280000}"/>
    <cellStyle name="_Sales-dummy_7 3" xfId="10279" xr:uid="{00000000-0005-0000-0000-00001A280000}"/>
    <cellStyle name="_Sales-dummy_7_AAA Inv" xfId="10280" xr:uid="{00000000-0005-0000-0000-00001B280000}"/>
    <cellStyle name="_Sales-dummy_7_AAA Inv 2" xfId="10281" xr:uid="{00000000-0005-0000-0000-00001C280000}"/>
    <cellStyle name="_Sales-dummy_7_AAA Inv 2 2" xfId="10282" xr:uid="{00000000-0005-0000-0000-00001D280000}"/>
    <cellStyle name="_Sales-dummy_8" xfId="10283" xr:uid="{00000000-0005-0000-0000-00001E280000}"/>
    <cellStyle name="_Sales-dummy_9" xfId="10284" xr:uid="{00000000-0005-0000-0000-00001F280000}"/>
    <cellStyle name="_Sales-dummy_9_Vectant 3-13-02" xfId="10285" xr:uid="{00000000-0005-0000-0000-000020280000}"/>
    <cellStyle name="_Segment Cost-FairValueDisclosure(11-26)" xfId="10286" xr:uid="{00000000-0005-0000-0000-000021280000}"/>
    <cellStyle name="_Seller Financed Lyondell" xfId="10287" xr:uid="{00000000-0005-0000-0000-000022280000}"/>
    <cellStyle name="_Sheet1" xfId="10288" xr:uid="{00000000-0005-0000-0000-000023280000}"/>
    <cellStyle name="_x0010__Sheet1" xfId="10289" xr:uid="{00000000-0005-0000-0000-000024280000}"/>
    <cellStyle name="_x0013__Sheet1" xfId="10290" xr:uid="{00000000-0005-0000-0000-000025280000}"/>
    <cellStyle name="-_Sheet1" xfId="10291" xr:uid="{00000000-0005-0000-0000-000026280000}"/>
    <cellStyle name="_Sheet1 10" xfId="10292" xr:uid="{00000000-0005-0000-0000-000027280000}"/>
    <cellStyle name="_Sheet1 11" xfId="10293" xr:uid="{00000000-0005-0000-0000-000028280000}"/>
    <cellStyle name="_Sheet1 12" xfId="10294" xr:uid="{00000000-0005-0000-0000-000029280000}"/>
    <cellStyle name="_Sheet1 13" xfId="10295" xr:uid="{00000000-0005-0000-0000-00002A280000}"/>
    <cellStyle name="_Sheet1 14" xfId="10296" xr:uid="{00000000-0005-0000-0000-00002B280000}"/>
    <cellStyle name="_Sheet1 15" xfId="10297" xr:uid="{00000000-0005-0000-0000-00002C280000}"/>
    <cellStyle name="_Sheet1 16" xfId="10298" xr:uid="{00000000-0005-0000-0000-00002D280000}"/>
    <cellStyle name="_Sheet1 17" xfId="10299" xr:uid="{00000000-0005-0000-0000-00002E280000}"/>
    <cellStyle name="_Sheet1 18" xfId="10300" xr:uid="{00000000-0005-0000-0000-00002F280000}"/>
    <cellStyle name="_Sheet1 19" xfId="10301" xr:uid="{00000000-0005-0000-0000-000030280000}"/>
    <cellStyle name="_Sheet1 2" xfId="10302" xr:uid="{00000000-0005-0000-0000-000031280000}"/>
    <cellStyle name="_Sheet1 20" xfId="10303" xr:uid="{00000000-0005-0000-0000-000032280000}"/>
    <cellStyle name="_Sheet1 21" xfId="10304" xr:uid="{00000000-0005-0000-0000-000033280000}"/>
    <cellStyle name="_Sheet1 22" xfId="10305" xr:uid="{00000000-0005-0000-0000-000034280000}"/>
    <cellStyle name="_Sheet1 23" xfId="10306" xr:uid="{00000000-0005-0000-0000-000035280000}"/>
    <cellStyle name="_Sheet1 24" xfId="10307" xr:uid="{00000000-0005-0000-0000-000036280000}"/>
    <cellStyle name="_Sheet1 25" xfId="10308" xr:uid="{00000000-0005-0000-0000-000037280000}"/>
    <cellStyle name="_Sheet1 26" xfId="10309" xr:uid="{00000000-0005-0000-0000-000038280000}"/>
    <cellStyle name="_Sheet1 27" xfId="10310" xr:uid="{00000000-0005-0000-0000-000039280000}"/>
    <cellStyle name="_Sheet1 28" xfId="10311" xr:uid="{00000000-0005-0000-0000-00003A280000}"/>
    <cellStyle name="_Sheet1 29" xfId="10312" xr:uid="{00000000-0005-0000-0000-00003B280000}"/>
    <cellStyle name="_Sheet1 3" xfId="10313" xr:uid="{00000000-0005-0000-0000-00003C280000}"/>
    <cellStyle name="_Sheet1 30" xfId="10314" xr:uid="{00000000-0005-0000-0000-00003D280000}"/>
    <cellStyle name="_Sheet1 31" xfId="10315" xr:uid="{00000000-0005-0000-0000-00003E280000}"/>
    <cellStyle name="_Sheet1 32" xfId="10316" xr:uid="{00000000-0005-0000-0000-00003F280000}"/>
    <cellStyle name="_Sheet1 33" xfId="10317" xr:uid="{00000000-0005-0000-0000-000040280000}"/>
    <cellStyle name="_Sheet1 34" xfId="10318" xr:uid="{00000000-0005-0000-0000-000041280000}"/>
    <cellStyle name="_Sheet1 35" xfId="10319" xr:uid="{00000000-0005-0000-0000-000042280000}"/>
    <cellStyle name="_Sheet1 36" xfId="10320" xr:uid="{00000000-0005-0000-0000-000043280000}"/>
    <cellStyle name="_Sheet1 37" xfId="10321" xr:uid="{00000000-0005-0000-0000-000044280000}"/>
    <cellStyle name="_Sheet1 38" xfId="10322" xr:uid="{00000000-0005-0000-0000-000045280000}"/>
    <cellStyle name="_Sheet1 39" xfId="10323" xr:uid="{00000000-0005-0000-0000-000046280000}"/>
    <cellStyle name="_Sheet1 4" xfId="10324" xr:uid="{00000000-0005-0000-0000-000047280000}"/>
    <cellStyle name="_Sheet1 40" xfId="10325" xr:uid="{00000000-0005-0000-0000-000048280000}"/>
    <cellStyle name="_Sheet1 41" xfId="10326" xr:uid="{00000000-0005-0000-0000-000049280000}"/>
    <cellStyle name="_Sheet1 5" xfId="10327" xr:uid="{00000000-0005-0000-0000-00004A280000}"/>
    <cellStyle name="_Sheet1 6" xfId="10328" xr:uid="{00000000-0005-0000-0000-00004B280000}"/>
    <cellStyle name="_Sheet1 7" xfId="10329" xr:uid="{00000000-0005-0000-0000-00004C280000}"/>
    <cellStyle name="_Sheet1 8" xfId="10330" xr:uid="{00000000-0005-0000-0000-00004D280000}"/>
    <cellStyle name="_Sheet1 9" xfId="10331" xr:uid="{00000000-0005-0000-0000-00004E280000}"/>
    <cellStyle name="_Sheet1_1" xfId="10332" xr:uid="{00000000-0005-0000-0000-00004F280000}"/>
    <cellStyle name="_Sheet1_1 2" xfId="10333" xr:uid="{00000000-0005-0000-0000-000050280000}"/>
    <cellStyle name="_Sheet1_1_AIF VI - BondcoVI_Entities Invested Capital (CURRENT)" xfId="10334" xr:uid="{00000000-0005-0000-0000-000051280000}"/>
    <cellStyle name="_Sheet1_1_AIF VI Broadleaf Watefall Summary as of 6-30-09 FINAL" xfId="10335" xr:uid="{00000000-0005-0000-0000-000052280000}"/>
    <cellStyle name="_Sheet1_1_AIF VI Broadleaf Watefall Summary as of 9-30-09" xfId="10336" xr:uid="{00000000-0005-0000-0000-000053280000}"/>
    <cellStyle name="_Sheet1_1_Broadleaf Watefall 12-31-09" xfId="10337" xr:uid="{00000000-0005-0000-0000-000054280000}"/>
    <cellStyle name="_Sheet1_1_Broadleaf Watefall 6-30-09" xfId="10338" xr:uid="{00000000-0005-0000-0000-000055280000}"/>
    <cellStyle name="_Sheet1_1_Broadleaf Watefall 9-30-09" xfId="10339" xr:uid="{00000000-0005-0000-0000-000056280000}"/>
    <cellStyle name="_Sheet1_1_Geneva Fx Price" xfId="10340" xr:uid="{00000000-0005-0000-0000-000057280000}"/>
    <cellStyle name="_Sheet1_1_Invested Capital Debt Worksheet" xfId="10341" xr:uid="{00000000-0005-0000-0000-000058280000}"/>
    <cellStyle name="_Sheet1_10.12.09 Distribution Calculation based on LS III IC v3" xfId="10342" xr:uid="{00000000-0005-0000-0000-000059280000}"/>
    <cellStyle name="_Sheet1_2009 Q3 Monitoring Fees" xfId="10343" xr:uid="{00000000-0005-0000-0000-00005A280000}"/>
    <cellStyle name="_Sheet1_2009 Q3 Monitoring Fees_CM Act" xfId="10344" xr:uid="{00000000-0005-0000-0000-00005B280000}"/>
    <cellStyle name="_Sheet1_2009 Q3 Monitoring Fees_CM Act_Sheet1" xfId="10345" xr:uid="{00000000-0005-0000-0000-00005C280000}"/>
    <cellStyle name="_Sheet1_2009 Q3 Monitoring Fees_CM Act_Sheet2" xfId="10346" xr:uid="{00000000-0005-0000-0000-00005D280000}"/>
    <cellStyle name="_Sheet1_2009 Q3 Monitoring Fees_CM Act_Sheet4" xfId="10347" xr:uid="{00000000-0005-0000-0000-00005E280000}"/>
    <cellStyle name="_Sheet1_2009 Q3 Monitoring Fees_CM Act_Sheet5" xfId="10348" xr:uid="{00000000-0005-0000-0000-00005F280000}"/>
    <cellStyle name="_Sheet1_2009 Q3 Monitoring Fees_Sheet1" xfId="10349" xr:uid="{00000000-0005-0000-0000-000060280000}"/>
    <cellStyle name="_Sheet1_2009 Q3 Monitoring Fees_Sheet2" xfId="10350" xr:uid="{00000000-0005-0000-0000-000061280000}"/>
    <cellStyle name="_Sheet1_2009 Q3 Monitoring Fees_Sheet4" xfId="10351" xr:uid="{00000000-0005-0000-0000-000062280000}"/>
    <cellStyle name="_Sheet1_2009 Q3 Monitoring Fees_Sheet5" xfId="10352" xr:uid="{00000000-0005-0000-0000-000063280000}"/>
    <cellStyle name="_Sheet1_2009 Q4 Monitoring Fees" xfId="10353" xr:uid="{00000000-0005-0000-0000-000064280000}"/>
    <cellStyle name="_Sheet1_2009 Q4 Monitoring Fees_Sheet2" xfId="10354" xr:uid="{00000000-0005-0000-0000-000065280000}"/>
    <cellStyle name="_Sheet1_2010 Q1 Monitoring Fees" xfId="10355" xr:uid="{00000000-0005-0000-0000-000066280000}"/>
    <cellStyle name="_Sheet1_2010 Q1 Monitoring Fees_Sheet2" xfId="10356" xr:uid="{00000000-0005-0000-0000-000067280000}"/>
    <cellStyle name="_Sheet1_2011 6+6 Occupancy Forecast" xfId="10357" xr:uid="{00000000-0005-0000-0000-000068280000}"/>
    <cellStyle name="_Sheet1_403000 - Rollforward" xfId="10358" xr:uid="{00000000-0005-0000-0000-000069280000}"/>
    <cellStyle name="_Sheet1_AAA" xfId="10359" xr:uid="{00000000-0005-0000-0000-00006A280000}"/>
    <cellStyle name="_Sheet1_AAA 2" xfId="10360" xr:uid="{00000000-0005-0000-0000-00006B280000}"/>
    <cellStyle name="_Sheet1_ACOF I - Capital Calls- through 2009V3" xfId="10361" xr:uid="{00000000-0005-0000-0000-00006C280000}"/>
    <cellStyle name="_Sheet1_AGM 2009 Earnings Forecast Model_080916_May_7" xfId="10362" xr:uid="{00000000-0005-0000-0000-00006D280000}"/>
    <cellStyle name="_Sheet1_AGM 2009 Earnings Forecast Model_080916_May_7_FYCMPln-Retrieve" xfId="10363" xr:uid="{00000000-0005-0000-0000-00006E280000}"/>
    <cellStyle name="_Sheet1_AGM Schedule of AR from LS for Monitoring Fees - provided by T. Bellows" xfId="10364" xr:uid="{00000000-0005-0000-0000-00006F280000}"/>
    <cellStyle name="_Sheet1_AGM Schedule of AR from LS for Monitoring Fees - provided by T. Bellows 2" xfId="10365" xr:uid="{00000000-0005-0000-0000-000070280000}"/>
    <cellStyle name="_Sheet1_AGM Schedule of AR from LS for Monitoring Fees - provided by T. Bellows_FYCMPln-Retrieve" xfId="10366" xr:uid="{00000000-0005-0000-0000-000071280000}"/>
    <cellStyle name="_Sheet1_AIF IV Financial Highlights 12-31-08 v4" xfId="10367" xr:uid="{00000000-0005-0000-0000-000072280000}"/>
    <cellStyle name="_Sheet1_AIF IV Financial Highlights 12-31-08 v4_Apollo Investment Fund IV  Q3 2009 Capital Analysis CURRENT" xfId="10368" xr:uid="{00000000-0005-0000-0000-000073280000}"/>
    <cellStyle name="_Sheet1_AIF IV Financial Highlights 12-31-08 v4_Apollo Investment Fund IV  Q3 2009 Capital Analysis iPCS &amp; URI Distribution" xfId="10369" xr:uid="{00000000-0005-0000-0000-000074280000}"/>
    <cellStyle name="_Sheet1_AIF IV Financial Highlights 12-31-08 v4_iPCs#1-Remaining" xfId="10370" xr:uid="{00000000-0005-0000-0000-000075280000}"/>
    <cellStyle name="_Sheet1_AIF VI - BondcoVI_Entities Invested Capital (CURRENT)" xfId="10371" xr:uid="{00000000-0005-0000-0000-000076280000}"/>
    <cellStyle name="_Sheet1_AIF VI Broadleaf Watefall Summary as of 6-30-09 FINAL" xfId="10372" xr:uid="{00000000-0005-0000-0000-000077280000}"/>
    <cellStyle name="_Sheet1_AIF VI Broadleaf Watefall Summary as of 9-30-09" xfId="10373" xr:uid="{00000000-0005-0000-0000-000078280000}"/>
    <cellStyle name="_Sheet1_Book1" xfId="10374" xr:uid="{00000000-0005-0000-0000-000079280000}"/>
    <cellStyle name="_Sheet1_Broadleaf Watefall 12-31-09" xfId="10375" xr:uid="{00000000-0005-0000-0000-00007A280000}"/>
    <cellStyle name="_Sheet1_Broadleaf Watefall 6-30-09" xfId="10376" xr:uid="{00000000-0005-0000-0000-00007B280000}"/>
    <cellStyle name="_Sheet1_Broadleaf Watefall 9-30-09" xfId="10377" xr:uid="{00000000-0005-0000-0000-00007C280000}"/>
    <cellStyle name="_Sheet1_COF I Invested Capital" xfId="10378" xr:uid="{00000000-0005-0000-0000-00007D280000}"/>
    <cellStyle name="_Sheet1_Domestic TB" xfId="10379" xr:uid="{00000000-0005-0000-0000-00007E280000}"/>
    <cellStyle name="_Sheet1_Estimated Priority Return" xfId="10380" xr:uid="{00000000-0005-0000-0000-00007F280000}"/>
    <cellStyle name="_Sheet1_FYCMPln-Retrieve" xfId="10381" xr:uid="{00000000-0005-0000-0000-000080280000}"/>
    <cellStyle name="_Sheet1_Geneva Fx Price" xfId="10382" xr:uid="{00000000-0005-0000-0000-000081280000}"/>
    <cellStyle name="_Sheet1_Invested Capital Debt Worksheet" xfId="10383" xr:uid="{00000000-0005-0000-0000-000082280000}"/>
    <cellStyle name="_Sheet1_July 2010 ADP" xfId="10384" xr:uid="{00000000-0005-0000-0000-000083280000}"/>
    <cellStyle name="_Sheet1_June NMFI accrual" xfId="10385" xr:uid="{00000000-0005-0000-0000-000084280000}"/>
    <cellStyle name="_Sheet1_Monthly Summaries_08_2011" xfId="10386" xr:uid="{00000000-0005-0000-0000-000085280000}"/>
    <cellStyle name="_Sheet1_Normandy Hill_Workbook_20091031" xfId="10387" xr:uid="{00000000-0005-0000-0000-000086280000}"/>
    <cellStyle name="_Sheet1_Partners Capital Q1 2009" xfId="10388" xr:uid="{00000000-0005-0000-0000-000087280000}"/>
    <cellStyle name="_Sheet1_PE Fund Projections 2010-03-11" xfId="10389" xr:uid="{00000000-0005-0000-0000-000088280000}"/>
    <cellStyle name="_Sheet1_PE Fund Projections 2010-03-11_Sheet1" xfId="10390" xr:uid="{00000000-0005-0000-0000-000089280000}"/>
    <cellStyle name="_Sheet1_PE Fund Projections 2010-03-11_Sheet2" xfId="10391" xr:uid="{00000000-0005-0000-0000-00008A280000}"/>
    <cellStyle name="_Sheet1_PE Fund Projections 2010-03-11_Sheet4" xfId="10392" xr:uid="{00000000-0005-0000-0000-00008B280000}"/>
    <cellStyle name="_Sheet1_PE Fund Projections 2010-03-11_Sheet5" xfId="10393" xr:uid="{00000000-0005-0000-0000-00008C280000}"/>
    <cellStyle name="_Sheet1_Placement Fee Summary 05-14-09 - Current (2)" xfId="10394" xr:uid="{00000000-0005-0000-0000-00008D280000}"/>
    <cellStyle name="_Sheet1_Placement Fee Summary 05-14-09 - Current (2) 2" xfId="10395" xr:uid="{00000000-0005-0000-0000-00008E280000}"/>
    <cellStyle name="_Sheet1_Placement Fee Summary 05-14-09 - Current (2)_FYCMPln-Retrieve" xfId="10396" xr:uid="{00000000-0005-0000-0000-00008F280000}"/>
    <cellStyle name="_Sheet1_PR Calc - DOMESTIC" xfId="10397" xr:uid="{00000000-0005-0000-0000-000090280000}"/>
    <cellStyle name="_Sheet1_Sheet1" xfId="10398" xr:uid="{00000000-0005-0000-0000-000091280000}"/>
    <cellStyle name="_Sheet1_Sheet1 2" xfId="10399" xr:uid="{00000000-0005-0000-0000-000092280000}"/>
    <cellStyle name="_Sheet1_Sheet1_Geneva Fx Price" xfId="10400" xr:uid="{00000000-0005-0000-0000-000093280000}"/>
    <cellStyle name="_Sheet1_Sheet2" xfId="10401" xr:uid="{00000000-0005-0000-0000-000094280000}"/>
    <cellStyle name="_Sheet1_Sheet2 2" xfId="10402" xr:uid="{00000000-0005-0000-0000-000095280000}"/>
    <cellStyle name="_Sheet1_Sheet2_Geneva Fx Price" xfId="10403" xr:uid="{00000000-0005-0000-0000-000096280000}"/>
    <cellStyle name="_Sheet1_Sheet7" xfId="10404" xr:uid="{00000000-0005-0000-0000-000097280000}"/>
    <cellStyle name="_Sheet1_Sheet7_Sheet2" xfId="10405" xr:uid="{00000000-0005-0000-0000-000098280000}"/>
    <cellStyle name="_Sheet1_US Population Summary" xfId="10406" xr:uid="{00000000-0005-0000-0000-000099280000}"/>
    <cellStyle name="_Sheet2" xfId="10407" xr:uid="{00000000-0005-0000-0000-00009A280000}"/>
    <cellStyle name="_x0010__Sheet2" xfId="10408" xr:uid="{00000000-0005-0000-0000-00009B280000}"/>
    <cellStyle name="_x0013__Sheet2" xfId="10409" xr:uid="{00000000-0005-0000-0000-00009C280000}"/>
    <cellStyle name="_Sheet2 2" xfId="10410" xr:uid="{00000000-0005-0000-0000-00009D280000}"/>
    <cellStyle name="_Sheet2_1" xfId="10411" xr:uid="{00000000-0005-0000-0000-00009E280000}"/>
    <cellStyle name="_Sheet2_1 2" xfId="10412" xr:uid="{00000000-0005-0000-0000-00009F280000}"/>
    <cellStyle name="_Sheet2_1_AIF VI - BondcoVI_Entities Invested Capital (CURRENT)" xfId="10413" xr:uid="{00000000-0005-0000-0000-0000A0280000}"/>
    <cellStyle name="_Sheet2_1_AIF VI Broadleaf Watefall Summary as of 6-30-09 FINAL" xfId="10414" xr:uid="{00000000-0005-0000-0000-0000A1280000}"/>
    <cellStyle name="_Sheet2_1_AIF VI Broadleaf Watefall Summary as of 9-30-09" xfId="10415" xr:uid="{00000000-0005-0000-0000-0000A2280000}"/>
    <cellStyle name="_Sheet2_1_Broadleaf Watefall 12-31-09" xfId="10416" xr:uid="{00000000-0005-0000-0000-0000A3280000}"/>
    <cellStyle name="_Sheet2_1_Broadleaf Watefall 6-30-09" xfId="10417" xr:uid="{00000000-0005-0000-0000-0000A4280000}"/>
    <cellStyle name="_Sheet2_1_Broadleaf Watefall 9-30-09" xfId="10418" xr:uid="{00000000-0005-0000-0000-0000A5280000}"/>
    <cellStyle name="_Sheet2_1_Invested Capital Debt Worksheet" xfId="10419" xr:uid="{00000000-0005-0000-0000-0000A6280000}"/>
    <cellStyle name="_Sheet2_2011 6+6 Occupancy Forecast" xfId="10420" xr:uid="{00000000-0005-0000-0000-0000A7280000}"/>
    <cellStyle name="_Sheet2_403000 - Rollforward" xfId="10421" xr:uid="{00000000-0005-0000-0000-0000A8280000}"/>
    <cellStyle name="_Sheet2_AAA" xfId="10422" xr:uid="{00000000-0005-0000-0000-0000A9280000}"/>
    <cellStyle name="_Sheet2_AAA 2" xfId="10423" xr:uid="{00000000-0005-0000-0000-0000AA280000}"/>
    <cellStyle name="_Sheet2_AGM 2009 Earnings Forecast Model_080916_May_7" xfId="10424" xr:uid="{00000000-0005-0000-0000-0000AB280000}"/>
    <cellStyle name="_Sheet2_AGM 2009 Earnings Forecast Model_080916_May_7_FYCMPln-Retrieve" xfId="10425" xr:uid="{00000000-0005-0000-0000-0000AC280000}"/>
    <cellStyle name="_Sheet2_AIF IV Financial Highlights 12-31-08 v4" xfId="10426" xr:uid="{00000000-0005-0000-0000-0000AD280000}"/>
    <cellStyle name="_Sheet2_AIF IV Financial Highlights 12-31-08 v4_Apollo Investment Fund IV  Q3 2009 Capital Analysis CURRENT" xfId="10427" xr:uid="{00000000-0005-0000-0000-0000AE280000}"/>
    <cellStyle name="_Sheet2_AIF IV Financial Highlights 12-31-08 v4_Apollo Investment Fund IV  Q3 2009 Capital Analysis iPCS &amp; URI Distribution" xfId="10428" xr:uid="{00000000-0005-0000-0000-0000AF280000}"/>
    <cellStyle name="_Sheet2_AIF IV Financial Highlights 12-31-08 v4_iPCs#1-Remaining" xfId="10429" xr:uid="{00000000-0005-0000-0000-0000B0280000}"/>
    <cellStyle name="_Sheet2_AIF VI - BondcoVI_Entities Invested Capital (CURRENT)" xfId="10430" xr:uid="{00000000-0005-0000-0000-0000B1280000}"/>
    <cellStyle name="_Sheet2_AIF VI Broadleaf Watefall Summary as of 6-30-09 FINAL" xfId="10431" xr:uid="{00000000-0005-0000-0000-0000B2280000}"/>
    <cellStyle name="_Sheet2_AIF VI Broadleaf Watefall Summary as of 9-30-09" xfId="10432" xr:uid="{00000000-0005-0000-0000-0000B3280000}"/>
    <cellStyle name="_Sheet2_Broadleaf Watefall 12-31-09" xfId="10433" xr:uid="{00000000-0005-0000-0000-0000B4280000}"/>
    <cellStyle name="_Sheet2_Broadleaf Watefall 6-30-09" xfId="10434" xr:uid="{00000000-0005-0000-0000-0000B5280000}"/>
    <cellStyle name="_Sheet2_Broadleaf Watefall 9-30-09" xfId="10435" xr:uid="{00000000-0005-0000-0000-0000B6280000}"/>
    <cellStyle name="_Sheet2_Domestic TB" xfId="10436" xr:uid="{00000000-0005-0000-0000-0000B7280000}"/>
    <cellStyle name="_Sheet2_FYCMPln-Retrieve" xfId="10437" xr:uid="{00000000-0005-0000-0000-0000B8280000}"/>
    <cellStyle name="_Sheet2_Geneva Fx Price" xfId="10438" xr:uid="{00000000-0005-0000-0000-0000B9280000}"/>
    <cellStyle name="_Sheet2_Invested Capital Debt Worksheet" xfId="10439" xr:uid="{00000000-0005-0000-0000-0000BA280000}"/>
    <cellStyle name="_Sheet2_July 2010 ADP" xfId="10440" xr:uid="{00000000-0005-0000-0000-0000BB280000}"/>
    <cellStyle name="_Sheet2_June NMFI accrual" xfId="10441" xr:uid="{00000000-0005-0000-0000-0000BC280000}"/>
    <cellStyle name="_Sheet2_Partners Capital Q1 2009" xfId="10442" xr:uid="{00000000-0005-0000-0000-0000BD280000}"/>
    <cellStyle name="_Sheet2_Placement Fee Summary 05-14-09 - Current (2)" xfId="10443" xr:uid="{00000000-0005-0000-0000-0000BE280000}"/>
    <cellStyle name="_Sheet2_Placement Fee Summary 05-14-09 - Current (2) 2" xfId="10444" xr:uid="{00000000-0005-0000-0000-0000BF280000}"/>
    <cellStyle name="_Sheet2_Placement Fee Summary 05-14-09 - Current (2)_FYCMPln-Retrieve" xfId="10445" xr:uid="{00000000-0005-0000-0000-0000C0280000}"/>
    <cellStyle name="_Sheet2_PR Calc - DOMESTIC" xfId="10446" xr:uid="{00000000-0005-0000-0000-0000C1280000}"/>
    <cellStyle name="_Sheet2_Sheet7" xfId="10447" xr:uid="{00000000-0005-0000-0000-0000C2280000}"/>
    <cellStyle name="_Sheet2_Sheet7_Sheet2" xfId="10448" xr:uid="{00000000-0005-0000-0000-0000C3280000}"/>
    <cellStyle name="_Sheet2_US Population Summary" xfId="10449" xr:uid="{00000000-0005-0000-0000-0000C4280000}"/>
    <cellStyle name="_Sheet3" xfId="10450" xr:uid="{00000000-0005-0000-0000-0000C5280000}"/>
    <cellStyle name="_Sheet3 2" xfId="10451" xr:uid="{00000000-0005-0000-0000-0000C6280000}"/>
    <cellStyle name="_Sheet3_AIF VI - BondcoVI_Entities Invested Capital (CURRENT)" xfId="10452" xr:uid="{00000000-0005-0000-0000-0000C7280000}"/>
    <cellStyle name="_Sheet3_Invested Capital Debt Worksheet" xfId="10453" xr:uid="{00000000-0005-0000-0000-0000C8280000}"/>
    <cellStyle name="_x0010__Sheet4" xfId="10454" xr:uid="{00000000-0005-0000-0000-0000C9280000}"/>
    <cellStyle name="_x0013__Sheet4" xfId="10455" xr:uid="{00000000-0005-0000-0000-0000CA280000}"/>
    <cellStyle name="_x0010__Sheet5" xfId="10456" xr:uid="{00000000-0005-0000-0000-0000CB280000}"/>
    <cellStyle name="_x0013__Sheet5" xfId="10457" xr:uid="{00000000-0005-0000-0000-0000CC280000}"/>
    <cellStyle name="-_Sheet5" xfId="10458" xr:uid="{00000000-0005-0000-0000-0000CD280000}"/>
    <cellStyle name="_Sheet9" xfId="10459" xr:uid="{00000000-0005-0000-0000-0000CE280000}"/>
    <cellStyle name="_Sheet9_CM Act" xfId="10460" xr:uid="{00000000-0005-0000-0000-0000CF280000}"/>
    <cellStyle name="_Sheet9_CM Act_Sheet1" xfId="10461" xr:uid="{00000000-0005-0000-0000-0000D0280000}"/>
    <cellStyle name="_Sheet9_CM Act_Sheet2" xfId="10462" xr:uid="{00000000-0005-0000-0000-0000D1280000}"/>
    <cellStyle name="_Sheet9_CM Act_Sheet4" xfId="10463" xr:uid="{00000000-0005-0000-0000-0000D2280000}"/>
    <cellStyle name="_Sheet9_CM Act_Sheet5" xfId="10464" xr:uid="{00000000-0005-0000-0000-0000D3280000}"/>
    <cellStyle name="_Sheet9_Sheet1" xfId="10465" xr:uid="{00000000-0005-0000-0000-0000D4280000}"/>
    <cellStyle name="_Sheet9_Sheet2" xfId="10466" xr:uid="{00000000-0005-0000-0000-0000D5280000}"/>
    <cellStyle name="_Sheet9_Sheet4" xfId="10467" xr:uid="{00000000-0005-0000-0000-0000D6280000}"/>
    <cellStyle name="_Sheet9_Sheet5" xfId="10468" xr:uid="{00000000-0005-0000-0000-0000D7280000}"/>
    <cellStyle name="_Sources  Uses v2 5.30.03" xfId="10469" xr:uid="{00000000-0005-0000-0000-0000D8280000}"/>
    <cellStyle name="_Sources  Uses v2 5.30.03 2" xfId="10470" xr:uid="{00000000-0005-0000-0000-0000D9280000}"/>
    <cellStyle name="_Sources  Uses v2 5.30.03_{6} Carry" xfId="10471" xr:uid="{00000000-0005-0000-0000-0000DA280000}"/>
    <cellStyle name="_Sources  Uses v2 5.30.03_{6} Clawback" xfId="10472" xr:uid="{00000000-0005-0000-0000-0000DB280000}"/>
    <cellStyle name="_Sources  Uses v2 5.30.03_2011 6+6 Occupancy Forecast" xfId="10473" xr:uid="{00000000-0005-0000-0000-0000DC280000}"/>
    <cellStyle name="_Sources  Uses v2 5.30.03_403000 - Rollforward" xfId="10474" xr:uid="{00000000-0005-0000-0000-0000DD280000}"/>
    <cellStyle name="_Sources  Uses v2 5.30.03_AIF IV Financial Highlights 12-31-08 v4" xfId="10475" xr:uid="{00000000-0005-0000-0000-0000DE280000}"/>
    <cellStyle name="_Sources  Uses v2 5.30.03_AIF IV Financial Highlights 12-31-08 v4_Apollo Investment Fund IV  Q3 2009 Capital Analysis CURRENT" xfId="10476" xr:uid="{00000000-0005-0000-0000-0000DF280000}"/>
    <cellStyle name="_Sources  Uses v2 5.30.03_AIF IV Financial Highlights 12-31-08 v4_Apollo Investment Fund IV  Q3 2009 Capital Analysis iPCS &amp; URI Distribution" xfId="10477" xr:uid="{00000000-0005-0000-0000-0000E0280000}"/>
    <cellStyle name="_Sources  Uses v2 5.30.03_AIF IV Financial Highlights 12-31-08 v4_iPCs#1-Remaining" xfId="10478" xr:uid="{00000000-0005-0000-0000-0000E1280000}"/>
    <cellStyle name="_Sources  Uses v2 5.30.03_Andy Affrick - Schedulev2" xfId="10479" xr:uid="{00000000-0005-0000-0000-0000E2280000}"/>
    <cellStyle name="_Sources  Uses v2 5.30.03_Apollo Investment Fund IV  April Priority Return" xfId="10480" xr:uid="{00000000-0005-0000-0000-0000E3280000}"/>
    <cellStyle name="_Sources  Uses v2 5.30.03_Apollo Investment Fund IV  Q1 2009 Capital Analysis 5-22-09 with GAAP" xfId="10481" xr:uid="{00000000-0005-0000-0000-0000E4280000}"/>
    <cellStyle name="_Sources  Uses v2 5.30.03_Apollo Investment Fund IV  Q1 2009 Capital Analysis GAAP" xfId="10482" xr:uid="{00000000-0005-0000-0000-0000E5280000}"/>
    <cellStyle name="_Sources  Uses v2 5.30.03_Apollo Investment Fund IV  Q2 2009 Capital Analysis CURRENT" xfId="10483" xr:uid="{00000000-0005-0000-0000-0000E6280000}"/>
    <cellStyle name="_Sources  Uses v2 5.30.03_Apollo Investment Fund IV  Q3 2009 Capital Analysis CURRENT" xfId="10484" xr:uid="{00000000-0005-0000-0000-0000E7280000}"/>
    <cellStyle name="_Sources  Uses v2 5.30.03_Apollo Investment Fund IV  Q3 2009 Capital Analysis iPCS &amp; URI Distribution" xfId="10485" xr:uid="{00000000-0005-0000-0000-0000E8280000}"/>
    <cellStyle name="_Sources  Uses v2 5.30.03_Apollo Investment Fund IV Priority Return 6-30-09" xfId="10486" xr:uid="{00000000-0005-0000-0000-0000E9280000}"/>
    <cellStyle name="_Sources  Uses v2 5.30.03_Apollo Investment Fund IV Q1 2009 Capital Analysis PR CORRECTED 6-30-09" xfId="10487" xr:uid="{00000000-0005-0000-0000-0000EA280000}"/>
    <cellStyle name="_Sources  Uses v2 5.30.03_AUM &amp; FTE" xfId="10488" xr:uid="{00000000-0005-0000-0000-0000EB280000}"/>
    <cellStyle name="_Sources  Uses v2 5.30.03_Broadleaf Watefall 9-30-09" xfId="10489" xr:uid="{00000000-0005-0000-0000-0000EC280000}"/>
    <cellStyle name="_Sources  Uses v2 5.30.03_Carry Calculation" xfId="10490" xr:uid="{00000000-0005-0000-0000-0000ED280000}"/>
    <cellStyle name="_Sources  Uses v2 5.30.03_CM Act" xfId="10491" xr:uid="{00000000-0005-0000-0000-0000EE280000}"/>
    <cellStyle name="_Sources  Uses v2 5.30.03_CM Act_Sheet1" xfId="10492" xr:uid="{00000000-0005-0000-0000-0000EF280000}"/>
    <cellStyle name="_Sources  Uses v2 5.30.03_CM Act_Sheet2" xfId="10493" xr:uid="{00000000-0005-0000-0000-0000F0280000}"/>
    <cellStyle name="_Sources  Uses v2 5.30.03_CM Act_Sheet4" xfId="10494" xr:uid="{00000000-0005-0000-0000-0000F1280000}"/>
    <cellStyle name="_Sources  Uses v2 5.30.03_CM Act_Sheet5" xfId="10495" xr:uid="{00000000-0005-0000-0000-0000F2280000}"/>
    <cellStyle name="_Sources  Uses v2 5.30.03_COF I CAS" xfId="10496" xr:uid="{00000000-0005-0000-0000-0000F3280000}"/>
    <cellStyle name="_Sources  Uses v2 5.30.03_COF II CAS" xfId="10497" xr:uid="{00000000-0005-0000-0000-0000F4280000}"/>
    <cellStyle name="_Sources  Uses v2 5.30.03_Dist Summary_11.XX.09" xfId="10498" xr:uid="{00000000-0005-0000-0000-0000F5280000}"/>
    <cellStyle name="_Sources  Uses v2 5.30.03_Domestic TB" xfId="10499" xr:uid="{00000000-0005-0000-0000-0000F6280000}"/>
    <cellStyle name="_Sources  Uses v2 5.30.03_Fund IV" xfId="10500" xr:uid="{00000000-0005-0000-0000-0000F7280000}"/>
    <cellStyle name="_Sources  Uses v2 5.30.03_Fund IV 9.30.08" xfId="10501" xr:uid="{00000000-0005-0000-0000-0000F8280000}"/>
    <cellStyle name="_Sources  Uses v2 5.30.03_Fund IV_1" xfId="10502" xr:uid="{00000000-0005-0000-0000-0000F9280000}"/>
    <cellStyle name="_Sources  Uses v2 5.30.03_Fund IV_AIF IV - Waterfall 3 31 09 vs  6 30 09" xfId="10503" xr:uid="{00000000-0005-0000-0000-0000FA280000}"/>
    <cellStyle name="_Sources  Uses v2 5.30.03_Fund IV_AIF IV, V, VI, VII, COF - Waterfall 3 31 09 vs  6 30 09" xfId="10504" xr:uid="{00000000-0005-0000-0000-0000FB280000}"/>
    <cellStyle name="_Sources  Uses v2 5.30.03_Fund IV_Fund IV" xfId="10505" xr:uid="{00000000-0005-0000-0000-0000FC280000}"/>
    <cellStyle name="_Sources  Uses v2 5.30.03_Fund IV_Funds IV Clawback Value Adjustment" xfId="10506" xr:uid="{00000000-0005-0000-0000-0000FD280000}"/>
    <cellStyle name="_Sources  Uses v2 5.30.03_Invested Capital Debt Worksheet" xfId="10507" xr:uid="{00000000-0005-0000-0000-0000FE280000}"/>
    <cellStyle name="_Sources  Uses v2 5.30.03_iPCs#1-Remaining" xfId="10508" xr:uid="{00000000-0005-0000-0000-0000FF280000}"/>
    <cellStyle name="_Sources  Uses v2 5.30.03_NMFI Partners Summary" xfId="10509" xr:uid="{00000000-0005-0000-0000-000000290000}"/>
    <cellStyle name="_Sources  Uses v2 5.30.03_Partners Capital Q1 2009" xfId="10510" xr:uid="{00000000-0005-0000-0000-000001290000}"/>
    <cellStyle name="_Sources  Uses v2 5.30.03_Partners Capital Q1 2009_Broadleaf Watefall 12-31-09" xfId="10511" xr:uid="{00000000-0005-0000-0000-000002290000}"/>
    <cellStyle name="_Sources  Uses v2 5.30.03_PR Calc" xfId="10512" xr:uid="{00000000-0005-0000-0000-000003290000}"/>
    <cellStyle name="_Sources  Uses v2 5.30.03_PR Calc - DOMESTIC" xfId="10513" xr:uid="{00000000-0005-0000-0000-000004290000}"/>
    <cellStyle name="_Sources  Uses v2 5.30.03_RCIV Q3 2009 Capital Analysis CURRENT" xfId="10514" xr:uid="{00000000-0005-0000-0000-000005290000}"/>
    <cellStyle name="_Sources  Uses v2 5.30.03_rent" xfId="10515" xr:uid="{00000000-0005-0000-0000-000006290000}"/>
    <cellStyle name="_Sources  Uses v2 5.30.03_Sheet1" xfId="10516" xr:uid="{00000000-0005-0000-0000-000007290000}"/>
    <cellStyle name="_Sources  Uses v2 5.30.03_Sheet2" xfId="10517" xr:uid="{00000000-0005-0000-0000-000008290000}"/>
    <cellStyle name="_Sources  Uses v2 5.30.03_Sheet4" xfId="10518" xr:uid="{00000000-0005-0000-0000-000009290000}"/>
    <cellStyle name="_Sources  Uses v2 5.30.03_Sheet5" xfId="10519" xr:uid="{00000000-0005-0000-0000-00000A290000}"/>
    <cellStyle name="_Sources  Uses v2 5.30.03_Sheet7" xfId="10520" xr:uid="{00000000-0005-0000-0000-00000B290000}"/>
    <cellStyle name="_Sources  Uses v2 5.30.03_Sheet7_Sheet2" xfId="10521" xr:uid="{00000000-0005-0000-0000-00000C290000}"/>
    <cellStyle name="_Sources  Uses v2 5.30.03_US Population Summary" xfId="10522" xr:uid="{00000000-0005-0000-0000-00000D290000}"/>
    <cellStyle name="_SPX Divestiture YOUs 01" xfId="10523" xr:uid="{00000000-0005-0000-0000-00000E290000}"/>
    <cellStyle name="_SPX Divestiture YOUs 01_LYO Returns 2010-03-06" xfId="10524" xr:uid="{00000000-0005-0000-0000-00000F290000}"/>
    <cellStyle name="_SubHeading" xfId="10525" xr:uid="{00000000-0005-0000-0000-000010290000}"/>
    <cellStyle name="_SubHeading_avpedwards" xfId="10526" xr:uid="{00000000-0005-0000-0000-000011290000}"/>
    <cellStyle name="_SubHeading_avpedwards_LYO Returns 2010-03-06" xfId="10527" xr:uid="{00000000-0005-0000-0000-000012290000}"/>
    <cellStyle name="_SubHeading_HDSupplyMinimodv3" xfId="10528" xr:uid="{00000000-0005-0000-0000-000013290000}"/>
    <cellStyle name="_SubHeading_HDSupplyMinimodv3b" xfId="10529" xr:uid="{00000000-0005-0000-0000-000014290000}"/>
    <cellStyle name="_SubHeading_lbo_long_model" xfId="10530" xr:uid="{00000000-0005-0000-0000-000015290000}"/>
    <cellStyle name="_SubHeading_lbo_long_model_LYO Returns 2010-03-06" xfId="10531" xr:uid="{00000000-0005-0000-0000-000016290000}"/>
    <cellStyle name="_SubHeading_LYO Returns 2010-03-06" xfId="10532" xr:uid="{00000000-0005-0000-0000-000017290000}"/>
    <cellStyle name="_SubHeading_Panhandle Value" xfId="10533" xr:uid="{00000000-0005-0000-0000-000018290000}"/>
    <cellStyle name="_SubHeading_prestemp" xfId="10534" xr:uid="{00000000-0005-0000-0000-000019290000}"/>
    <cellStyle name="_SubHeading_prestemp_1" xfId="10535" xr:uid="{00000000-0005-0000-0000-00001A290000}"/>
    <cellStyle name="_SubHeading_prestemp_1_LYO Returns 2010-03-06" xfId="10536" xr:uid="{00000000-0005-0000-0000-00001B290000}"/>
    <cellStyle name="_SubHeading_prestemp_16 integrated_standalone" xfId="10537" xr:uid="{00000000-0005-0000-0000-00001C290000}"/>
    <cellStyle name="_SubHeading_prestemp_16 integrated_standalone_LYO Returns 2010-03-06" xfId="10538" xr:uid="{00000000-0005-0000-0000-00001D290000}"/>
    <cellStyle name="_SubHeading_prestemp_AAC and Riddell YOUs" xfId="10539" xr:uid="{00000000-0005-0000-0000-00001E290000}"/>
    <cellStyle name="_SubHeading_prestemp_AMC Income Trust (Take 2) 07" xfId="10540" xr:uid="{00000000-0005-0000-0000-00001F290000}"/>
    <cellStyle name="_SubHeading_prestemp_AMC Income Trust (Take 2) 16" xfId="10541" xr:uid="{00000000-0005-0000-0000-000020290000}"/>
    <cellStyle name="_SubHeading_prestemp_AMC Income Trust (Take 2) 18" xfId="10542" xr:uid="{00000000-0005-0000-0000-000021290000}"/>
    <cellStyle name="_SubHeading_prestemp_Book1" xfId="10543" xr:uid="{00000000-0005-0000-0000-000022290000}"/>
    <cellStyle name="_SubHeading_prestemp_Book1_LYO Returns 2010-03-06" xfId="10544" xr:uid="{00000000-0005-0000-0000-000023290000}"/>
    <cellStyle name="_SubHeading_prestemp_GNC integrated_standalone102" xfId="10545" xr:uid="{00000000-0005-0000-0000-000024290000}"/>
    <cellStyle name="_SubHeading_prestemp_Integrated Model 01" xfId="10546" xr:uid="{00000000-0005-0000-0000-000025290000}"/>
    <cellStyle name="_SubHeading_prestemp_Integrated Model 01_LYO Returns 2010-03-06" xfId="10547" xr:uid="{00000000-0005-0000-0000-000026290000}"/>
    <cellStyle name="_SubHeading_prestemp_Leverage Analysis 01" xfId="10548" xr:uid="{00000000-0005-0000-0000-000027290000}"/>
    <cellStyle name="_SubHeading_prestemp_Leverage Analysis 01_LYO Returns 2010-03-06" xfId="10549" xr:uid="{00000000-0005-0000-0000-000028290000}"/>
    <cellStyle name="_SubHeading_prestemp_Leverage Analysis 03" xfId="10550" xr:uid="{00000000-0005-0000-0000-000029290000}"/>
    <cellStyle name="_SubHeading_prestemp_Leverage Analysis 03_LYO Returns 2010-03-06" xfId="10551" xr:uid="{00000000-0005-0000-0000-00002A290000}"/>
    <cellStyle name="_SubHeading_prestemp_LYO Returns 2010-03-06" xfId="10552" xr:uid="{00000000-0005-0000-0000-00002B290000}"/>
    <cellStyle name="_SubHeading_prestemp_Prestige YOUs 1-30-04" xfId="10553" xr:uid="{00000000-0005-0000-0000-00002C290000}"/>
    <cellStyle name="_SubHeading_prestemp_RHD YOUs 03" xfId="10554" xr:uid="{00000000-0005-0000-0000-00002D290000}"/>
    <cellStyle name="_SubHeading_prestemp_UAP Model for CC Memo_Amyn 3.20_06" xfId="10555" xr:uid="{00000000-0005-0000-0000-00002E290000}"/>
    <cellStyle name="_SubHeading_prestemp_UAP Model for CC Memo_Amyn 3.20_06_LYO Returns 2010-03-06" xfId="10556" xr:uid="{00000000-0005-0000-0000-00002F290000}"/>
    <cellStyle name="_SubHeading_term sheet" xfId="10557" xr:uid="{00000000-0005-0000-0000-000030290000}"/>
    <cellStyle name="_SubHeading_term sheet_LYO Returns 2010-03-06" xfId="10558" xr:uid="{00000000-0005-0000-0000-000031290000}"/>
    <cellStyle name="_SubHeading_T-Rex End Market Data Analysis - Cycle Model 8.27.06" xfId="10559" xr:uid="{00000000-0005-0000-0000-000032290000}"/>
    <cellStyle name="_SubHeading_T-Rex End Market Data Analysis - Cycle Model 8.27.06_LYO Returns 2010-03-06" xfId="10560" xr:uid="{00000000-0005-0000-0000-000033290000}"/>
    <cellStyle name="_Summary" xfId="10561" xr:uid="{00000000-0005-0000-0000-000034290000}"/>
    <cellStyle name="_Summary 2" xfId="10562" xr:uid="{00000000-0005-0000-0000-000035290000}"/>
    <cellStyle name="_Summary_AIF VI - BondcoVI_Entities Invested Capital (CURRENT)" xfId="10563" xr:uid="{00000000-0005-0000-0000-000036290000}"/>
    <cellStyle name="_Summary_Invested Capital Debt Worksheet" xfId="10564" xr:uid="{00000000-0005-0000-0000-000037290000}"/>
    <cellStyle name="_Swift Model V134 (2)" xfId="10565" xr:uid="{00000000-0005-0000-0000-000038290000}"/>
    <cellStyle name="_Swift Model V134 (2)_LYO Returns 2010-03-06" xfId="10566" xr:uid="{00000000-0005-0000-0000-000039290000}"/>
    <cellStyle name="_Table" xfId="10567" xr:uid="{00000000-0005-0000-0000-00003A290000}"/>
    <cellStyle name="_Table 2" xfId="10568" xr:uid="{00000000-0005-0000-0000-00003B290000}"/>
    <cellStyle name="_Table_AVP" xfId="10569" xr:uid="{00000000-0005-0000-0000-00003C290000}"/>
    <cellStyle name="_Table_AVP 2" xfId="10570" xr:uid="{00000000-0005-0000-0000-00003D290000}"/>
    <cellStyle name="_Table_Cincinnati Bell at 12-31-03 - full pymt" xfId="10571" xr:uid="{00000000-0005-0000-0000-00003E290000}"/>
    <cellStyle name="_Table_Cincinnati Bell at 12-31-03 - full pymt 2" xfId="10572" xr:uid="{00000000-0005-0000-0000-00003F290000}"/>
    <cellStyle name="_Table_Contribution Analysis" xfId="10573" xr:uid="{00000000-0005-0000-0000-000040290000}"/>
    <cellStyle name="_Table_Contribution Analysis 2" xfId="10574" xr:uid="{00000000-0005-0000-0000-000041290000}"/>
    <cellStyle name="_Table_HDSupplyMinimodv3" xfId="10575" xr:uid="{00000000-0005-0000-0000-000042290000}"/>
    <cellStyle name="_Table_HDSupplyMinimodv3 2" xfId="10576" xr:uid="{00000000-0005-0000-0000-000043290000}"/>
    <cellStyle name="_Table_HDSupplyMinimodv3b" xfId="10577" xr:uid="{00000000-0005-0000-0000-000044290000}"/>
    <cellStyle name="_Table_HDSupplyMinimodv3b 2" xfId="10578" xr:uid="{00000000-0005-0000-0000-000045290000}"/>
    <cellStyle name="_Table_IPO Proceeds" xfId="10579" xr:uid="{00000000-0005-0000-0000-000046290000}"/>
    <cellStyle name="_Table_IPO Proceeds 2" xfId="10580" xr:uid="{00000000-0005-0000-0000-000047290000}"/>
    <cellStyle name="_Table_LYO Returns 2010-03-06" xfId="10581" xr:uid="{00000000-0005-0000-0000-000048290000}"/>
    <cellStyle name="_Table_LYO Returns 2010-03-06 2" xfId="10582" xr:uid="{00000000-0005-0000-0000-000049290000}"/>
    <cellStyle name="_Table_Merger Plan 01" xfId="10583" xr:uid="{00000000-0005-0000-0000-00004A290000}"/>
    <cellStyle name="_Table_Merger Plan 01 2" xfId="10584" xr:uid="{00000000-0005-0000-0000-00004B290000}"/>
    <cellStyle name="_Table_Merger Plan SP_CA" xfId="10585" xr:uid="{00000000-0005-0000-0000-00004C290000}"/>
    <cellStyle name="_Table_Merger Plan SP_CA 2" xfId="10586" xr:uid="{00000000-0005-0000-0000-00004D290000}"/>
    <cellStyle name="_Table_Numico-Nestle Model-13 September" xfId="10587" xr:uid="{00000000-0005-0000-0000-00004E290000}"/>
    <cellStyle name="_Table_Numico-Nestle Model-13 September 2" xfId="10588" xr:uid="{00000000-0005-0000-0000-00004F290000}"/>
    <cellStyle name="_Table_Ownership structure - UCI" xfId="10589" xr:uid="{00000000-0005-0000-0000-000050290000}"/>
    <cellStyle name="_Table_Ownership structure - UCI 2" xfId="10590" xr:uid="{00000000-0005-0000-0000-000051290000}"/>
    <cellStyle name="_Table_PPG_Merger_Plans" xfId="10591" xr:uid="{00000000-0005-0000-0000-000052290000}"/>
    <cellStyle name="_Table_PPG_Merger_Plans 10" xfId="10592" xr:uid="{00000000-0005-0000-0000-000053290000}"/>
    <cellStyle name="_Table_PPG_Merger_Plans 10 2" xfId="10593" xr:uid="{00000000-0005-0000-0000-000054290000}"/>
    <cellStyle name="_Table_PPG_Merger_Plans 10 2 2" xfId="10594" xr:uid="{00000000-0005-0000-0000-000055290000}"/>
    <cellStyle name="_Table_PPG_Merger_Plans 10 3" xfId="10595" xr:uid="{00000000-0005-0000-0000-000056290000}"/>
    <cellStyle name="_Table_PPG_Merger_Plans 10 3 2" xfId="10596" xr:uid="{00000000-0005-0000-0000-000057290000}"/>
    <cellStyle name="_Table_PPG_Merger_Plans 10 4" xfId="10597" xr:uid="{00000000-0005-0000-0000-000058290000}"/>
    <cellStyle name="_Table_PPG_Merger_Plans 11" xfId="10598" xr:uid="{00000000-0005-0000-0000-000059290000}"/>
    <cellStyle name="_Table_PPG_Merger_Plans 11 2" xfId="10599" xr:uid="{00000000-0005-0000-0000-00005A290000}"/>
    <cellStyle name="_Table_PPG_Merger_Plans 11 2 2" xfId="10600" xr:uid="{00000000-0005-0000-0000-00005B290000}"/>
    <cellStyle name="_Table_PPG_Merger_Plans 11 3" xfId="10601" xr:uid="{00000000-0005-0000-0000-00005C290000}"/>
    <cellStyle name="_Table_PPG_Merger_Plans 11 3 2" xfId="10602" xr:uid="{00000000-0005-0000-0000-00005D290000}"/>
    <cellStyle name="_Table_PPG_Merger_Plans 11 4" xfId="10603" xr:uid="{00000000-0005-0000-0000-00005E290000}"/>
    <cellStyle name="_Table_PPG_Merger_Plans 12" xfId="10604" xr:uid="{00000000-0005-0000-0000-00005F290000}"/>
    <cellStyle name="_Table_PPG_Merger_Plans 12 2" xfId="10605" xr:uid="{00000000-0005-0000-0000-000060290000}"/>
    <cellStyle name="_Table_PPG_Merger_Plans 12 2 2" xfId="10606" xr:uid="{00000000-0005-0000-0000-000061290000}"/>
    <cellStyle name="_Table_PPG_Merger_Plans 12 3" xfId="10607" xr:uid="{00000000-0005-0000-0000-000062290000}"/>
    <cellStyle name="_Table_PPG_Merger_Plans 12 3 2" xfId="10608" xr:uid="{00000000-0005-0000-0000-000063290000}"/>
    <cellStyle name="_Table_PPG_Merger_Plans 12 4" xfId="10609" xr:uid="{00000000-0005-0000-0000-000064290000}"/>
    <cellStyle name="_Table_PPG_Merger_Plans 13" xfId="10610" xr:uid="{00000000-0005-0000-0000-000065290000}"/>
    <cellStyle name="_Table_PPG_Merger_Plans 13 2" xfId="10611" xr:uid="{00000000-0005-0000-0000-000066290000}"/>
    <cellStyle name="_Table_PPG_Merger_Plans 13 2 2" xfId="10612" xr:uid="{00000000-0005-0000-0000-000067290000}"/>
    <cellStyle name="_Table_PPG_Merger_Plans 13 3" xfId="10613" xr:uid="{00000000-0005-0000-0000-000068290000}"/>
    <cellStyle name="_Table_PPG_Merger_Plans 13 3 2" xfId="10614" xr:uid="{00000000-0005-0000-0000-000069290000}"/>
    <cellStyle name="_Table_PPG_Merger_Plans 13 4" xfId="10615" xr:uid="{00000000-0005-0000-0000-00006A290000}"/>
    <cellStyle name="_Table_PPG_Merger_Plans 14" xfId="10616" xr:uid="{00000000-0005-0000-0000-00006B290000}"/>
    <cellStyle name="_Table_PPG_Merger_Plans 14 2" xfId="10617" xr:uid="{00000000-0005-0000-0000-00006C290000}"/>
    <cellStyle name="_Table_PPG_Merger_Plans 14 2 2" xfId="10618" xr:uid="{00000000-0005-0000-0000-00006D290000}"/>
    <cellStyle name="_Table_PPG_Merger_Plans 14 3" xfId="10619" xr:uid="{00000000-0005-0000-0000-00006E290000}"/>
    <cellStyle name="_Table_PPG_Merger_Plans 14 3 2" xfId="10620" xr:uid="{00000000-0005-0000-0000-00006F290000}"/>
    <cellStyle name="_Table_PPG_Merger_Plans 14 4" xfId="10621" xr:uid="{00000000-0005-0000-0000-000070290000}"/>
    <cellStyle name="_Table_PPG_Merger_Plans 15" xfId="10622" xr:uid="{00000000-0005-0000-0000-000071290000}"/>
    <cellStyle name="_Table_PPG_Merger_Plans 15 2" xfId="10623" xr:uid="{00000000-0005-0000-0000-000072290000}"/>
    <cellStyle name="_Table_PPG_Merger_Plans 15 2 2" xfId="10624" xr:uid="{00000000-0005-0000-0000-000073290000}"/>
    <cellStyle name="_Table_PPG_Merger_Plans 15 3" xfId="10625" xr:uid="{00000000-0005-0000-0000-000074290000}"/>
    <cellStyle name="_Table_PPG_Merger_Plans 15 3 2" xfId="10626" xr:uid="{00000000-0005-0000-0000-000075290000}"/>
    <cellStyle name="_Table_PPG_Merger_Plans 15 4" xfId="10627" xr:uid="{00000000-0005-0000-0000-000076290000}"/>
    <cellStyle name="_Table_PPG_Merger_Plans 16" xfId="10628" xr:uid="{00000000-0005-0000-0000-000077290000}"/>
    <cellStyle name="_Table_PPG_Merger_Plans 16 2" xfId="10629" xr:uid="{00000000-0005-0000-0000-000078290000}"/>
    <cellStyle name="_Table_PPG_Merger_Plans 16 2 2" xfId="10630" xr:uid="{00000000-0005-0000-0000-000079290000}"/>
    <cellStyle name="_Table_PPG_Merger_Plans 16 3" xfId="10631" xr:uid="{00000000-0005-0000-0000-00007A290000}"/>
    <cellStyle name="_Table_PPG_Merger_Plans 17" xfId="10632" xr:uid="{00000000-0005-0000-0000-00007B290000}"/>
    <cellStyle name="_Table_PPG_Merger_Plans 17 2" xfId="10633" xr:uid="{00000000-0005-0000-0000-00007C290000}"/>
    <cellStyle name="_Table_PPG_Merger_Plans 17 2 2" xfId="10634" xr:uid="{00000000-0005-0000-0000-00007D290000}"/>
    <cellStyle name="_Table_PPG_Merger_Plans 17 3" xfId="10635" xr:uid="{00000000-0005-0000-0000-00007E290000}"/>
    <cellStyle name="_Table_PPG_Merger_Plans 18" xfId="10636" xr:uid="{00000000-0005-0000-0000-00007F290000}"/>
    <cellStyle name="_Table_PPG_Merger_Plans 18 2" xfId="10637" xr:uid="{00000000-0005-0000-0000-000080290000}"/>
    <cellStyle name="_Table_PPG_Merger_Plans 19" xfId="10638" xr:uid="{00000000-0005-0000-0000-000081290000}"/>
    <cellStyle name="_Table_PPG_Merger_Plans 19 2" xfId="10639" xr:uid="{00000000-0005-0000-0000-000082290000}"/>
    <cellStyle name="_Table_PPG_Merger_Plans 2" xfId="10640" xr:uid="{00000000-0005-0000-0000-000083290000}"/>
    <cellStyle name="_Table_PPG_Merger_Plans 2 10" xfId="10641" xr:uid="{00000000-0005-0000-0000-000084290000}"/>
    <cellStyle name="_Table_PPG_Merger_Plans 2 10 2" xfId="10642" xr:uid="{00000000-0005-0000-0000-000085290000}"/>
    <cellStyle name="_Table_PPG_Merger_Plans 2 11" xfId="10643" xr:uid="{00000000-0005-0000-0000-000086290000}"/>
    <cellStyle name="_Table_PPG_Merger_Plans 2 11 2" xfId="10644" xr:uid="{00000000-0005-0000-0000-000087290000}"/>
    <cellStyle name="_Table_PPG_Merger_Plans 2 12" xfId="10645" xr:uid="{00000000-0005-0000-0000-000088290000}"/>
    <cellStyle name="_Table_PPG_Merger_Plans 2 2" xfId="10646" xr:uid="{00000000-0005-0000-0000-000089290000}"/>
    <cellStyle name="_Table_PPG_Merger_Plans 2 2 2" xfId="10647" xr:uid="{00000000-0005-0000-0000-00008A290000}"/>
    <cellStyle name="_Table_PPG_Merger_Plans 2 2 2 2" xfId="10648" xr:uid="{00000000-0005-0000-0000-00008B290000}"/>
    <cellStyle name="_Table_PPG_Merger_Plans 2 2 3" xfId="10649" xr:uid="{00000000-0005-0000-0000-00008C290000}"/>
    <cellStyle name="_Table_PPG_Merger_Plans 2 2 3 2" xfId="10650" xr:uid="{00000000-0005-0000-0000-00008D290000}"/>
    <cellStyle name="_Table_PPG_Merger_Plans 2 2 4" xfId="10651" xr:uid="{00000000-0005-0000-0000-00008E290000}"/>
    <cellStyle name="_Table_PPG_Merger_Plans 2 3" xfId="10652" xr:uid="{00000000-0005-0000-0000-00008F290000}"/>
    <cellStyle name="_Table_PPG_Merger_Plans 2 3 2" xfId="10653" xr:uid="{00000000-0005-0000-0000-000090290000}"/>
    <cellStyle name="_Table_PPG_Merger_Plans 2 3 2 2" xfId="10654" xr:uid="{00000000-0005-0000-0000-000091290000}"/>
    <cellStyle name="_Table_PPG_Merger_Plans 2 3 3" xfId="10655" xr:uid="{00000000-0005-0000-0000-000092290000}"/>
    <cellStyle name="_Table_PPG_Merger_Plans 2 3 3 2" xfId="10656" xr:uid="{00000000-0005-0000-0000-000093290000}"/>
    <cellStyle name="_Table_PPG_Merger_Plans 2 3 4" xfId="10657" xr:uid="{00000000-0005-0000-0000-000094290000}"/>
    <cellStyle name="_Table_PPG_Merger_Plans 2 4" xfId="10658" xr:uid="{00000000-0005-0000-0000-000095290000}"/>
    <cellStyle name="_Table_PPG_Merger_Plans 2 4 2" xfId="10659" xr:uid="{00000000-0005-0000-0000-000096290000}"/>
    <cellStyle name="_Table_PPG_Merger_Plans 2 4 2 2" xfId="10660" xr:uid="{00000000-0005-0000-0000-000097290000}"/>
    <cellStyle name="_Table_PPG_Merger_Plans 2 4 3" xfId="10661" xr:uid="{00000000-0005-0000-0000-000098290000}"/>
    <cellStyle name="_Table_PPG_Merger_Plans 2 4 3 2" xfId="10662" xr:uid="{00000000-0005-0000-0000-000099290000}"/>
    <cellStyle name="_Table_PPG_Merger_Plans 2 4 4" xfId="10663" xr:uid="{00000000-0005-0000-0000-00009A290000}"/>
    <cellStyle name="_Table_PPG_Merger_Plans 2 5" xfId="10664" xr:uid="{00000000-0005-0000-0000-00009B290000}"/>
    <cellStyle name="_Table_PPG_Merger_Plans 2 5 2" xfId="10665" xr:uid="{00000000-0005-0000-0000-00009C290000}"/>
    <cellStyle name="_Table_PPG_Merger_Plans 2 5 2 2" xfId="10666" xr:uid="{00000000-0005-0000-0000-00009D290000}"/>
    <cellStyle name="_Table_PPG_Merger_Plans 2 5 3" xfId="10667" xr:uid="{00000000-0005-0000-0000-00009E290000}"/>
    <cellStyle name="_Table_PPG_Merger_Plans 2 5 3 2" xfId="10668" xr:uid="{00000000-0005-0000-0000-00009F290000}"/>
    <cellStyle name="_Table_PPG_Merger_Plans 2 5 4" xfId="10669" xr:uid="{00000000-0005-0000-0000-0000A0290000}"/>
    <cellStyle name="_Table_PPG_Merger_Plans 2 6" xfId="10670" xr:uid="{00000000-0005-0000-0000-0000A1290000}"/>
    <cellStyle name="_Table_PPG_Merger_Plans 2 6 2" xfId="10671" xr:uid="{00000000-0005-0000-0000-0000A2290000}"/>
    <cellStyle name="_Table_PPG_Merger_Plans 2 6 2 2" xfId="10672" xr:uid="{00000000-0005-0000-0000-0000A3290000}"/>
    <cellStyle name="_Table_PPG_Merger_Plans 2 6 3" xfId="10673" xr:uid="{00000000-0005-0000-0000-0000A4290000}"/>
    <cellStyle name="_Table_PPG_Merger_Plans 2 6 3 2" xfId="10674" xr:uid="{00000000-0005-0000-0000-0000A5290000}"/>
    <cellStyle name="_Table_PPG_Merger_Plans 2 6 4" xfId="10675" xr:uid="{00000000-0005-0000-0000-0000A6290000}"/>
    <cellStyle name="_Table_PPG_Merger_Plans 2 7" xfId="10676" xr:uid="{00000000-0005-0000-0000-0000A7290000}"/>
    <cellStyle name="_Table_PPG_Merger_Plans 2 7 2" xfId="10677" xr:uid="{00000000-0005-0000-0000-0000A8290000}"/>
    <cellStyle name="_Table_PPG_Merger_Plans 2 7 2 2" xfId="10678" xr:uid="{00000000-0005-0000-0000-0000A9290000}"/>
    <cellStyle name="_Table_PPG_Merger_Plans 2 7 3" xfId="10679" xr:uid="{00000000-0005-0000-0000-0000AA290000}"/>
    <cellStyle name="_Table_PPG_Merger_Plans 2 7 3 2" xfId="10680" xr:uid="{00000000-0005-0000-0000-0000AB290000}"/>
    <cellStyle name="_Table_PPG_Merger_Plans 2 7 4" xfId="10681" xr:uid="{00000000-0005-0000-0000-0000AC290000}"/>
    <cellStyle name="_Table_PPG_Merger_Plans 2 8" xfId="10682" xr:uid="{00000000-0005-0000-0000-0000AD290000}"/>
    <cellStyle name="_Table_PPG_Merger_Plans 2 8 2" xfId="10683" xr:uid="{00000000-0005-0000-0000-0000AE290000}"/>
    <cellStyle name="_Table_PPG_Merger_Plans 2 8 2 2" xfId="10684" xr:uid="{00000000-0005-0000-0000-0000AF290000}"/>
    <cellStyle name="_Table_PPG_Merger_Plans 2 8 3" xfId="10685" xr:uid="{00000000-0005-0000-0000-0000B0290000}"/>
    <cellStyle name="_Table_PPG_Merger_Plans 2 9" xfId="10686" xr:uid="{00000000-0005-0000-0000-0000B1290000}"/>
    <cellStyle name="_Table_PPG_Merger_Plans 2 9 2" xfId="10687" xr:uid="{00000000-0005-0000-0000-0000B2290000}"/>
    <cellStyle name="_Table_PPG_Merger_Plans 2 9 2 2" xfId="10688" xr:uid="{00000000-0005-0000-0000-0000B3290000}"/>
    <cellStyle name="_Table_PPG_Merger_Plans 2 9 3" xfId="10689" xr:uid="{00000000-0005-0000-0000-0000B4290000}"/>
    <cellStyle name="_Table_PPG_Merger_Plans 20" xfId="10690" xr:uid="{00000000-0005-0000-0000-0000B5290000}"/>
    <cellStyle name="_Table_PPG_Merger_Plans 3" xfId="10691" xr:uid="{00000000-0005-0000-0000-0000B6290000}"/>
    <cellStyle name="_Table_PPG_Merger_Plans 3 10" xfId="10692" xr:uid="{00000000-0005-0000-0000-0000B7290000}"/>
    <cellStyle name="_Table_PPG_Merger_Plans 3 10 2" xfId="10693" xr:uid="{00000000-0005-0000-0000-0000B8290000}"/>
    <cellStyle name="_Table_PPG_Merger_Plans 3 11" xfId="10694" xr:uid="{00000000-0005-0000-0000-0000B9290000}"/>
    <cellStyle name="_Table_PPG_Merger_Plans 3 11 2" xfId="10695" xr:uid="{00000000-0005-0000-0000-0000BA290000}"/>
    <cellStyle name="_Table_PPG_Merger_Plans 3 12" xfId="10696" xr:uid="{00000000-0005-0000-0000-0000BB290000}"/>
    <cellStyle name="_Table_PPG_Merger_Plans 3 2" xfId="10697" xr:uid="{00000000-0005-0000-0000-0000BC290000}"/>
    <cellStyle name="_Table_PPG_Merger_Plans 3 2 2" xfId="10698" xr:uid="{00000000-0005-0000-0000-0000BD290000}"/>
    <cellStyle name="_Table_PPG_Merger_Plans 3 2 2 2" xfId="10699" xr:uid="{00000000-0005-0000-0000-0000BE290000}"/>
    <cellStyle name="_Table_PPG_Merger_Plans 3 2 3" xfId="10700" xr:uid="{00000000-0005-0000-0000-0000BF290000}"/>
    <cellStyle name="_Table_PPG_Merger_Plans 3 2 3 2" xfId="10701" xr:uid="{00000000-0005-0000-0000-0000C0290000}"/>
    <cellStyle name="_Table_PPG_Merger_Plans 3 2 4" xfId="10702" xr:uid="{00000000-0005-0000-0000-0000C1290000}"/>
    <cellStyle name="_Table_PPG_Merger_Plans 3 3" xfId="10703" xr:uid="{00000000-0005-0000-0000-0000C2290000}"/>
    <cellStyle name="_Table_PPG_Merger_Plans 3 3 2" xfId="10704" xr:uid="{00000000-0005-0000-0000-0000C3290000}"/>
    <cellStyle name="_Table_PPG_Merger_Plans 3 3 2 2" xfId="10705" xr:uid="{00000000-0005-0000-0000-0000C4290000}"/>
    <cellStyle name="_Table_PPG_Merger_Plans 3 3 3" xfId="10706" xr:uid="{00000000-0005-0000-0000-0000C5290000}"/>
    <cellStyle name="_Table_PPG_Merger_Plans 3 3 3 2" xfId="10707" xr:uid="{00000000-0005-0000-0000-0000C6290000}"/>
    <cellStyle name="_Table_PPG_Merger_Plans 3 3 4" xfId="10708" xr:uid="{00000000-0005-0000-0000-0000C7290000}"/>
    <cellStyle name="_Table_PPG_Merger_Plans 3 4" xfId="10709" xr:uid="{00000000-0005-0000-0000-0000C8290000}"/>
    <cellStyle name="_Table_PPG_Merger_Plans 3 4 2" xfId="10710" xr:uid="{00000000-0005-0000-0000-0000C9290000}"/>
    <cellStyle name="_Table_PPG_Merger_Plans 3 4 2 2" xfId="10711" xr:uid="{00000000-0005-0000-0000-0000CA290000}"/>
    <cellStyle name="_Table_PPG_Merger_Plans 3 4 3" xfId="10712" xr:uid="{00000000-0005-0000-0000-0000CB290000}"/>
    <cellStyle name="_Table_PPG_Merger_Plans 3 4 3 2" xfId="10713" xr:uid="{00000000-0005-0000-0000-0000CC290000}"/>
    <cellStyle name="_Table_PPG_Merger_Plans 3 4 4" xfId="10714" xr:uid="{00000000-0005-0000-0000-0000CD290000}"/>
    <cellStyle name="_Table_PPG_Merger_Plans 3 5" xfId="10715" xr:uid="{00000000-0005-0000-0000-0000CE290000}"/>
    <cellStyle name="_Table_PPG_Merger_Plans 3 5 2" xfId="10716" xr:uid="{00000000-0005-0000-0000-0000CF290000}"/>
    <cellStyle name="_Table_PPG_Merger_Plans 3 5 2 2" xfId="10717" xr:uid="{00000000-0005-0000-0000-0000D0290000}"/>
    <cellStyle name="_Table_PPG_Merger_Plans 3 5 3" xfId="10718" xr:uid="{00000000-0005-0000-0000-0000D1290000}"/>
    <cellStyle name="_Table_PPG_Merger_Plans 3 5 3 2" xfId="10719" xr:uid="{00000000-0005-0000-0000-0000D2290000}"/>
    <cellStyle name="_Table_PPG_Merger_Plans 3 5 4" xfId="10720" xr:uid="{00000000-0005-0000-0000-0000D3290000}"/>
    <cellStyle name="_Table_PPG_Merger_Plans 3 6" xfId="10721" xr:uid="{00000000-0005-0000-0000-0000D4290000}"/>
    <cellStyle name="_Table_PPG_Merger_Plans 3 6 2" xfId="10722" xr:uid="{00000000-0005-0000-0000-0000D5290000}"/>
    <cellStyle name="_Table_PPG_Merger_Plans 3 6 2 2" xfId="10723" xr:uid="{00000000-0005-0000-0000-0000D6290000}"/>
    <cellStyle name="_Table_PPG_Merger_Plans 3 6 3" xfId="10724" xr:uid="{00000000-0005-0000-0000-0000D7290000}"/>
    <cellStyle name="_Table_PPG_Merger_Plans 3 6 3 2" xfId="10725" xr:uid="{00000000-0005-0000-0000-0000D8290000}"/>
    <cellStyle name="_Table_PPG_Merger_Plans 3 6 4" xfId="10726" xr:uid="{00000000-0005-0000-0000-0000D9290000}"/>
    <cellStyle name="_Table_PPG_Merger_Plans 3 7" xfId="10727" xr:uid="{00000000-0005-0000-0000-0000DA290000}"/>
    <cellStyle name="_Table_PPG_Merger_Plans 3 7 2" xfId="10728" xr:uid="{00000000-0005-0000-0000-0000DB290000}"/>
    <cellStyle name="_Table_PPG_Merger_Plans 3 7 2 2" xfId="10729" xr:uid="{00000000-0005-0000-0000-0000DC290000}"/>
    <cellStyle name="_Table_PPG_Merger_Plans 3 7 3" xfId="10730" xr:uid="{00000000-0005-0000-0000-0000DD290000}"/>
    <cellStyle name="_Table_PPG_Merger_Plans 3 7 3 2" xfId="10731" xr:uid="{00000000-0005-0000-0000-0000DE290000}"/>
    <cellStyle name="_Table_PPG_Merger_Plans 3 7 4" xfId="10732" xr:uid="{00000000-0005-0000-0000-0000DF290000}"/>
    <cellStyle name="_Table_PPG_Merger_Plans 3 8" xfId="10733" xr:uid="{00000000-0005-0000-0000-0000E0290000}"/>
    <cellStyle name="_Table_PPG_Merger_Plans 3 8 2" xfId="10734" xr:uid="{00000000-0005-0000-0000-0000E1290000}"/>
    <cellStyle name="_Table_PPG_Merger_Plans 3 8 2 2" xfId="10735" xr:uid="{00000000-0005-0000-0000-0000E2290000}"/>
    <cellStyle name="_Table_PPG_Merger_Plans 3 8 3" xfId="10736" xr:uid="{00000000-0005-0000-0000-0000E3290000}"/>
    <cellStyle name="_Table_PPG_Merger_Plans 3 9" xfId="10737" xr:uid="{00000000-0005-0000-0000-0000E4290000}"/>
    <cellStyle name="_Table_PPG_Merger_Plans 3 9 2" xfId="10738" xr:uid="{00000000-0005-0000-0000-0000E5290000}"/>
    <cellStyle name="_Table_PPG_Merger_Plans 3 9 2 2" xfId="10739" xr:uid="{00000000-0005-0000-0000-0000E6290000}"/>
    <cellStyle name="_Table_PPG_Merger_Plans 3 9 3" xfId="10740" xr:uid="{00000000-0005-0000-0000-0000E7290000}"/>
    <cellStyle name="_Table_PPG_Merger_Plans 4" xfId="10741" xr:uid="{00000000-0005-0000-0000-0000E8290000}"/>
    <cellStyle name="_Table_PPG_Merger_Plans 4 10" xfId="10742" xr:uid="{00000000-0005-0000-0000-0000E9290000}"/>
    <cellStyle name="_Table_PPG_Merger_Plans 4 10 2" xfId="10743" xr:uid="{00000000-0005-0000-0000-0000EA290000}"/>
    <cellStyle name="_Table_PPG_Merger_Plans 4 11" xfId="10744" xr:uid="{00000000-0005-0000-0000-0000EB290000}"/>
    <cellStyle name="_Table_PPG_Merger_Plans 4 11 2" xfId="10745" xr:uid="{00000000-0005-0000-0000-0000EC290000}"/>
    <cellStyle name="_Table_PPG_Merger_Plans 4 12" xfId="10746" xr:uid="{00000000-0005-0000-0000-0000ED290000}"/>
    <cellStyle name="_Table_PPG_Merger_Plans 4 2" xfId="10747" xr:uid="{00000000-0005-0000-0000-0000EE290000}"/>
    <cellStyle name="_Table_PPG_Merger_Plans 4 2 2" xfId="10748" xr:uid="{00000000-0005-0000-0000-0000EF290000}"/>
    <cellStyle name="_Table_PPG_Merger_Plans 4 2 2 2" xfId="10749" xr:uid="{00000000-0005-0000-0000-0000F0290000}"/>
    <cellStyle name="_Table_PPG_Merger_Plans 4 2 3" xfId="10750" xr:uid="{00000000-0005-0000-0000-0000F1290000}"/>
    <cellStyle name="_Table_PPG_Merger_Plans 4 2 3 2" xfId="10751" xr:uid="{00000000-0005-0000-0000-0000F2290000}"/>
    <cellStyle name="_Table_PPG_Merger_Plans 4 2 4" xfId="10752" xr:uid="{00000000-0005-0000-0000-0000F3290000}"/>
    <cellStyle name="_Table_PPG_Merger_Plans 4 3" xfId="10753" xr:uid="{00000000-0005-0000-0000-0000F4290000}"/>
    <cellStyle name="_Table_PPG_Merger_Plans 4 3 2" xfId="10754" xr:uid="{00000000-0005-0000-0000-0000F5290000}"/>
    <cellStyle name="_Table_PPG_Merger_Plans 4 3 2 2" xfId="10755" xr:uid="{00000000-0005-0000-0000-0000F6290000}"/>
    <cellStyle name="_Table_PPG_Merger_Plans 4 3 3" xfId="10756" xr:uid="{00000000-0005-0000-0000-0000F7290000}"/>
    <cellStyle name="_Table_PPG_Merger_Plans 4 3 3 2" xfId="10757" xr:uid="{00000000-0005-0000-0000-0000F8290000}"/>
    <cellStyle name="_Table_PPG_Merger_Plans 4 3 4" xfId="10758" xr:uid="{00000000-0005-0000-0000-0000F9290000}"/>
    <cellStyle name="_Table_PPG_Merger_Plans 4 4" xfId="10759" xr:uid="{00000000-0005-0000-0000-0000FA290000}"/>
    <cellStyle name="_Table_PPG_Merger_Plans 4 4 2" xfId="10760" xr:uid="{00000000-0005-0000-0000-0000FB290000}"/>
    <cellStyle name="_Table_PPG_Merger_Plans 4 4 2 2" xfId="10761" xr:uid="{00000000-0005-0000-0000-0000FC290000}"/>
    <cellStyle name="_Table_PPG_Merger_Plans 4 4 3" xfId="10762" xr:uid="{00000000-0005-0000-0000-0000FD290000}"/>
    <cellStyle name="_Table_PPG_Merger_Plans 4 4 3 2" xfId="10763" xr:uid="{00000000-0005-0000-0000-0000FE290000}"/>
    <cellStyle name="_Table_PPG_Merger_Plans 4 4 4" xfId="10764" xr:uid="{00000000-0005-0000-0000-0000FF290000}"/>
    <cellStyle name="_Table_PPG_Merger_Plans 4 5" xfId="10765" xr:uid="{00000000-0005-0000-0000-0000002A0000}"/>
    <cellStyle name="_Table_PPG_Merger_Plans 4 5 2" xfId="10766" xr:uid="{00000000-0005-0000-0000-0000012A0000}"/>
    <cellStyle name="_Table_PPG_Merger_Plans 4 5 2 2" xfId="10767" xr:uid="{00000000-0005-0000-0000-0000022A0000}"/>
    <cellStyle name="_Table_PPG_Merger_Plans 4 5 3" xfId="10768" xr:uid="{00000000-0005-0000-0000-0000032A0000}"/>
    <cellStyle name="_Table_PPG_Merger_Plans 4 5 3 2" xfId="10769" xr:uid="{00000000-0005-0000-0000-0000042A0000}"/>
    <cellStyle name="_Table_PPG_Merger_Plans 4 5 4" xfId="10770" xr:uid="{00000000-0005-0000-0000-0000052A0000}"/>
    <cellStyle name="_Table_PPG_Merger_Plans 4 6" xfId="10771" xr:uid="{00000000-0005-0000-0000-0000062A0000}"/>
    <cellStyle name="_Table_PPG_Merger_Plans 4 6 2" xfId="10772" xr:uid="{00000000-0005-0000-0000-0000072A0000}"/>
    <cellStyle name="_Table_PPG_Merger_Plans 4 6 2 2" xfId="10773" xr:uid="{00000000-0005-0000-0000-0000082A0000}"/>
    <cellStyle name="_Table_PPG_Merger_Plans 4 6 3" xfId="10774" xr:uid="{00000000-0005-0000-0000-0000092A0000}"/>
    <cellStyle name="_Table_PPG_Merger_Plans 4 6 3 2" xfId="10775" xr:uid="{00000000-0005-0000-0000-00000A2A0000}"/>
    <cellStyle name="_Table_PPG_Merger_Plans 4 6 4" xfId="10776" xr:uid="{00000000-0005-0000-0000-00000B2A0000}"/>
    <cellStyle name="_Table_PPG_Merger_Plans 4 7" xfId="10777" xr:uid="{00000000-0005-0000-0000-00000C2A0000}"/>
    <cellStyle name="_Table_PPG_Merger_Plans 4 7 2" xfId="10778" xr:uid="{00000000-0005-0000-0000-00000D2A0000}"/>
    <cellStyle name="_Table_PPG_Merger_Plans 4 7 2 2" xfId="10779" xr:uid="{00000000-0005-0000-0000-00000E2A0000}"/>
    <cellStyle name="_Table_PPG_Merger_Plans 4 7 3" xfId="10780" xr:uid="{00000000-0005-0000-0000-00000F2A0000}"/>
    <cellStyle name="_Table_PPG_Merger_Plans 4 7 3 2" xfId="10781" xr:uid="{00000000-0005-0000-0000-0000102A0000}"/>
    <cellStyle name="_Table_PPG_Merger_Plans 4 7 4" xfId="10782" xr:uid="{00000000-0005-0000-0000-0000112A0000}"/>
    <cellStyle name="_Table_PPG_Merger_Plans 4 8" xfId="10783" xr:uid="{00000000-0005-0000-0000-0000122A0000}"/>
    <cellStyle name="_Table_PPG_Merger_Plans 4 8 2" xfId="10784" xr:uid="{00000000-0005-0000-0000-0000132A0000}"/>
    <cellStyle name="_Table_PPG_Merger_Plans 4 8 2 2" xfId="10785" xr:uid="{00000000-0005-0000-0000-0000142A0000}"/>
    <cellStyle name="_Table_PPG_Merger_Plans 4 8 3" xfId="10786" xr:uid="{00000000-0005-0000-0000-0000152A0000}"/>
    <cellStyle name="_Table_PPG_Merger_Plans 4 9" xfId="10787" xr:uid="{00000000-0005-0000-0000-0000162A0000}"/>
    <cellStyle name="_Table_PPG_Merger_Plans 4 9 2" xfId="10788" xr:uid="{00000000-0005-0000-0000-0000172A0000}"/>
    <cellStyle name="_Table_PPG_Merger_Plans 4 9 2 2" xfId="10789" xr:uid="{00000000-0005-0000-0000-0000182A0000}"/>
    <cellStyle name="_Table_PPG_Merger_Plans 4 9 3" xfId="10790" xr:uid="{00000000-0005-0000-0000-0000192A0000}"/>
    <cellStyle name="_Table_PPG_Merger_Plans 5" xfId="10791" xr:uid="{00000000-0005-0000-0000-00001A2A0000}"/>
    <cellStyle name="_Table_PPG_Merger_Plans 5 10" xfId="10792" xr:uid="{00000000-0005-0000-0000-00001B2A0000}"/>
    <cellStyle name="_Table_PPG_Merger_Plans 5 10 2" xfId="10793" xr:uid="{00000000-0005-0000-0000-00001C2A0000}"/>
    <cellStyle name="_Table_PPG_Merger_Plans 5 11" xfId="10794" xr:uid="{00000000-0005-0000-0000-00001D2A0000}"/>
    <cellStyle name="_Table_PPG_Merger_Plans 5 11 2" xfId="10795" xr:uid="{00000000-0005-0000-0000-00001E2A0000}"/>
    <cellStyle name="_Table_PPG_Merger_Plans 5 12" xfId="10796" xr:uid="{00000000-0005-0000-0000-00001F2A0000}"/>
    <cellStyle name="_Table_PPG_Merger_Plans 5 2" xfId="10797" xr:uid="{00000000-0005-0000-0000-0000202A0000}"/>
    <cellStyle name="_Table_PPG_Merger_Plans 5 2 2" xfId="10798" xr:uid="{00000000-0005-0000-0000-0000212A0000}"/>
    <cellStyle name="_Table_PPG_Merger_Plans 5 2 2 2" xfId="10799" xr:uid="{00000000-0005-0000-0000-0000222A0000}"/>
    <cellStyle name="_Table_PPG_Merger_Plans 5 2 3" xfId="10800" xr:uid="{00000000-0005-0000-0000-0000232A0000}"/>
    <cellStyle name="_Table_PPG_Merger_Plans 5 2 3 2" xfId="10801" xr:uid="{00000000-0005-0000-0000-0000242A0000}"/>
    <cellStyle name="_Table_PPG_Merger_Plans 5 2 4" xfId="10802" xr:uid="{00000000-0005-0000-0000-0000252A0000}"/>
    <cellStyle name="_Table_PPG_Merger_Plans 5 3" xfId="10803" xr:uid="{00000000-0005-0000-0000-0000262A0000}"/>
    <cellStyle name="_Table_PPG_Merger_Plans 5 3 2" xfId="10804" xr:uid="{00000000-0005-0000-0000-0000272A0000}"/>
    <cellStyle name="_Table_PPG_Merger_Plans 5 3 2 2" xfId="10805" xr:uid="{00000000-0005-0000-0000-0000282A0000}"/>
    <cellStyle name="_Table_PPG_Merger_Plans 5 3 3" xfId="10806" xr:uid="{00000000-0005-0000-0000-0000292A0000}"/>
    <cellStyle name="_Table_PPG_Merger_Plans 5 3 3 2" xfId="10807" xr:uid="{00000000-0005-0000-0000-00002A2A0000}"/>
    <cellStyle name="_Table_PPG_Merger_Plans 5 3 4" xfId="10808" xr:uid="{00000000-0005-0000-0000-00002B2A0000}"/>
    <cellStyle name="_Table_PPG_Merger_Plans 5 4" xfId="10809" xr:uid="{00000000-0005-0000-0000-00002C2A0000}"/>
    <cellStyle name="_Table_PPG_Merger_Plans 5 4 2" xfId="10810" xr:uid="{00000000-0005-0000-0000-00002D2A0000}"/>
    <cellStyle name="_Table_PPG_Merger_Plans 5 4 2 2" xfId="10811" xr:uid="{00000000-0005-0000-0000-00002E2A0000}"/>
    <cellStyle name="_Table_PPG_Merger_Plans 5 4 3" xfId="10812" xr:uid="{00000000-0005-0000-0000-00002F2A0000}"/>
    <cellStyle name="_Table_PPG_Merger_Plans 5 4 3 2" xfId="10813" xr:uid="{00000000-0005-0000-0000-0000302A0000}"/>
    <cellStyle name="_Table_PPG_Merger_Plans 5 4 4" xfId="10814" xr:uid="{00000000-0005-0000-0000-0000312A0000}"/>
    <cellStyle name="_Table_PPG_Merger_Plans 5 5" xfId="10815" xr:uid="{00000000-0005-0000-0000-0000322A0000}"/>
    <cellStyle name="_Table_PPG_Merger_Plans 5 5 2" xfId="10816" xr:uid="{00000000-0005-0000-0000-0000332A0000}"/>
    <cellStyle name="_Table_PPG_Merger_Plans 5 5 2 2" xfId="10817" xr:uid="{00000000-0005-0000-0000-0000342A0000}"/>
    <cellStyle name="_Table_PPG_Merger_Plans 5 5 3" xfId="10818" xr:uid="{00000000-0005-0000-0000-0000352A0000}"/>
    <cellStyle name="_Table_PPG_Merger_Plans 5 5 3 2" xfId="10819" xr:uid="{00000000-0005-0000-0000-0000362A0000}"/>
    <cellStyle name="_Table_PPG_Merger_Plans 5 5 4" xfId="10820" xr:uid="{00000000-0005-0000-0000-0000372A0000}"/>
    <cellStyle name="_Table_PPG_Merger_Plans 5 6" xfId="10821" xr:uid="{00000000-0005-0000-0000-0000382A0000}"/>
    <cellStyle name="_Table_PPG_Merger_Plans 5 6 2" xfId="10822" xr:uid="{00000000-0005-0000-0000-0000392A0000}"/>
    <cellStyle name="_Table_PPG_Merger_Plans 5 6 2 2" xfId="10823" xr:uid="{00000000-0005-0000-0000-00003A2A0000}"/>
    <cellStyle name="_Table_PPG_Merger_Plans 5 6 3" xfId="10824" xr:uid="{00000000-0005-0000-0000-00003B2A0000}"/>
    <cellStyle name="_Table_PPG_Merger_Plans 5 6 3 2" xfId="10825" xr:uid="{00000000-0005-0000-0000-00003C2A0000}"/>
    <cellStyle name="_Table_PPG_Merger_Plans 5 6 4" xfId="10826" xr:uid="{00000000-0005-0000-0000-00003D2A0000}"/>
    <cellStyle name="_Table_PPG_Merger_Plans 5 7" xfId="10827" xr:uid="{00000000-0005-0000-0000-00003E2A0000}"/>
    <cellStyle name="_Table_PPG_Merger_Plans 5 7 2" xfId="10828" xr:uid="{00000000-0005-0000-0000-00003F2A0000}"/>
    <cellStyle name="_Table_PPG_Merger_Plans 5 7 2 2" xfId="10829" xr:uid="{00000000-0005-0000-0000-0000402A0000}"/>
    <cellStyle name="_Table_PPG_Merger_Plans 5 7 3" xfId="10830" xr:uid="{00000000-0005-0000-0000-0000412A0000}"/>
    <cellStyle name="_Table_PPG_Merger_Plans 5 7 3 2" xfId="10831" xr:uid="{00000000-0005-0000-0000-0000422A0000}"/>
    <cellStyle name="_Table_PPG_Merger_Plans 5 7 4" xfId="10832" xr:uid="{00000000-0005-0000-0000-0000432A0000}"/>
    <cellStyle name="_Table_PPG_Merger_Plans 5 8" xfId="10833" xr:uid="{00000000-0005-0000-0000-0000442A0000}"/>
    <cellStyle name="_Table_PPG_Merger_Plans 5 8 2" xfId="10834" xr:uid="{00000000-0005-0000-0000-0000452A0000}"/>
    <cellStyle name="_Table_PPG_Merger_Plans 5 8 2 2" xfId="10835" xr:uid="{00000000-0005-0000-0000-0000462A0000}"/>
    <cellStyle name="_Table_PPG_Merger_Plans 5 8 3" xfId="10836" xr:uid="{00000000-0005-0000-0000-0000472A0000}"/>
    <cellStyle name="_Table_PPG_Merger_Plans 5 9" xfId="10837" xr:uid="{00000000-0005-0000-0000-0000482A0000}"/>
    <cellStyle name="_Table_PPG_Merger_Plans 5 9 2" xfId="10838" xr:uid="{00000000-0005-0000-0000-0000492A0000}"/>
    <cellStyle name="_Table_PPG_Merger_Plans 5 9 2 2" xfId="10839" xr:uid="{00000000-0005-0000-0000-00004A2A0000}"/>
    <cellStyle name="_Table_PPG_Merger_Plans 5 9 3" xfId="10840" xr:uid="{00000000-0005-0000-0000-00004B2A0000}"/>
    <cellStyle name="_Table_PPG_Merger_Plans 6" xfId="10841" xr:uid="{00000000-0005-0000-0000-00004C2A0000}"/>
    <cellStyle name="_Table_PPG_Merger_Plans 6 10" xfId="10842" xr:uid="{00000000-0005-0000-0000-00004D2A0000}"/>
    <cellStyle name="_Table_PPG_Merger_Plans 6 10 2" xfId="10843" xr:uid="{00000000-0005-0000-0000-00004E2A0000}"/>
    <cellStyle name="_Table_PPG_Merger_Plans 6 11" xfId="10844" xr:uid="{00000000-0005-0000-0000-00004F2A0000}"/>
    <cellStyle name="_Table_PPG_Merger_Plans 6 11 2" xfId="10845" xr:uid="{00000000-0005-0000-0000-0000502A0000}"/>
    <cellStyle name="_Table_PPG_Merger_Plans 6 12" xfId="10846" xr:uid="{00000000-0005-0000-0000-0000512A0000}"/>
    <cellStyle name="_Table_PPG_Merger_Plans 6 2" xfId="10847" xr:uid="{00000000-0005-0000-0000-0000522A0000}"/>
    <cellStyle name="_Table_PPG_Merger_Plans 6 2 2" xfId="10848" xr:uid="{00000000-0005-0000-0000-0000532A0000}"/>
    <cellStyle name="_Table_PPG_Merger_Plans 6 2 2 2" xfId="10849" xr:uid="{00000000-0005-0000-0000-0000542A0000}"/>
    <cellStyle name="_Table_PPG_Merger_Plans 6 2 3" xfId="10850" xr:uid="{00000000-0005-0000-0000-0000552A0000}"/>
    <cellStyle name="_Table_PPG_Merger_Plans 6 2 3 2" xfId="10851" xr:uid="{00000000-0005-0000-0000-0000562A0000}"/>
    <cellStyle name="_Table_PPG_Merger_Plans 6 2 4" xfId="10852" xr:uid="{00000000-0005-0000-0000-0000572A0000}"/>
    <cellStyle name="_Table_PPG_Merger_Plans 6 3" xfId="10853" xr:uid="{00000000-0005-0000-0000-0000582A0000}"/>
    <cellStyle name="_Table_PPG_Merger_Plans 6 3 2" xfId="10854" xr:uid="{00000000-0005-0000-0000-0000592A0000}"/>
    <cellStyle name="_Table_PPG_Merger_Plans 6 3 2 2" xfId="10855" xr:uid="{00000000-0005-0000-0000-00005A2A0000}"/>
    <cellStyle name="_Table_PPG_Merger_Plans 6 3 3" xfId="10856" xr:uid="{00000000-0005-0000-0000-00005B2A0000}"/>
    <cellStyle name="_Table_PPG_Merger_Plans 6 3 3 2" xfId="10857" xr:uid="{00000000-0005-0000-0000-00005C2A0000}"/>
    <cellStyle name="_Table_PPG_Merger_Plans 6 3 4" xfId="10858" xr:uid="{00000000-0005-0000-0000-00005D2A0000}"/>
    <cellStyle name="_Table_PPG_Merger_Plans 6 4" xfId="10859" xr:uid="{00000000-0005-0000-0000-00005E2A0000}"/>
    <cellStyle name="_Table_PPG_Merger_Plans 6 4 2" xfId="10860" xr:uid="{00000000-0005-0000-0000-00005F2A0000}"/>
    <cellStyle name="_Table_PPG_Merger_Plans 6 4 2 2" xfId="10861" xr:uid="{00000000-0005-0000-0000-0000602A0000}"/>
    <cellStyle name="_Table_PPG_Merger_Plans 6 4 3" xfId="10862" xr:uid="{00000000-0005-0000-0000-0000612A0000}"/>
    <cellStyle name="_Table_PPG_Merger_Plans 6 4 3 2" xfId="10863" xr:uid="{00000000-0005-0000-0000-0000622A0000}"/>
    <cellStyle name="_Table_PPG_Merger_Plans 6 4 4" xfId="10864" xr:uid="{00000000-0005-0000-0000-0000632A0000}"/>
    <cellStyle name="_Table_PPG_Merger_Plans 6 5" xfId="10865" xr:uid="{00000000-0005-0000-0000-0000642A0000}"/>
    <cellStyle name="_Table_PPG_Merger_Plans 6 5 2" xfId="10866" xr:uid="{00000000-0005-0000-0000-0000652A0000}"/>
    <cellStyle name="_Table_PPG_Merger_Plans 6 5 2 2" xfId="10867" xr:uid="{00000000-0005-0000-0000-0000662A0000}"/>
    <cellStyle name="_Table_PPG_Merger_Plans 6 5 3" xfId="10868" xr:uid="{00000000-0005-0000-0000-0000672A0000}"/>
    <cellStyle name="_Table_PPG_Merger_Plans 6 5 3 2" xfId="10869" xr:uid="{00000000-0005-0000-0000-0000682A0000}"/>
    <cellStyle name="_Table_PPG_Merger_Plans 6 5 4" xfId="10870" xr:uid="{00000000-0005-0000-0000-0000692A0000}"/>
    <cellStyle name="_Table_PPG_Merger_Plans 6 6" xfId="10871" xr:uid="{00000000-0005-0000-0000-00006A2A0000}"/>
    <cellStyle name="_Table_PPG_Merger_Plans 6 6 2" xfId="10872" xr:uid="{00000000-0005-0000-0000-00006B2A0000}"/>
    <cellStyle name="_Table_PPG_Merger_Plans 6 6 2 2" xfId="10873" xr:uid="{00000000-0005-0000-0000-00006C2A0000}"/>
    <cellStyle name="_Table_PPG_Merger_Plans 6 6 3" xfId="10874" xr:uid="{00000000-0005-0000-0000-00006D2A0000}"/>
    <cellStyle name="_Table_PPG_Merger_Plans 6 6 3 2" xfId="10875" xr:uid="{00000000-0005-0000-0000-00006E2A0000}"/>
    <cellStyle name="_Table_PPG_Merger_Plans 6 6 4" xfId="10876" xr:uid="{00000000-0005-0000-0000-00006F2A0000}"/>
    <cellStyle name="_Table_PPG_Merger_Plans 6 7" xfId="10877" xr:uid="{00000000-0005-0000-0000-0000702A0000}"/>
    <cellStyle name="_Table_PPG_Merger_Plans 6 7 2" xfId="10878" xr:uid="{00000000-0005-0000-0000-0000712A0000}"/>
    <cellStyle name="_Table_PPG_Merger_Plans 6 7 2 2" xfId="10879" xr:uid="{00000000-0005-0000-0000-0000722A0000}"/>
    <cellStyle name="_Table_PPG_Merger_Plans 6 7 3" xfId="10880" xr:uid="{00000000-0005-0000-0000-0000732A0000}"/>
    <cellStyle name="_Table_PPG_Merger_Plans 6 7 3 2" xfId="10881" xr:uid="{00000000-0005-0000-0000-0000742A0000}"/>
    <cellStyle name="_Table_PPG_Merger_Plans 6 7 4" xfId="10882" xr:uid="{00000000-0005-0000-0000-0000752A0000}"/>
    <cellStyle name="_Table_PPG_Merger_Plans 6 8" xfId="10883" xr:uid="{00000000-0005-0000-0000-0000762A0000}"/>
    <cellStyle name="_Table_PPG_Merger_Plans 6 8 2" xfId="10884" xr:uid="{00000000-0005-0000-0000-0000772A0000}"/>
    <cellStyle name="_Table_PPG_Merger_Plans 6 8 2 2" xfId="10885" xr:uid="{00000000-0005-0000-0000-0000782A0000}"/>
    <cellStyle name="_Table_PPG_Merger_Plans 6 8 3" xfId="10886" xr:uid="{00000000-0005-0000-0000-0000792A0000}"/>
    <cellStyle name="_Table_PPG_Merger_Plans 6 9" xfId="10887" xr:uid="{00000000-0005-0000-0000-00007A2A0000}"/>
    <cellStyle name="_Table_PPG_Merger_Plans 6 9 2" xfId="10888" xr:uid="{00000000-0005-0000-0000-00007B2A0000}"/>
    <cellStyle name="_Table_PPG_Merger_Plans 6 9 2 2" xfId="10889" xr:uid="{00000000-0005-0000-0000-00007C2A0000}"/>
    <cellStyle name="_Table_PPG_Merger_Plans 6 9 3" xfId="10890" xr:uid="{00000000-0005-0000-0000-00007D2A0000}"/>
    <cellStyle name="_Table_PPG_Merger_Plans 7" xfId="10891" xr:uid="{00000000-0005-0000-0000-00007E2A0000}"/>
    <cellStyle name="_Table_PPG_Merger_Plans 7 10" xfId="10892" xr:uid="{00000000-0005-0000-0000-00007F2A0000}"/>
    <cellStyle name="_Table_PPG_Merger_Plans 7 10 2" xfId="10893" xr:uid="{00000000-0005-0000-0000-0000802A0000}"/>
    <cellStyle name="_Table_PPG_Merger_Plans 7 11" xfId="10894" xr:uid="{00000000-0005-0000-0000-0000812A0000}"/>
    <cellStyle name="_Table_PPG_Merger_Plans 7 11 2" xfId="10895" xr:uid="{00000000-0005-0000-0000-0000822A0000}"/>
    <cellStyle name="_Table_PPG_Merger_Plans 7 12" xfId="10896" xr:uid="{00000000-0005-0000-0000-0000832A0000}"/>
    <cellStyle name="_Table_PPG_Merger_Plans 7 2" xfId="10897" xr:uid="{00000000-0005-0000-0000-0000842A0000}"/>
    <cellStyle name="_Table_PPG_Merger_Plans 7 2 2" xfId="10898" xr:uid="{00000000-0005-0000-0000-0000852A0000}"/>
    <cellStyle name="_Table_PPG_Merger_Plans 7 2 2 2" xfId="10899" xr:uid="{00000000-0005-0000-0000-0000862A0000}"/>
    <cellStyle name="_Table_PPG_Merger_Plans 7 2 3" xfId="10900" xr:uid="{00000000-0005-0000-0000-0000872A0000}"/>
    <cellStyle name="_Table_PPG_Merger_Plans 7 2 3 2" xfId="10901" xr:uid="{00000000-0005-0000-0000-0000882A0000}"/>
    <cellStyle name="_Table_PPG_Merger_Plans 7 2 4" xfId="10902" xr:uid="{00000000-0005-0000-0000-0000892A0000}"/>
    <cellStyle name="_Table_PPG_Merger_Plans 7 3" xfId="10903" xr:uid="{00000000-0005-0000-0000-00008A2A0000}"/>
    <cellStyle name="_Table_PPG_Merger_Plans 7 3 2" xfId="10904" xr:uid="{00000000-0005-0000-0000-00008B2A0000}"/>
    <cellStyle name="_Table_PPG_Merger_Plans 7 3 2 2" xfId="10905" xr:uid="{00000000-0005-0000-0000-00008C2A0000}"/>
    <cellStyle name="_Table_PPG_Merger_Plans 7 3 3" xfId="10906" xr:uid="{00000000-0005-0000-0000-00008D2A0000}"/>
    <cellStyle name="_Table_PPG_Merger_Plans 7 3 3 2" xfId="10907" xr:uid="{00000000-0005-0000-0000-00008E2A0000}"/>
    <cellStyle name="_Table_PPG_Merger_Plans 7 3 4" xfId="10908" xr:uid="{00000000-0005-0000-0000-00008F2A0000}"/>
    <cellStyle name="_Table_PPG_Merger_Plans 7 4" xfId="10909" xr:uid="{00000000-0005-0000-0000-0000902A0000}"/>
    <cellStyle name="_Table_PPG_Merger_Plans 7 4 2" xfId="10910" xr:uid="{00000000-0005-0000-0000-0000912A0000}"/>
    <cellStyle name="_Table_PPG_Merger_Plans 7 4 2 2" xfId="10911" xr:uid="{00000000-0005-0000-0000-0000922A0000}"/>
    <cellStyle name="_Table_PPG_Merger_Plans 7 4 3" xfId="10912" xr:uid="{00000000-0005-0000-0000-0000932A0000}"/>
    <cellStyle name="_Table_PPG_Merger_Plans 7 4 3 2" xfId="10913" xr:uid="{00000000-0005-0000-0000-0000942A0000}"/>
    <cellStyle name="_Table_PPG_Merger_Plans 7 4 4" xfId="10914" xr:uid="{00000000-0005-0000-0000-0000952A0000}"/>
    <cellStyle name="_Table_PPG_Merger_Plans 7 5" xfId="10915" xr:uid="{00000000-0005-0000-0000-0000962A0000}"/>
    <cellStyle name="_Table_PPG_Merger_Plans 7 5 2" xfId="10916" xr:uid="{00000000-0005-0000-0000-0000972A0000}"/>
    <cellStyle name="_Table_PPG_Merger_Plans 7 5 2 2" xfId="10917" xr:uid="{00000000-0005-0000-0000-0000982A0000}"/>
    <cellStyle name="_Table_PPG_Merger_Plans 7 5 3" xfId="10918" xr:uid="{00000000-0005-0000-0000-0000992A0000}"/>
    <cellStyle name="_Table_PPG_Merger_Plans 7 5 3 2" xfId="10919" xr:uid="{00000000-0005-0000-0000-00009A2A0000}"/>
    <cellStyle name="_Table_PPG_Merger_Plans 7 5 4" xfId="10920" xr:uid="{00000000-0005-0000-0000-00009B2A0000}"/>
    <cellStyle name="_Table_PPG_Merger_Plans 7 6" xfId="10921" xr:uid="{00000000-0005-0000-0000-00009C2A0000}"/>
    <cellStyle name="_Table_PPG_Merger_Plans 7 6 2" xfId="10922" xr:uid="{00000000-0005-0000-0000-00009D2A0000}"/>
    <cellStyle name="_Table_PPG_Merger_Plans 7 6 2 2" xfId="10923" xr:uid="{00000000-0005-0000-0000-00009E2A0000}"/>
    <cellStyle name="_Table_PPG_Merger_Plans 7 6 3" xfId="10924" xr:uid="{00000000-0005-0000-0000-00009F2A0000}"/>
    <cellStyle name="_Table_PPG_Merger_Plans 7 6 3 2" xfId="10925" xr:uid="{00000000-0005-0000-0000-0000A02A0000}"/>
    <cellStyle name="_Table_PPG_Merger_Plans 7 6 4" xfId="10926" xr:uid="{00000000-0005-0000-0000-0000A12A0000}"/>
    <cellStyle name="_Table_PPG_Merger_Plans 7 7" xfId="10927" xr:uid="{00000000-0005-0000-0000-0000A22A0000}"/>
    <cellStyle name="_Table_PPG_Merger_Plans 7 7 2" xfId="10928" xr:uid="{00000000-0005-0000-0000-0000A32A0000}"/>
    <cellStyle name="_Table_PPG_Merger_Plans 7 7 2 2" xfId="10929" xr:uid="{00000000-0005-0000-0000-0000A42A0000}"/>
    <cellStyle name="_Table_PPG_Merger_Plans 7 7 3" xfId="10930" xr:uid="{00000000-0005-0000-0000-0000A52A0000}"/>
    <cellStyle name="_Table_PPG_Merger_Plans 7 7 3 2" xfId="10931" xr:uid="{00000000-0005-0000-0000-0000A62A0000}"/>
    <cellStyle name="_Table_PPG_Merger_Plans 7 7 4" xfId="10932" xr:uid="{00000000-0005-0000-0000-0000A72A0000}"/>
    <cellStyle name="_Table_PPG_Merger_Plans 7 8" xfId="10933" xr:uid="{00000000-0005-0000-0000-0000A82A0000}"/>
    <cellStyle name="_Table_PPG_Merger_Plans 7 8 2" xfId="10934" xr:uid="{00000000-0005-0000-0000-0000A92A0000}"/>
    <cellStyle name="_Table_PPG_Merger_Plans 7 8 2 2" xfId="10935" xr:uid="{00000000-0005-0000-0000-0000AA2A0000}"/>
    <cellStyle name="_Table_PPG_Merger_Plans 7 8 3" xfId="10936" xr:uid="{00000000-0005-0000-0000-0000AB2A0000}"/>
    <cellStyle name="_Table_PPG_Merger_Plans 7 9" xfId="10937" xr:uid="{00000000-0005-0000-0000-0000AC2A0000}"/>
    <cellStyle name="_Table_PPG_Merger_Plans 7 9 2" xfId="10938" xr:uid="{00000000-0005-0000-0000-0000AD2A0000}"/>
    <cellStyle name="_Table_PPG_Merger_Plans 7 9 2 2" xfId="10939" xr:uid="{00000000-0005-0000-0000-0000AE2A0000}"/>
    <cellStyle name="_Table_PPG_Merger_Plans 7 9 3" xfId="10940" xr:uid="{00000000-0005-0000-0000-0000AF2A0000}"/>
    <cellStyle name="_Table_PPG_Merger_Plans 8" xfId="10941" xr:uid="{00000000-0005-0000-0000-0000B02A0000}"/>
    <cellStyle name="_Table_PPG_Merger_Plans 8 10" xfId="10942" xr:uid="{00000000-0005-0000-0000-0000B12A0000}"/>
    <cellStyle name="_Table_PPG_Merger_Plans 8 10 2" xfId="10943" xr:uid="{00000000-0005-0000-0000-0000B22A0000}"/>
    <cellStyle name="_Table_PPG_Merger_Plans 8 11" xfId="10944" xr:uid="{00000000-0005-0000-0000-0000B32A0000}"/>
    <cellStyle name="_Table_PPG_Merger_Plans 8 11 2" xfId="10945" xr:uid="{00000000-0005-0000-0000-0000B42A0000}"/>
    <cellStyle name="_Table_PPG_Merger_Plans 8 12" xfId="10946" xr:uid="{00000000-0005-0000-0000-0000B52A0000}"/>
    <cellStyle name="_Table_PPG_Merger_Plans 8 2" xfId="10947" xr:uid="{00000000-0005-0000-0000-0000B62A0000}"/>
    <cellStyle name="_Table_PPG_Merger_Plans 8 2 2" xfId="10948" xr:uid="{00000000-0005-0000-0000-0000B72A0000}"/>
    <cellStyle name="_Table_PPG_Merger_Plans 8 2 2 2" xfId="10949" xr:uid="{00000000-0005-0000-0000-0000B82A0000}"/>
    <cellStyle name="_Table_PPG_Merger_Plans 8 2 3" xfId="10950" xr:uid="{00000000-0005-0000-0000-0000B92A0000}"/>
    <cellStyle name="_Table_PPG_Merger_Plans 8 2 3 2" xfId="10951" xr:uid="{00000000-0005-0000-0000-0000BA2A0000}"/>
    <cellStyle name="_Table_PPG_Merger_Plans 8 2 4" xfId="10952" xr:uid="{00000000-0005-0000-0000-0000BB2A0000}"/>
    <cellStyle name="_Table_PPG_Merger_Plans 8 3" xfId="10953" xr:uid="{00000000-0005-0000-0000-0000BC2A0000}"/>
    <cellStyle name="_Table_PPG_Merger_Plans 8 3 2" xfId="10954" xr:uid="{00000000-0005-0000-0000-0000BD2A0000}"/>
    <cellStyle name="_Table_PPG_Merger_Plans 8 3 2 2" xfId="10955" xr:uid="{00000000-0005-0000-0000-0000BE2A0000}"/>
    <cellStyle name="_Table_PPG_Merger_Plans 8 3 3" xfId="10956" xr:uid="{00000000-0005-0000-0000-0000BF2A0000}"/>
    <cellStyle name="_Table_PPG_Merger_Plans 8 3 3 2" xfId="10957" xr:uid="{00000000-0005-0000-0000-0000C02A0000}"/>
    <cellStyle name="_Table_PPG_Merger_Plans 8 3 4" xfId="10958" xr:uid="{00000000-0005-0000-0000-0000C12A0000}"/>
    <cellStyle name="_Table_PPG_Merger_Plans 8 4" xfId="10959" xr:uid="{00000000-0005-0000-0000-0000C22A0000}"/>
    <cellStyle name="_Table_PPG_Merger_Plans 8 4 2" xfId="10960" xr:uid="{00000000-0005-0000-0000-0000C32A0000}"/>
    <cellStyle name="_Table_PPG_Merger_Plans 8 4 2 2" xfId="10961" xr:uid="{00000000-0005-0000-0000-0000C42A0000}"/>
    <cellStyle name="_Table_PPG_Merger_Plans 8 4 3" xfId="10962" xr:uid="{00000000-0005-0000-0000-0000C52A0000}"/>
    <cellStyle name="_Table_PPG_Merger_Plans 8 4 3 2" xfId="10963" xr:uid="{00000000-0005-0000-0000-0000C62A0000}"/>
    <cellStyle name="_Table_PPG_Merger_Plans 8 4 4" xfId="10964" xr:uid="{00000000-0005-0000-0000-0000C72A0000}"/>
    <cellStyle name="_Table_PPG_Merger_Plans 8 5" xfId="10965" xr:uid="{00000000-0005-0000-0000-0000C82A0000}"/>
    <cellStyle name="_Table_PPG_Merger_Plans 8 5 2" xfId="10966" xr:uid="{00000000-0005-0000-0000-0000C92A0000}"/>
    <cellStyle name="_Table_PPG_Merger_Plans 8 5 2 2" xfId="10967" xr:uid="{00000000-0005-0000-0000-0000CA2A0000}"/>
    <cellStyle name="_Table_PPG_Merger_Plans 8 5 3" xfId="10968" xr:uid="{00000000-0005-0000-0000-0000CB2A0000}"/>
    <cellStyle name="_Table_PPG_Merger_Plans 8 5 3 2" xfId="10969" xr:uid="{00000000-0005-0000-0000-0000CC2A0000}"/>
    <cellStyle name="_Table_PPG_Merger_Plans 8 5 4" xfId="10970" xr:uid="{00000000-0005-0000-0000-0000CD2A0000}"/>
    <cellStyle name="_Table_PPG_Merger_Plans 8 6" xfId="10971" xr:uid="{00000000-0005-0000-0000-0000CE2A0000}"/>
    <cellStyle name="_Table_PPG_Merger_Plans 8 6 2" xfId="10972" xr:uid="{00000000-0005-0000-0000-0000CF2A0000}"/>
    <cellStyle name="_Table_PPG_Merger_Plans 8 6 2 2" xfId="10973" xr:uid="{00000000-0005-0000-0000-0000D02A0000}"/>
    <cellStyle name="_Table_PPG_Merger_Plans 8 6 3" xfId="10974" xr:uid="{00000000-0005-0000-0000-0000D12A0000}"/>
    <cellStyle name="_Table_PPG_Merger_Plans 8 6 3 2" xfId="10975" xr:uid="{00000000-0005-0000-0000-0000D22A0000}"/>
    <cellStyle name="_Table_PPG_Merger_Plans 8 6 4" xfId="10976" xr:uid="{00000000-0005-0000-0000-0000D32A0000}"/>
    <cellStyle name="_Table_PPG_Merger_Plans 8 7" xfId="10977" xr:uid="{00000000-0005-0000-0000-0000D42A0000}"/>
    <cellStyle name="_Table_PPG_Merger_Plans 8 7 2" xfId="10978" xr:uid="{00000000-0005-0000-0000-0000D52A0000}"/>
    <cellStyle name="_Table_PPG_Merger_Plans 8 7 2 2" xfId="10979" xr:uid="{00000000-0005-0000-0000-0000D62A0000}"/>
    <cellStyle name="_Table_PPG_Merger_Plans 8 7 3" xfId="10980" xr:uid="{00000000-0005-0000-0000-0000D72A0000}"/>
    <cellStyle name="_Table_PPG_Merger_Plans 8 7 3 2" xfId="10981" xr:uid="{00000000-0005-0000-0000-0000D82A0000}"/>
    <cellStyle name="_Table_PPG_Merger_Plans 8 7 4" xfId="10982" xr:uid="{00000000-0005-0000-0000-0000D92A0000}"/>
    <cellStyle name="_Table_PPG_Merger_Plans 8 8" xfId="10983" xr:uid="{00000000-0005-0000-0000-0000DA2A0000}"/>
    <cellStyle name="_Table_PPG_Merger_Plans 8 8 2" xfId="10984" xr:uid="{00000000-0005-0000-0000-0000DB2A0000}"/>
    <cellStyle name="_Table_PPG_Merger_Plans 8 8 2 2" xfId="10985" xr:uid="{00000000-0005-0000-0000-0000DC2A0000}"/>
    <cellStyle name="_Table_PPG_Merger_Plans 8 8 3" xfId="10986" xr:uid="{00000000-0005-0000-0000-0000DD2A0000}"/>
    <cellStyle name="_Table_PPG_Merger_Plans 8 9" xfId="10987" xr:uid="{00000000-0005-0000-0000-0000DE2A0000}"/>
    <cellStyle name="_Table_PPG_Merger_Plans 8 9 2" xfId="10988" xr:uid="{00000000-0005-0000-0000-0000DF2A0000}"/>
    <cellStyle name="_Table_PPG_Merger_Plans 8 9 2 2" xfId="10989" xr:uid="{00000000-0005-0000-0000-0000E02A0000}"/>
    <cellStyle name="_Table_PPG_Merger_Plans 8 9 3" xfId="10990" xr:uid="{00000000-0005-0000-0000-0000E12A0000}"/>
    <cellStyle name="_Table_PPG_Merger_Plans 9" xfId="10991" xr:uid="{00000000-0005-0000-0000-0000E22A0000}"/>
    <cellStyle name="_Table_PPG_Merger_Plans 9 2" xfId="10992" xr:uid="{00000000-0005-0000-0000-0000E32A0000}"/>
    <cellStyle name="_Table_PPG_Merger_Plans 9 2 2" xfId="10993" xr:uid="{00000000-0005-0000-0000-0000E42A0000}"/>
    <cellStyle name="_Table_PPG_Merger_Plans 9 3" xfId="10994" xr:uid="{00000000-0005-0000-0000-0000E52A0000}"/>
    <cellStyle name="_Table_PPG_Merger_Plans 9 3 2" xfId="10995" xr:uid="{00000000-0005-0000-0000-0000E62A0000}"/>
    <cellStyle name="_Table_PPG_Merger_Plans 9 4" xfId="10996" xr:uid="{00000000-0005-0000-0000-0000E72A0000}"/>
    <cellStyle name="_Table_T-Rex End Market Data Analysis - Cycle Model 8.27.06" xfId="10997" xr:uid="{00000000-0005-0000-0000-0000E82A0000}"/>
    <cellStyle name="_Table_T-Rex End Market Data Analysis - Cycle Model 8.27.06 2" xfId="10998" xr:uid="{00000000-0005-0000-0000-0000E92A0000}"/>
    <cellStyle name="_Table_T-Rex End Market Data Analysis - Cycle Model 8.27.06_LYO Returns 2010-03-06" xfId="10999" xr:uid="{00000000-0005-0000-0000-0000EA2A0000}"/>
    <cellStyle name="_Table_T-Rex End Market Data Analysis - Cycle Model 8.27.06_LYO Returns 2010-03-06 2" xfId="11000" xr:uid="{00000000-0005-0000-0000-0000EB2A0000}"/>
    <cellStyle name="_TableHead" xfId="11001" xr:uid="{00000000-0005-0000-0000-0000EC2A0000}"/>
    <cellStyle name="_TableHead 2" xfId="11002" xr:uid="{00000000-0005-0000-0000-0000ED2A0000}"/>
    <cellStyle name="_TableHead_HDSupplyMinimodv3" xfId="11003" xr:uid="{00000000-0005-0000-0000-0000EE2A0000}"/>
    <cellStyle name="_TableHead_HDSupplyMinimodv3 2" xfId="11004" xr:uid="{00000000-0005-0000-0000-0000EF2A0000}"/>
    <cellStyle name="_TableHead_HDSupplyMinimodv3b" xfId="11005" xr:uid="{00000000-0005-0000-0000-0000F02A0000}"/>
    <cellStyle name="_TableHead_HDSupplyMinimodv3b 2" xfId="11006" xr:uid="{00000000-0005-0000-0000-0000F12A0000}"/>
    <cellStyle name="_TableHead_LYO Returns 2010-03-06" xfId="11007" xr:uid="{00000000-0005-0000-0000-0000F22A0000}"/>
    <cellStyle name="_TableHead_LYO Returns 2010-03-06 2" xfId="11008" xr:uid="{00000000-0005-0000-0000-0000F32A0000}"/>
    <cellStyle name="_TableHead_T-Rex End Market Data Analysis - Cycle Model 8.27.06" xfId="11009" xr:uid="{00000000-0005-0000-0000-0000F42A0000}"/>
    <cellStyle name="_TableHead_T-Rex End Market Data Analysis - Cycle Model 8.27.06 2" xfId="11010" xr:uid="{00000000-0005-0000-0000-0000F52A0000}"/>
    <cellStyle name="_TableHead_T-Rex End Market Data Analysis - Cycle Model 8.27.06_LYO Returns 2010-03-06" xfId="11011" xr:uid="{00000000-0005-0000-0000-0000F62A0000}"/>
    <cellStyle name="_TableHead_T-Rex End Market Data Analysis - Cycle Model 8.27.06_LYO Returns 2010-03-06 2" xfId="11012" xr:uid="{00000000-0005-0000-0000-0000F72A0000}"/>
    <cellStyle name="_TableHeading" xfId="11013" xr:uid="{00000000-0005-0000-0000-0000F82A0000}"/>
    <cellStyle name="_TableHeading 2" xfId="11014" xr:uid="{00000000-0005-0000-0000-0000F92A0000}"/>
    <cellStyle name="_TableRowBorder" xfId="11015" xr:uid="{00000000-0005-0000-0000-0000FA2A0000}"/>
    <cellStyle name="_TableRowBorder 2" xfId="11016" xr:uid="{00000000-0005-0000-0000-0000FB2A0000}"/>
    <cellStyle name="_TableRowBorder 2 2" xfId="11017" xr:uid="{00000000-0005-0000-0000-0000FC2A0000}"/>
    <cellStyle name="_TableRowBorder 3" xfId="11018" xr:uid="{00000000-0005-0000-0000-0000FD2A0000}"/>
    <cellStyle name="_TableRowHead" xfId="11019" xr:uid="{00000000-0005-0000-0000-0000FE2A0000}"/>
    <cellStyle name="_TableRowHead_HDSupplyMinimodv3" xfId="11020" xr:uid="{00000000-0005-0000-0000-0000FF2A0000}"/>
    <cellStyle name="_TableRowHead_HDSupplyMinimodv3b" xfId="11021" xr:uid="{00000000-0005-0000-0000-0000002B0000}"/>
    <cellStyle name="_TableRowHead_LYO Returns 2010-03-06" xfId="11022" xr:uid="{00000000-0005-0000-0000-0000012B0000}"/>
    <cellStyle name="_TableRowHeading" xfId="11023" xr:uid="{00000000-0005-0000-0000-0000022B0000}"/>
    <cellStyle name="_TableSuperHead" xfId="11024" xr:uid="{00000000-0005-0000-0000-0000032B0000}"/>
    <cellStyle name="_TableSuperHead_AVP" xfId="11025" xr:uid="{00000000-0005-0000-0000-0000042B0000}"/>
    <cellStyle name="_TableSuperHead_Cincinnati Bell at 12-31-03 - full pymt" xfId="11026" xr:uid="{00000000-0005-0000-0000-0000052B0000}"/>
    <cellStyle name="_TableSuperHead_Contribution Analysis" xfId="11027" xr:uid="{00000000-0005-0000-0000-0000062B0000}"/>
    <cellStyle name="_TableSuperHead_HDSupplyMinimodv3" xfId="11028" xr:uid="{00000000-0005-0000-0000-0000072B0000}"/>
    <cellStyle name="_TableSuperHead_HDSupplyMinimodv3b" xfId="11029" xr:uid="{00000000-0005-0000-0000-0000082B0000}"/>
    <cellStyle name="_TableSuperHead_LYO Returns 2010-03-06" xfId="11030" xr:uid="{00000000-0005-0000-0000-0000092B0000}"/>
    <cellStyle name="_TableSuperHead_Merger Analysis" xfId="11031" xr:uid="{00000000-0005-0000-0000-00000A2B0000}"/>
    <cellStyle name="_TableSuperHead_Merger Plan 01" xfId="11032" xr:uid="{00000000-0005-0000-0000-00000B2B0000}"/>
    <cellStyle name="_TableSuperHead_Merger Plan SP_CA" xfId="11033" xr:uid="{00000000-0005-0000-0000-00000C2B0000}"/>
    <cellStyle name="_TableSuperHead_Numico-Nestle Model-13 September" xfId="11034" xr:uid="{00000000-0005-0000-0000-00000D2B0000}"/>
    <cellStyle name="_TableSuperHead_Ownership structure - UCI" xfId="11035" xr:uid="{00000000-0005-0000-0000-00000E2B0000}"/>
    <cellStyle name="_TableSuperHead_PPG_Merger_Plans" xfId="11036" xr:uid="{00000000-0005-0000-0000-00000F2B0000}"/>
    <cellStyle name="_TableSuperHead_Samsara Model-DCF Template" xfId="11037" xr:uid="{00000000-0005-0000-0000-0000102B0000}"/>
    <cellStyle name="_TableSuperHead_SPX Divestiture YOUs 01" xfId="11038" xr:uid="{00000000-0005-0000-0000-0000112B0000}"/>
    <cellStyle name="_TableSuperHead_T-Rex End Market Data Analysis - Cycle Model 8.27.06" xfId="11039" xr:uid="{00000000-0005-0000-0000-0000122B0000}"/>
    <cellStyle name="_TableSuperHead_T-Rex End Market Data Analysis - Cycle Model 8.27.06_LYO Returns 2010-03-06" xfId="11040" xr:uid="{00000000-0005-0000-0000-0000132B0000}"/>
    <cellStyle name="_TableSuperHeading" xfId="11041" xr:uid="{00000000-0005-0000-0000-0000142B0000}"/>
    <cellStyle name="_TableText" xfId="11042" xr:uid="{00000000-0005-0000-0000-0000152B0000}"/>
    <cellStyle name="_TableText 2" xfId="11043" xr:uid="{00000000-0005-0000-0000-0000162B0000}"/>
    <cellStyle name="_Tax calculation support" xfId="11044" xr:uid="{00000000-0005-0000-0000-0000172B0000}"/>
    <cellStyle name="_Tax calculation support 2" xfId="11045" xr:uid="{00000000-0005-0000-0000-0000182B0000}"/>
    <cellStyle name="_Tax calculation support_{6} Carry" xfId="11046" xr:uid="{00000000-0005-0000-0000-0000192B0000}"/>
    <cellStyle name="_Tax calculation support_{6} Clawback" xfId="11047" xr:uid="{00000000-0005-0000-0000-00001A2B0000}"/>
    <cellStyle name="_Tax calculation support_2011 6+6 Occupancy Forecast" xfId="11048" xr:uid="{00000000-0005-0000-0000-00001B2B0000}"/>
    <cellStyle name="_Tax calculation support_403000 - Rollforward" xfId="11049" xr:uid="{00000000-0005-0000-0000-00001C2B0000}"/>
    <cellStyle name="_Tax calculation support_AIF IV Financial Highlights 12-31-08 v4" xfId="11050" xr:uid="{00000000-0005-0000-0000-00001D2B0000}"/>
    <cellStyle name="_Tax calculation support_AIF IV Financial Highlights 12-31-08 v4_Apollo Investment Fund IV  Q3 2009 Capital Analysis CURRENT" xfId="11051" xr:uid="{00000000-0005-0000-0000-00001E2B0000}"/>
    <cellStyle name="_Tax calculation support_AIF IV Financial Highlights 12-31-08 v4_Apollo Investment Fund IV  Q3 2009 Capital Analysis iPCS &amp; URI Distribution" xfId="11052" xr:uid="{00000000-0005-0000-0000-00001F2B0000}"/>
    <cellStyle name="_Tax calculation support_AIF IV Financial Highlights 12-31-08 v4_iPCs#1-Remaining" xfId="11053" xr:uid="{00000000-0005-0000-0000-0000202B0000}"/>
    <cellStyle name="_Tax calculation support_Andy Affrick - Schedulev2" xfId="11054" xr:uid="{00000000-0005-0000-0000-0000212B0000}"/>
    <cellStyle name="_Tax calculation support_Apollo Investment Fund IV  April Priority Return" xfId="11055" xr:uid="{00000000-0005-0000-0000-0000222B0000}"/>
    <cellStyle name="_Tax calculation support_Apollo Investment Fund IV  Q1 2009 Capital Analysis 5-22-09 with GAAP" xfId="11056" xr:uid="{00000000-0005-0000-0000-0000232B0000}"/>
    <cellStyle name="_Tax calculation support_Apollo Investment Fund IV  Q1 2009 Capital Analysis GAAP" xfId="11057" xr:uid="{00000000-0005-0000-0000-0000242B0000}"/>
    <cellStyle name="_Tax calculation support_Apollo Investment Fund IV  Q2 2009 Capital Analysis CURRENT" xfId="11058" xr:uid="{00000000-0005-0000-0000-0000252B0000}"/>
    <cellStyle name="_Tax calculation support_Apollo Investment Fund IV  Q3 2009 Capital Analysis CURRENT" xfId="11059" xr:uid="{00000000-0005-0000-0000-0000262B0000}"/>
    <cellStyle name="_Tax calculation support_Apollo Investment Fund IV  Q3 2009 Capital Analysis iPCS &amp; URI Distribution" xfId="11060" xr:uid="{00000000-0005-0000-0000-0000272B0000}"/>
    <cellStyle name="_Tax calculation support_Apollo Investment Fund IV Priority Return 6-30-09" xfId="11061" xr:uid="{00000000-0005-0000-0000-0000282B0000}"/>
    <cellStyle name="_Tax calculation support_Apollo Investment Fund IV Q1 2009 Capital Analysis PR CORRECTED 6-30-09" xfId="11062" xr:uid="{00000000-0005-0000-0000-0000292B0000}"/>
    <cellStyle name="_Tax calculation support_AUM &amp; FTE" xfId="11063" xr:uid="{00000000-0005-0000-0000-00002A2B0000}"/>
    <cellStyle name="_Tax calculation support_Broadleaf Watefall 9-30-09" xfId="11064" xr:uid="{00000000-0005-0000-0000-00002B2B0000}"/>
    <cellStyle name="_Tax calculation support_Carry Calculation" xfId="11065" xr:uid="{00000000-0005-0000-0000-00002C2B0000}"/>
    <cellStyle name="_Tax calculation support_CM Act" xfId="11066" xr:uid="{00000000-0005-0000-0000-00002D2B0000}"/>
    <cellStyle name="_Tax calculation support_CM Act_Sheet1" xfId="11067" xr:uid="{00000000-0005-0000-0000-00002E2B0000}"/>
    <cellStyle name="_Tax calculation support_CM Act_Sheet2" xfId="11068" xr:uid="{00000000-0005-0000-0000-00002F2B0000}"/>
    <cellStyle name="_Tax calculation support_CM Act_Sheet4" xfId="11069" xr:uid="{00000000-0005-0000-0000-0000302B0000}"/>
    <cellStyle name="_Tax calculation support_CM Act_Sheet5" xfId="11070" xr:uid="{00000000-0005-0000-0000-0000312B0000}"/>
    <cellStyle name="_Tax calculation support_COF I CAS" xfId="11071" xr:uid="{00000000-0005-0000-0000-0000322B0000}"/>
    <cellStyle name="_Tax calculation support_COF II CAS" xfId="11072" xr:uid="{00000000-0005-0000-0000-0000332B0000}"/>
    <cellStyle name="_Tax calculation support_Dist Summary_11.XX.09" xfId="11073" xr:uid="{00000000-0005-0000-0000-0000342B0000}"/>
    <cellStyle name="_Tax calculation support_Domestic TB" xfId="11074" xr:uid="{00000000-0005-0000-0000-0000352B0000}"/>
    <cellStyle name="_Tax calculation support_Fund IV" xfId="11075" xr:uid="{00000000-0005-0000-0000-0000362B0000}"/>
    <cellStyle name="_Tax calculation support_Fund IV 9.30.08" xfId="11076" xr:uid="{00000000-0005-0000-0000-0000372B0000}"/>
    <cellStyle name="_Tax calculation support_Fund IV_1" xfId="11077" xr:uid="{00000000-0005-0000-0000-0000382B0000}"/>
    <cellStyle name="_Tax calculation support_Fund IV_AIF IV - Waterfall 3 31 09 vs  6 30 09" xfId="11078" xr:uid="{00000000-0005-0000-0000-0000392B0000}"/>
    <cellStyle name="_Tax calculation support_Fund IV_AIF IV, V, VI, VII, COF - Waterfall 3 31 09 vs  6 30 09" xfId="11079" xr:uid="{00000000-0005-0000-0000-00003A2B0000}"/>
    <cellStyle name="_Tax calculation support_Fund IV_Fund IV" xfId="11080" xr:uid="{00000000-0005-0000-0000-00003B2B0000}"/>
    <cellStyle name="_Tax calculation support_Fund IV_Funds IV Clawback Value Adjustment" xfId="11081" xr:uid="{00000000-0005-0000-0000-00003C2B0000}"/>
    <cellStyle name="_Tax calculation support_Invested Capital Debt Worksheet" xfId="11082" xr:uid="{00000000-0005-0000-0000-00003D2B0000}"/>
    <cellStyle name="_Tax calculation support_iPCs#1-Remaining" xfId="11083" xr:uid="{00000000-0005-0000-0000-00003E2B0000}"/>
    <cellStyle name="_Tax calculation support_NMFI Partners Summary" xfId="11084" xr:uid="{00000000-0005-0000-0000-00003F2B0000}"/>
    <cellStyle name="_Tax calculation support_Partners Capital Q1 2009" xfId="11085" xr:uid="{00000000-0005-0000-0000-0000402B0000}"/>
    <cellStyle name="_Tax calculation support_Partners Capital Q1 2009_Broadleaf Watefall 12-31-09" xfId="11086" xr:uid="{00000000-0005-0000-0000-0000412B0000}"/>
    <cellStyle name="_Tax calculation support_PR Calc" xfId="11087" xr:uid="{00000000-0005-0000-0000-0000422B0000}"/>
    <cellStyle name="_Tax calculation support_PR Calc - DOMESTIC" xfId="11088" xr:uid="{00000000-0005-0000-0000-0000432B0000}"/>
    <cellStyle name="_Tax calculation support_RCIV Q3 2009 Capital Analysis CURRENT" xfId="11089" xr:uid="{00000000-0005-0000-0000-0000442B0000}"/>
    <cellStyle name="_Tax calculation support_rent" xfId="11090" xr:uid="{00000000-0005-0000-0000-0000452B0000}"/>
    <cellStyle name="_Tax calculation support_Sheet1" xfId="11091" xr:uid="{00000000-0005-0000-0000-0000462B0000}"/>
    <cellStyle name="_Tax calculation support_Sheet2" xfId="11092" xr:uid="{00000000-0005-0000-0000-0000472B0000}"/>
    <cellStyle name="_Tax calculation support_Sheet4" xfId="11093" xr:uid="{00000000-0005-0000-0000-0000482B0000}"/>
    <cellStyle name="_Tax calculation support_Sheet5" xfId="11094" xr:uid="{00000000-0005-0000-0000-0000492B0000}"/>
    <cellStyle name="_Tax calculation support_Sheet7" xfId="11095" xr:uid="{00000000-0005-0000-0000-00004A2B0000}"/>
    <cellStyle name="_Tax calculation support_Sheet7_Sheet2" xfId="11096" xr:uid="{00000000-0005-0000-0000-00004B2B0000}"/>
    <cellStyle name="_Tax calculation support_US Population Summary" xfId="11097" xr:uid="{00000000-0005-0000-0000-00004C2B0000}"/>
    <cellStyle name="_TAX GTIH Model v49 (5.22.03) v6" xfId="11098" xr:uid="{00000000-0005-0000-0000-00004D2B0000}"/>
    <cellStyle name="_TAX GTIH Model v49 (5.22.03) v6 2" xfId="11099" xr:uid="{00000000-0005-0000-0000-00004E2B0000}"/>
    <cellStyle name="_TAX GTIH Model v49 (5.22.03) v6_{6} Carry" xfId="11100" xr:uid="{00000000-0005-0000-0000-00004F2B0000}"/>
    <cellStyle name="_TAX GTIH Model v49 (5.22.03) v6_{6} Clawback" xfId="11101" xr:uid="{00000000-0005-0000-0000-0000502B0000}"/>
    <cellStyle name="_TAX GTIH Model v49 (5.22.03) v6_2011 6+6 Occupancy Forecast" xfId="11102" xr:uid="{00000000-0005-0000-0000-0000512B0000}"/>
    <cellStyle name="_TAX GTIH Model v49 (5.22.03) v6_403000 - Rollforward" xfId="11103" xr:uid="{00000000-0005-0000-0000-0000522B0000}"/>
    <cellStyle name="_TAX GTIH Model v49 (5.22.03) v6_AIF IV Financial Highlights 12-31-08 v4" xfId="11104" xr:uid="{00000000-0005-0000-0000-0000532B0000}"/>
    <cellStyle name="_TAX GTIH Model v49 (5.22.03) v6_AIF IV Financial Highlights 12-31-08 v4_Apollo Investment Fund IV  Q3 2009 Capital Analysis CURRENT" xfId="11105" xr:uid="{00000000-0005-0000-0000-0000542B0000}"/>
    <cellStyle name="_TAX GTIH Model v49 (5.22.03) v6_AIF IV Financial Highlights 12-31-08 v4_Apollo Investment Fund IV  Q3 2009 Capital Analysis iPCS &amp; URI Distribution" xfId="11106" xr:uid="{00000000-0005-0000-0000-0000552B0000}"/>
    <cellStyle name="_TAX GTIH Model v49 (5.22.03) v6_AIF IV Financial Highlights 12-31-08 v4_iPCs#1-Remaining" xfId="11107" xr:uid="{00000000-0005-0000-0000-0000562B0000}"/>
    <cellStyle name="_TAX GTIH Model v49 (5.22.03) v6_Andy Affrick - Schedulev2" xfId="11108" xr:uid="{00000000-0005-0000-0000-0000572B0000}"/>
    <cellStyle name="_TAX GTIH Model v49 (5.22.03) v6_Apollo Investment Fund IV  April Priority Return" xfId="11109" xr:uid="{00000000-0005-0000-0000-0000582B0000}"/>
    <cellStyle name="_TAX GTIH Model v49 (5.22.03) v6_Apollo Investment Fund IV  Q1 2009 Capital Analysis 5-22-09 with GAAP" xfId="11110" xr:uid="{00000000-0005-0000-0000-0000592B0000}"/>
    <cellStyle name="_TAX GTIH Model v49 (5.22.03) v6_Apollo Investment Fund IV  Q1 2009 Capital Analysis GAAP" xfId="11111" xr:uid="{00000000-0005-0000-0000-00005A2B0000}"/>
    <cellStyle name="_TAX GTIH Model v49 (5.22.03) v6_Apollo Investment Fund IV  Q2 2009 Capital Analysis CURRENT" xfId="11112" xr:uid="{00000000-0005-0000-0000-00005B2B0000}"/>
    <cellStyle name="_TAX GTIH Model v49 (5.22.03) v6_Apollo Investment Fund IV  Q3 2009 Capital Analysis CURRENT" xfId="11113" xr:uid="{00000000-0005-0000-0000-00005C2B0000}"/>
    <cellStyle name="_TAX GTIH Model v49 (5.22.03) v6_Apollo Investment Fund IV  Q3 2009 Capital Analysis iPCS &amp; URI Distribution" xfId="11114" xr:uid="{00000000-0005-0000-0000-00005D2B0000}"/>
    <cellStyle name="_TAX GTIH Model v49 (5.22.03) v6_Apollo Investment Fund IV Priority Return 6-30-09" xfId="11115" xr:uid="{00000000-0005-0000-0000-00005E2B0000}"/>
    <cellStyle name="_TAX GTIH Model v49 (5.22.03) v6_Apollo Investment Fund IV Q1 2009 Capital Analysis PR CORRECTED 6-30-09" xfId="11116" xr:uid="{00000000-0005-0000-0000-00005F2B0000}"/>
    <cellStyle name="_TAX GTIH Model v49 (5.22.03) v6_AUM &amp; FTE" xfId="11117" xr:uid="{00000000-0005-0000-0000-0000602B0000}"/>
    <cellStyle name="_TAX GTIH Model v49 (5.22.03) v6_Broadleaf Watefall 9-30-09" xfId="11118" xr:uid="{00000000-0005-0000-0000-0000612B0000}"/>
    <cellStyle name="_TAX GTIH Model v49 (5.22.03) v6_Carry Calculation" xfId="11119" xr:uid="{00000000-0005-0000-0000-0000622B0000}"/>
    <cellStyle name="_TAX GTIH Model v49 (5.22.03) v6_CM Act" xfId="11120" xr:uid="{00000000-0005-0000-0000-0000632B0000}"/>
    <cellStyle name="_TAX GTIH Model v49 (5.22.03) v6_CM Act_Sheet1" xfId="11121" xr:uid="{00000000-0005-0000-0000-0000642B0000}"/>
    <cellStyle name="_TAX GTIH Model v49 (5.22.03) v6_CM Act_Sheet2" xfId="11122" xr:uid="{00000000-0005-0000-0000-0000652B0000}"/>
    <cellStyle name="_TAX GTIH Model v49 (5.22.03) v6_CM Act_Sheet4" xfId="11123" xr:uid="{00000000-0005-0000-0000-0000662B0000}"/>
    <cellStyle name="_TAX GTIH Model v49 (5.22.03) v6_CM Act_Sheet5" xfId="11124" xr:uid="{00000000-0005-0000-0000-0000672B0000}"/>
    <cellStyle name="_TAX GTIH Model v49 (5.22.03) v6_COF I CAS" xfId="11125" xr:uid="{00000000-0005-0000-0000-0000682B0000}"/>
    <cellStyle name="_TAX GTIH Model v49 (5.22.03) v6_COF II CAS" xfId="11126" xr:uid="{00000000-0005-0000-0000-0000692B0000}"/>
    <cellStyle name="_TAX GTIH Model v49 (5.22.03) v6_Dist Summary_11.XX.09" xfId="11127" xr:uid="{00000000-0005-0000-0000-00006A2B0000}"/>
    <cellStyle name="_TAX GTIH Model v49 (5.22.03) v6_Domestic TB" xfId="11128" xr:uid="{00000000-0005-0000-0000-00006B2B0000}"/>
    <cellStyle name="_TAX GTIH Model v49 (5.22.03) v6_Fund IV" xfId="11129" xr:uid="{00000000-0005-0000-0000-00006C2B0000}"/>
    <cellStyle name="_TAX GTIH Model v49 (5.22.03) v6_Fund IV 9.30.08" xfId="11130" xr:uid="{00000000-0005-0000-0000-00006D2B0000}"/>
    <cellStyle name="_TAX GTIH Model v49 (5.22.03) v6_Fund IV_1" xfId="11131" xr:uid="{00000000-0005-0000-0000-00006E2B0000}"/>
    <cellStyle name="_TAX GTIH Model v49 (5.22.03) v6_Fund IV_AIF IV - Waterfall 3 31 09 vs  6 30 09" xfId="11132" xr:uid="{00000000-0005-0000-0000-00006F2B0000}"/>
    <cellStyle name="_TAX GTIH Model v49 (5.22.03) v6_Fund IV_AIF IV, V, VI, VII, COF - Waterfall 3 31 09 vs  6 30 09" xfId="11133" xr:uid="{00000000-0005-0000-0000-0000702B0000}"/>
    <cellStyle name="_TAX GTIH Model v49 (5.22.03) v6_Fund IV_Fund IV" xfId="11134" xr:uid="{00000000-0005-0000-0000-0000712B0000}"/>
    <cellStyle name="_TAX GTIH Model v49 (5.22.03) v6_Fund IV_Funds IV Clawback Value Adjustment" xfId="11135" xr:uid="{00000000-0005-0000-0000-0000722B0000}"/>
    <cellStyle name="_TAX GTIH Model v49 (5.22.03) v6_Invested Capital Debt Worksheet" xfId="11136" xr:uid="{00000000-0005-0000-0000-0000732B0000}"/>
    <cellStyle name="_TAX GTIH Model v49 (5.22.03) v6_iPCs#1-Remaining" xfId="11137" xr:uid="{00000000-0005-0000-0000-0000742B0000}"/>
    <cellStyle name="_TAX GTIH Model v49 (5.22.03) v6_NMFI Partners Summary" xfId="11138" xr:uid="{00000000-0005-0000-0000-0000752B0000}"/>
    <cellStyle name="_TAX GTIH Model v49 (5.22.03) v6_Partners Capital Q1 2009" xfId="11139" xr:uid="{00000000-0005-0000-0000-0000762B0000}"/>
    <cellStyle name="_TAX GTIH Model v49 (5.22.03) v6_Partners Capital Q1 2009_Broadleaf Watefall 12-31-09" xfId="11140" xr:uid="{00000000-0005-0000-0000-0000772B0000}"/>
    <cellStyle name="_TAX GTIH Model v49 (5.22.03) v6_PR Calc" xfId="11141" xr:uid="{00000000-0005-0000-0000-0000782B0000}"/>
    <cellStyle name="_TAX GTIH Model v49 (5.22.03) v6_PR Calc - DOMESTIC" xfId="11142" xr:uid="{00000000-0005-0000-0000-0000792B0000}"/>
    <cellStyle name="_TAX GTIH Model v49 (5.22.03) v6_RCIV Q3 2009 Capital Analysis CURRENT" xfId="11143" xr:uid="{00000000-0005-0000-0000-00007A2B0000}"/>
    <cellStyle name="_TAX GTIH Model v49 (5.22.03) v6_rent" xfId="11144" xr:uid="{00000000-0005-0000-0000-00007B2B0000}"/>
    <cellStyle name="_TAX GTIH Model v49 (5.22.03) v6_Sheet1" xfId="11145" xr:uid="{00000000-0005-0000-0000-00007C2B0000}"/>
    <cellStyle name="_TAX GTIH Model v49 (5.22.03) v6_Sheet2" xfId="11146" xr:uid="{00000000-0005-0000-0000-00007D2B0000}"/>
    <cellStyle name="_TAX GTIH Model v49 (5.22.03) v6_Sheet4" xfId="11147" xr:uid="{00000000-0005-0000-0000-00007E2B0000}"/>
    <cellStyle name="_TAX GTIH Model v49 (5.22.03) v6_Sheet5" xfId="11148" xr:uid="{00000000-0005-0000-0000-00007F2B0000}"/>
    <cellStyle name="_TAX GTIH Model v49 (5.22.03) v6_Sheet7" xfId="11149" xr:uid="{00000000-0005-0000-0000-0000802B0000}"/>
    <cellStyle name="_TAX GTIH Model v49 (5.22.03) v6_Sheet7_Sheet2" xfId="11150" xr:uid="{00000000-0005-0000-0000-0000812B0000}"/>
    <cellStyle name="_TAX GTIH Model v49 (5.22.03) v6_US Population Summary" xfId="11151" xr:uid="{00000000-0005-0000-0000-0000822B0000}"/>
    <cellStyle name="_TAX GTIH Model v50 (6.01.03) v1" xfId="11152" xr:uid="{00000000-0005-0000-0000-0000832B0000}"/>
    <cellStyle name="_TAX GTIH Model v50 (6.01.03) v1 2" xfId="11153" xr:uid="{00000000-0005-0000-0000-0000842B0000}"/>
    <cellStyle name="_TAX GTIH Model v50 (6.01.03) v1_{6} Carry" xfId="11154" xr:uid="{00000000-0005-0000-0000-0000852B0000}"/>
    <cellStyle name="_TAX GTIH Model v50 (6.01.03) v1_{6} Clawback" xfId="11155" xr:uid="{00000000-0005-0000-0000-0000862B0000}"/>
    <cellStyle name="_TAX GTIH Model v50 (6.01.03) v1_2011 6+6 Occupancy Forecast" xfId="11156" xr:uid="{00000000-0005-0000-0000-0000872B0000}"/>
    <cellStyle name="_TAX GTIH Model v50 (6.01.03) v1_403000 - Rollforward" xfId="11157" xr:uid="{00000000-0005-0000-0000-0000882B0000}"/>
    <cellStyle name="_TAX GTIH Model v50 (6.01.03) v1_AIF IV Financial Highlights 12-31-08 v4" xfId="11158" xr:uid="{00000000-0005-0000-0000-0000892B0000}"/>
    <cellStyle name="_TAX GTIH Model v50 (6.01.03) v1_AIF IV Financial Highlights 12-31-08 v4_Apollo Investment Fund IV  Q3 2009 Capital Analysis CURRENT" xfId="11159" xr:uid="{00000000-0005-0000-0000-00008A2B0000}"/>
    <cellStyle name="_TAX GTIH Model v50 (6.01.03) v1_AIF IV Financial Highlights 12-31-08 v4_Apollo Investment Fund IV  Q3 2009 Capital Analysis iPCS &amp; URI Distribution" xfId="11160" xr:uid="{00000000-0005-0000-0000-00008B2B0000}"/>
    <cellStyle name="_TAX GTIH Model v50 (6.01.03) v1_AIF IV Financial Highlights 12-31-08 v4_iPCs#1-Remaining" xfId="11161" xr:uid="{00000000-0005-0000-0000-00008C2B0000}"/>
    <cellStyle name="_TAX GTIH Model v50 (6.01.03) v1_Andy Affrick - Schedulev2" xfId="11162" xr:uid="{00000000-0005-0000-0000-00008D2B0000}"/>
    <cellStyle name="_TAX GTIH Model v50 (6.01.03) v1_Apollo Investment Fund IV  April Priority Return" xfId="11163" xr:uid="{00000000-0005-0000-0000-00008E2B0000}"/>
    <cellStyle name="_TAX GTIH Model v50 (6.01.03) v1_Apollo Investment Fund IV  Q1 2009 Capital Analysis 5-22-09 with GAAP" xfId="11164" xr:uid="{00000000-0005-0000-0000-00008F2B0000}"/>
    <cellStyle name="_TAX GTIH Model v50 (6.01.03) v1_Apollo Investment Fund IV  Q1 2009 Capital Analysis GAAP" xfId="11165" xr:uid="{00000000-0005-0000-0000-0000902B0000}"/>
    <cellStyle name="_TAX GTIH Model v50 (6.01.03) v1_Apollo Investment Fund IV  Q2 2009 Capital Analysis CURRENT" xfId="11166" xr:uid="{00000000-0005-0000-0000-0000912B0000}"/>
    <cellStyle name="_TAX GTIH Model v50 (6.01.03) v1_Apollo Investment Fund IV  Q3 2009 Capital Analysis CURRENT" xfId="11167" xr:uid="{00000000-0005-0000-0000-0000922B0000}"/>
    <cellStyle name="_TAX GTIH Model v50 (6.01.03) v1_Apollo Investment Fund IV  Q3 2009 Capital Analysis iPCS &amp; URI Distribution" xfId="11168" xr:uid="{00000000-0005-0000-0000-0000932B0000}"/>
    <cellStyle name="_TAX GTIH Model v50 (6.01.03) v1_Apollo Investment Fund IV Priority Return 6-30-09" xfId="11169" xr:uid="{00000000-0005-0000-0000-0000942B0000}"/>
    <cellStyle name="_TAX GTIH Model v50 (6.01.03) v1_Apollo Investment Fund IV Q1 2009 Capital Analysis PR CORRECTED 6-30-09" xfId="11170" xr:uid="{00000000-0005-0000-0000-0000952B0000}"/>
    <cellStyle name="_TAX GTIH Model v50 (6.01.03) v1_AUM &amp; FTE" xfId="11171" xr:uid="{00000000-0005-0000-0000-0000962B0000}"/>
    <cellStyle name="_TAX GTIH Model v50 (6.01.03) v1_Broadleaf Watefall 9-30-09" xfId="11172" xr:uid="{00000000-0005-0000-0000-0000972B0000}"/>
    <cellStyle name="_TAX GTIH Model v50 (6.01.03) v1_Carry Calculation" xfId="11173" xr:uid="{00000000-0005-0000-0000-0000982B0000}"/>
    <cellStyle name="_TAX GTIH Model v50 (6.01.03) v1_CM Act" xfId="11174" xr:uid="{00000000-0005-0000-0000-0000992B0000}"/>
    <cellStyle name="_TAX GTIH Model v50 (6.01.03) v1_CM Act_Sheet1" xfId="11175" xr:uid="{00000000-0005-0000-0000-00009A2B0000}"/>
    <cellStyle name="_TAX GTIH Model v50 (6.01.03) v1_CM Act_Sheet2" xfId="11176" xr:uid="{00000000-0005-0000-0000-00009B2B0000}"/>
    <cellStyle name="_TAX GTIH Model v50 (6.01.03) v1_CM Act_Sheet4" xfId="11177" xr:uid="{00000000-0005-0000-0000-00009C2B0000}"/>
    <cellStyle name="_TAX GTIH Model v50 (6.01.03) v1_CM Act_Sheet5" xfId="11178" xr:uid="{00000000-0005-0000-0000-00009D2B0000}"/>
    <cellStyle name="_TAX GTIH Model v50 (6.01.03) v1_COF I CAS" xfId="11179" xr:uid="{00000000-0005-0000-0000-00009E2B0000}"/>
    <cellStyle name="_TAX GTIH Model v50 (6.01.03) v1_COF II CAS" xfId="11180" xr:uid="{00000000-0005-0000-0000-00009F2B0000}"/>
    <cellStyle name="_TAX GTIH Model v50 (6.01.03) v1_Dist Summary_11.XX.09" xfId="11181" xr:uid="{00000000-0005-0000-0000-0000A02B0000}"/>
    <cellStyle name="_TAX GTIH Model v50 (6.01.03) v1_Domestic TB" xfId="11182" xr:uid="{00000000-0005-0000-0000-0000A12B0000}"/>
    <cellStyle name="_TAX GTIH Model v50 (6.01.03) v1_Fund IV" xfId="11183" xr:uid="{00000000-0005-0000-0000-0000A22B0000}"/>
    <cellStyle name="_TAX GTIH Model v50 (6.01.03) v1_Fund IV 9.30.08" xfId="11184" xr:uid="{00000000-0005-0000-0000-0000A32B0000}"/>
    <cellStyle name="_TAX GTIH Model v50 (6.01.03) v1_Fund IV_1" xfId="11185" xr:uid="{00000000-0005-0000-0000-0000A42B0000}"/>
    <cellStyle name="_TAX GTIH Model v50 (6.01.03) v1_Fund IV_AIF IV - Waterfall 3 31 09 vs  6 30 09" xfId="11186" xr:uid="{00000000-0005-0000-0000-0000A52B0000}"/>
    <cellStyle name="_TAX GTIH Model v50 (6.01.03) v1_Fund IV_AIF IV, V, VI, VII, COF - Waterfall 3 31 09 vs  6 30 09" xfId="11187" xr:uid="{00000000-0005-0000-0000-0000A62B0000}"/>
    <cellStyle name="_TAX GTIH Model v50 (6.01.03) v1_Fund IV_Fund IV" xfId="11188" xr:uid="{00000000-0005-0000-0000-0000A72B0000}"/>
    <cellStyle name="_TAX GTIH Model v50 (6.01.03) v1_Fund IV_Funds IV Clawback Value Adjustment" xfId="11189" xr:uid="{00000000-0005-0000-0000-0000A82B0000}"/>
    <cellStyle name="_TAX GTIH Model v50 (6.01.03) v1_Invested Capital Debt Worksheet" xfId="11190" xr:uid="{00000000-0005-0000-0000-0000A92B0000}"/>
    <cellStyle name="_TAX GTIH Model v50 (6.01.03) v1_iPCs#1-Remaining" xfId="11191" xr:uid="{00000000-0005-0000-0000-0000AA2B0000}"/>
    <cellStyle name="_TAX GTIH Model v50 (6.01.03) v1_NMFI Partners Summary" xfId="11192" xr:uid="{00000000-0005-0000-0000-0000AB2B0000}"/>
    <cellStyle name="_TAX GTIH Model v50 (6.01.03) v1_Partners Capital Q1 2009" xfId="11193" xr:uid="{00000000-0005-0000-0000-0000AC2B0000}"/>
    <cellStyle name="_TAX GTIH Model v50 (6.01.03) v1_Partners Capital Q1 2009_Broadleaf Watefall 12-31-09" xfId="11194" xr:uid="{00000000-0005-0000-0000-0000AD2B0000}"/>
    <cellStyle name="_TAX GTIH Model v50 (6.01.03) v1_PR Calc" xfId="11195" xr:uid="{00000000-0005-0000-0000-0000AE2B0000}"/>
    <cellStyle name="_TAX GTIH Model v50 (6.01.03) v1_PR Calc - DOMESTIC" xfId="11196" xr:uid="{00000000-0005-0000-0000-0000AF2B0000}"/>
    <cellStyle name="_TAX GTIH Model v50 (6.01.03) v1_RCIV Q3 2009 Capital Analysis CURRENT" xfId="11197" xr:uid="{00000000-0005-0000-0000-0000B02B0000}"/>
    <cellStyle name="_TAX GTIH Model v50 (6.01.03) v1_rent" xfId="11198" xr:uid="{00000000-0005-0000-0000-0000B12B0000}"/>
    <cellStyle name="_TAX GTIH Model v50 (6.01.03) v1_Sheet1" xfId="11199" xr:uid="{00000000-0005-0000-0000-0000B22B0000}"/>
    <cellStyle name="_TAX GTIH Model v50 (6.01.03) v1_Sheet2" xfId="11200" xr:uid="{00000000-0005-0000-0000-0000B32B0000}"/>
    <cellStyle name="_TAX GTIH Model v50 (6.01.03) v1_Sheet4" xfId="11201" xr:uid="{00000000-0005-0000-0000-0000B42B0000}"/>
    <cellStyle name="_TAX GTIH Model v50 (6.01.03) v1_Sheet5" xfId="11202" xr:uid="{00000000-0005-0000-0000-0000B52B0000}"/>
    <cellStyle name="_TAX GTIH Model v50 (6.01.03) v1_Sheet7" xfId="11203" xr:uid="{00000000-0005-0000-0000-0000B62B0000}"/>
    <cellStyle name="_TAX GTIH Model v50 (6.01.03) v1_Sheet7_Sheet2" xfId="11204" xr:uid="{00000000-0005-0000-0000-0000B72B0000}"/>
    <cellStyle name="_TAX GTIH Model v50 (6.01.03) v1_US Population Summary" xfId="11205" xr:uid="{00000000-0005-0000-0000-0000B82B0000}"/>
    <cellStyle name="_TF NAV 200805 (2)" xfId="11206" xr:uid="{00000000-0005-0000-0000-0000B92B0000}"/>
    <cellStyle name="_TF NAV 200805 (2) 10" xfId="11207" xr:uid="{00000000-0005-0000-0000-0000BA2B0000}"/>
    <cellStyle name="_TF NAV 200805 (2) 11" xfId="11208" xr:uid="{00000000-0005-0000-0000-0000BB2B0000}"/>
    <cellStyle name="_TF NAV 200805 (2) 12" xfId="11209" xr:uid="{00000000-0005-0000-0000-0000BC2B0000}"/>
    <cellStyle name="_TF NAV 200805 (2) 13" xfId="11210" xr:uid="{00000000-0005-0000-0000-0000BD2B0000}"/>
    <cellStyle name="_TF NAV 200805 (2) 14" xfId="11211" xr:uid="{00000000-0005-0000-0000-0000BE2B0000}"/>
    <cellStyle name="_TF NAV 200805 (2) 2" xfId="11212" xr:uid="{00000000-0005-0000-0000-0000BF2B0000}"/>
    <cellStyle name="_TF NAV 200805 (2) 3" xfId="11213" xr:uid="{00000000-0005-0000-0000-0000C02B0000}"/>
    <cellStyle name="_TF NAV 200805 (2) 4" xfId="11214" xr:uid="{00000000-0005-0000-0000-0000C12B0000}"/>
    <cellStyle name="_TF NAV 200805 (2) 5" xfId="11215" xr:uid="{00000000-0005-0000-0000-0000C22B0000}"/>
    <cellStyle name="_TF NAV 200805 (2) 6" xfId="11216" xr:uid="{00000000-0005-0000-0000-0000C32B0000}"/>
    <cellStyle name="_TF NAV 200805 (2) 7" xfId="11217" xr:uid="{00000000-0005-0000-0000-0000C42B0000}"/>
    <cellStyle name="_TF NAV 200805 (2) 8" xfId="11218" xr:uid="{00000000-0005-0000-0000-0000C52B0000}"/>
    <cellStyle name="_TF NAV 200805 (2) 9" xfId="11219" xr:uid="{00000000-0005-0000-0000-0000C62B0000}"/>
    <cellStyle name="_TF NAV 200805 (2)_Cash Rec PB" xfId="11220" xr:uid="{00000000-0005-0000-0000-0000C72B0000}"/>
    <cellStyle name="_TF NAV 200805 (2)_Int Accural Rec" xfId="11221" xr:uid="{00000000-0005-0000-0000-0000C82B0000}"/>
    <cellStyle name="_TF NAV 200805 (2)_Lightbox_Ops ME_OCT 09" xfId="11222" xr:uid="{00000000-0005-0000-0000-0000C92B0000}"/>
    <cellStyle name="_TF NAV 200805 (2)_Lightbox_Ops ME_Sept 09" xfId="11223" xr:uid="{00000000-0005-0000-0000-0000CA2B0000}"/>
    <cellStyle name="_TF NAV 200805 (2)_MV Rec" xfId="11224" xr:uid="{00000000-0005-0000-0000-0000CB2B0000}"/>
    <cellStyle name="_TGI Feeder III(Onshore)BK" xfId="11225" xr:uid="{00000000-0005-0000-0000-0000CC2B0000}"/>
    <cellStyle name="_Top-side and SUD schedule for Q4 2007 V3-5-08" xfId="11226" xr:uid="{00000000-0005-0000-0000-0000CD2B0000}"/>
    <cellStyle name="_Top-side and SUD schedule for Q4 2007 V3-5-08 2" xfId="11227" xr:uid="{00000000-0005-0000-0000-0000CE2B0000}"/>
    <cellStyle name="_Top-side and SUD schedule for Q4 2007 V3-5-08_2011 6+6 Occupancy Forecast" xfId="11228" xr:uid="{00000000-0005-0000-0000-0000CF2B0000}"/>
    <cellStyle name="_Top-side and SUD schedule for Q4 2007 V3-5-08_403000 - Rollforward" xfId="11229" xr:uid="{00000000-0005-0000-0000-0000D02B0000}"/>
    <cellStyle name="_Top-side and SUD schedule for Q4 2007 V3-5-08_AGM 2009 Earnings Forecast Model_080916_May_7" xfId="11230" xr:uid="{00000000-0005-0000-0000-0000D12B0000}"/>
    <cellStyle name="_Top-side and SUD schedule for Q4 2007 V3-5-08_AGM 2009 Earnings Forecast Model_080916_May_7_FYCMPln-Retrieve" xfId="11231" xr:uid="{00000000-0005-0000-0000-0000D22B0000}"/>
    <cellStyle name="_Top-side and SUD schedule for Q4 2007 V3-5-08_AGM 2009 Earnings Forecast Model_080916_v16 Sent to fix_BRIDGE v03  (2)" xfId="11232" xr:uid="{00000000-0005-0000-0000-0000D32B0000}"/>
    <cellStyle name="_Top-side and SUD schedule for Q4 2007 V3-5-08_AGM 2009 Earnings Forecast Model_080916_v16 Sent to fix_BRIDGE v03  (2) 2" xfId="11233" xr:uid="{00000000-0005-0000-0000-0000D42B0000}"/>
    <cellStyle name="_Top-side and SUD schedule for Q4 2007 V3-5-08_AGM 2009 Earnings Forecast Model_080916_v16 Sent to fix_BRIDGE v03  (2)_FYCMPln-Retrieve" xfId="11234" xr:uid="{00000000-0005-0000-0000-0000D52B0000}"/>
    <cellStyle name="_Top-side and SUD schedule for Q4 2007 V3-5-08_AIF VI - BondcoVI_Entities Invested Capital (CURRENT)" xfId="11235" xr:uid="{00000000-0005-0000-0000-0000D62B0000}"/>
    <cellStyle name="_Top-side and SUD schedule for Q4 2007 V3-5-08_AIF VI Broadleaf Watefall Summary as of 6-30-09 FINAL" xfId="11236" xr:uid="{00000000-0005-0000-0000-0000D72B0000}"/>
    <cellStyle name="_Top-side and SUD schedule for Q4 2007 V3-5-08_AIF VI Broadleaf Watefall Summary as of 9-30-09" xfId="11237" xr:uid="{00000000-0005-0000-0000-0000D82B0000}"/>
    <cellStyle name="_Top-side and SUD schedule for Q4 2007 V3-5-08_Broadleaf Watefall 12-31-09" xfId="11238" xr:uid="{00000000-0005-0000-0000-0000D92B0000}"/>
    <cellStyle name="_Top-side and SUD schedule for Q4 2007 V3-5-08_Broadleaf Watefall 6-30-09" xfId="11239" xr:uid="{00000000-0005-0000-0000-0000DA2B0000}"/>
    <cellStyle name="_Top-side and SUD schedule for Q4 2007 V3-5-08_Broadleaf Watefall 9-30-09" xfId="11240" xr:uid="{00000000-0005-0000-0000-0000DB2B0000}"/>
    <cellStyle name="_Top-side and SUD schedule for Q4 2007 V3-5-08_FYCMPln-Retrieve" xfId="11241" xr:uid="{00000000-0005-0000-0000-0000DC2B0000}"/>
    <cellStyle name="_Top-side and SUD schedule for Q4 2007 V3-5-08_Invested Capital Debt Worksheet" xfId="11242" xr:uid="{00000000-0005-0000-0000-0000DD2B0000}"/>
    <cellStyle name="_Top-side and SUD schedule for Q4 2007 V3-5-08_July 2010 ADP" xfId="11243" xr:uid="{00000000-0005-0000-0000-0000DE2B0000}"/>
    <cellStyle name="_Top-side and SUD schedule for Q4 2007 V3-5-08_June NMFI accrual" xfId="11244" xr:uid="{00000000-0005-0000-0000-0000DF2B0000}"/>
    <cellStyle name="_Top-side and SUD schedule for Q4 2007 V3-5-08_Sheet7" xfId="11245" xr:uid="{00000000-0005-0000-0000-0000E02B0000}"/>
    <cellStyle name="_Top-side and SUD schedule for Q4 2007 V3-5-08_Sheet7_Sheet2" xfId="11246" xr:uid="{00000000-0005-0000-0000-0000E12B0000}"/>
    <cellStyle name="_Top-side and SUD schedule for Q4 2007 V3-5-08_US Population Summary" xfId="11247" xr:uid="{00000000-0005-0000-0000-0000E22B0000}"/>
    <cellStyle name="_Tribeca PAK Sheet 2006-1-FOF" xfId="11248" xr:uid="{00000000-0005-0000-0000-0000E32B0000}"/>
    <cellStyle name="_v1_ROU_2005strat plan_romania_v1 magnitude submission v1" xfId="11249" xr:uid="{00000000-0005-0000-0000-0000E42B0000}"/>
    <cellStyle name="_v1_ROU_2005strat plan_romania_v1 magnitude submission v1 2" xfId="11250" xr:uid="{00000000-0005-0000-0000-0000E52B0000}"/>
    <cellStyle name="_v1_ROU_2005strat plan_romania_v1 magnitude submission v1 3" xfId="11251" xr:uid="{00000000-0005-0000-0000-0000E62B0000}"/>
    <cellStyle name="_v1_ROU_2005strat plan_romania_v1 magnitude submission v1 3 2" xfId="11252" xr:uid="{00000000-0005-0000-0000-0000E72B0000}"/>
    <cellStyle name="_v2 APOLLO EUROPE MANAGEMENT, LP 2May2008_2Jun2008 Europe" xfId="11253" xr:uid="{00000000-0005-0000-0000-0000E82B0000}"/>
    <cellStyle name="_v2 APOLLO EUROPE MANAGEMENT, LP 2May2008_2Jun2008 Europe 2" xfId="11254" xr:uid="{00000000-0005-0000-0000-0000E92B0000}"/>
    <cellStyle name="_v2 APOLLO EUROPE MANAGEMENT, LP 2May2008_2Jun2008 Europe 2 2" xfId="11255" xr:uid="{00000000-0005-0000-0000-0000EA2B0000}"/>
    <cellStyle name="_v2 APOLLO EUROPE MANAGEMENT, LP 2May2008_2Jun2008 Europe 2 2 2" xfId="11256" xr:uid="{00000000-0005-0000-0000-0000EB2B0000}"/>
    <cellStyle name="_v2 APOLLO EUROPE MANAGEMENT, LP 2May2008_2Jun2008 Europe 2 3" xfId="11257" xr:uid="{00000000-0005-0000-0000-0000EC2B0000}"/>
    <cellStyle name="_v2 APOLLO EUROPE MANAGEMENT, LP 2May2008_2Jun2008 Europe 2 3 2" xfId="11258" xr:uid="{00000000-0005-0000-0000-0000ED2B0000}"/>
    <cellStyle name="_v2 APOLLO EUROPE MANAGEMENT, LP 2May2008_2Jun2008 Europe 2 4" xfId="11259" xr:uid="{00000000-0005-0000-0000-0000EE2B0000}"/>
    <cellStyle name="_v2 APOLLO EUROPE MANAGEMENT, LP 2May2008_2Jun2008 Europe 2_AAA Inv" xfId="11260" xr:uid="{00000000-0005-0000-0000-0000EF2B0000}"/>
    <cellStyle name="_v2 APOLLO EUROPE MANAGEMENT, LP 2May2008_2Jun2008 Europe 2_AAA Inv 2" xfId="11261" xr:uid="{00000000-0005-0000-0000-0000F02B0000}"/>
    <cellStyle name="_v2 APOLLO EUROPE MANAGEMENT, LP 2May2008_2Jun2008 Europe 2_AAA Inv_1" xfId="11262" xr:uid="{00000000-0005-0000-0000-0000F12B0000}"/>
    <cellStyle name="_v2 APOLLO EUROPE MANAGEMENT, LP 2May2008_2Jun2008 Europe 2_AAA Inv_1 2" xfId="11263" xr:uid="{00000000-0005-0000-0000-0000F22B0000}"/>
    <cellStyle name="_v2 APOLLO EUROPE MANAGEMENT, LP 2May2008_2Jun2008 Europe 2_AAA Inv_1 2 2" xfId="11264" xr:uid="{00000000-0005-0000-0000-0000F32B0000}"/>
    <cellStyle name="_v2 APOLLO EUROPE MANAGEMENT, LP 2May2008_2Jun2008 Europe 2_AP Alt" xfId="11265" xr:uid="{00000000-0005-0000-0000-0000F42B0000}"/>
    <cellStyle name="_v2 APOLLO EUROPE MANAGEMENT, LP 2May2008_2Jun2008 Europe 2_AP Alt 2" xfId="11266" xr:uid="{00000000-0005-0000-0000-0000F52B0000}"/>
    <cellStyle name="_v2 APOLLO EUROPE MANAGEMENT, LP 2May2008_2Jun2008 Europe 3" xfId="11267" xr:uid="{00000000-0005-0000-0000-0000F62B0000}"/>
    <cellStyle name="_v2 APOLLO EUROPE MANAGEMENT, LP 2May2008_2Jun2008 Europe 3 2" xfId="11268" xr:uid="{00000000-0005-0000-0000-0000F72B0000}"/>
    <cellStyle name="_v2 APOLLO EUROPE MANAGEMENT, LP 2May2008_2Jun2008 Europe 3 2 2" xfId="11269" xr:uid="{00000000-0005-0000-0000-0000F82B0000}"/>
    <cellStyle name="_v2 APOLLO EUROPE MANAGEMENT, LP 2May2008_2Jun2008 Europe 3 3" xfId="11270" xr:uid="{00000000-0005-0000-0000-0000F92B0000}"/>
    <cellStyle name="_v2 APOLLO EUROPE MANAGEMENT, LP 2May2008_2Jun2008 Europe_403000 - Rollforward" xfId="11271" xr:uid="{00000000-0005-0000-0000-0000FA2B0000}"/>
    <cellStyle name="_v2 APOLLO EUROPE MANAGEMENT, LP 2May2008_2Jun2008 Europe_AAA Inv" xfId="11272" xr:uid="{00000000-0005-0000-0000-0000FB2B0000}"/>
    <cellStyle name="_v2 APOLLO EUROPE MANAGEMENT, LP 2May2008_2Jun2008 Europe_AAA Inv 2" xfId="11273" xr:uid="{00000000-0005-0000-0000-0000FC2B0000}"/>
    <cellStyle name="_v2 APOLLO EUROPE MANAGEMENT, LP 2May2008_2Jun2008 Europe_AAA Inv 2 2" xfId="11274" xr:uid="{00000000-0005-0000-0000-0000FD2B0000}"/>
    <cellStyle name="_v2 APOLLO EUROPE MANAGEMENT, LP 2May2008_2Jun2008 Europe_AAA Inv 3" xfId="11275" xr:uid="{00000000-0005-0000-0000-0000FE2B0000}"/>
    <cellStyle name="_v2 APOLLO EUROPE MANAGEMENT, LP 2May2008_2Jun2008 Europe_AAA Inv_1" xfId="11276" xr:uid="{00000000-0005-0000-0000-0000FF2B0000}"/>
    <cellStyle name="_v2 APOLLO EUROPE MANAGEMENT, LP 2May2008_2Jun2008 Europe_AAA Inv_1 2" xfId="11277" xr:uid="{00000000-0005-0000-0000-0000002C0000}"/>
    <cellStyle name="_v2 APOLLO EUROPE MANAGEMENT, LP 2May2008_2Jun2008 Europe_AAA Inv_AAA Inv" xfId="11278" xr:uid="{00000000-0005-0000-0000-0000012C0000}"/>
    <cellStyle name="_v2 APOLLO EUROPE MANAGEMENT, LP 2May2008_2Jun2008 Europe_AAA Inv_AAA Inv 2" xfId="11279" xr:uid="{00000000-0005-0000-0000-0000022C0000}"/>
    <cellStyle name="_v2 APOLLO EUROPE MANAGEMENT, LP 2May2008_2Jun2008 Europe_AAA Inv_AAA Inv_1" xfId="11280" xr:uid="{00000000-0005-0000-0000-0000032C0000}"/>
    <cellStyle name="_v2 APOLLO EUROPE MANAGEMENT, LP 2May2008_2Jun2008 Europe_AAA Inv_AAA Inv_1 2" xfId="11281" xr:uid="{00000000-0005-0000-0000-0000042C0000}"/>
    <cellStyle name="_v2 APOLLO EUROPE MANAGEMENT, LP 2May2008_2Jun2008 Europe_AAA Inv_AAA Inv_1 2 2" xfId="11282" xr:uid="{00000000-0005-0000-0000-0000052C0000}"/>
    <cellStyle name="_v2 APOLLO EUROPE MANAGEMENT, LP 2May2008_2Jun2008 Europe_AAA Inv_AP Alt" xfId="11283" xr:uid="{00000000-0005-0000-0000-0000062C0000}"/>
    <cellStyle name="_v2 APOLLO EUROPE MANAGEMENT, LP 2May2008_2Jun2008 Europe_AAA Inv_AP Alt 2" xfId="11284" xr:uid="{00000000-0005-0000-0000-0000072C0000}"/>
    <cellStyle name="_v2 APOLLO EUROPE MANAGEMENT, LP 2May2008_2Jun2008 Europe_AP Alt" xfId="11285" xr:uid="{00000000-0005-0000-0000-0000082C0000}"/>
    <cellStyle name="_v2 APOLLO EUROPE MANAGEMENT, LP 2May2008_2Jun2008 Europe_AP Alt 2" xfId="11286" xr:uid="{00000000-0005-0000-0000-0000092C0000}"/>
    <cellStyle name="_v2 APOLLO EUROPE MANAGEMENT, LP 2May2008_2Jun2008 Europe_August 2010 Estimate" xfId="11287" xr:uid="{00000000-0005-0000-0000-00000A2C0000}"/>
    <cellStyle name="_v2 APOLLO EUROPE MANAGEMENT, LP 2May2008_2Jun2008 Europe_CM Act" xfId="11288" xr:uid="{00000000-0005-0000-0000-00000B2C0000}"/>
    <cellStyle name="_v2 APOLLO EUROPE MANAGEMENT, LP 2May2008_2Jun2008 Europe_CM Act_Sheet1" xfId="11289" xr:uid="{00000000-0005-0000-0000-00000C2C0000}"/>
    <cellStyle name="_v2 APOLLO EUROPE MANAGEMENT, LP 2May2008_2Jun2008 Europe_CM Act_Sheet2" xfId="11290" xr:uid="{00000000-0005-0000-0000-00000D2C0000}"/>
    <cellStyle name="_v2 APOLLO EUROPE MANAGEMENT, LP 2May2008_2Jun2008 Europe_CM Act_Sheet4" xfId="11291" xr:uid="{00000000-0005-0000-0000-00000E2C0000}"/>
    <cellStyle name="_v2 APOLLO EUROPE MANAGEMENT, LP 2May2008_2Jun2008 Europe_CM Act_Sheet5" xfId="11292" xr:uid="{00000000-0005-0000-0000-00000F2C0000}"/>
    <cellStyle name="_v2 APOLLO EUROPE MANAGEMENT, LP 2May2008_2Jun2008 Europe_July Estimate" xfId="11293" xr:uid="{00000000-0005-0000-0000-0000102C0000}"/>
    <cellStyle name="_v2 APOLLO EUROPE MANAGEMENT, LP 2May2008_2Jun2008 Europe_NAV Alloc LP Feeder" xfId="11294" xr:uid="{00000000-0005-0000-0000-0000112C0000}"/>
    <cellStyle name="_v2 APOLLO EUROPE MANAGEMENT, LP 2May2008_2Jun2008 Europe_NMFI Partners Summary" xfId="11295" xr:uid="{00000000-0005-0000-0000-0000122C0000}"/>
    <cellStyle name="_v2 APOLLO EUROPE MANAGEMENT, LP 2May2008_2Jun2008 Europe_rent" xfId="11296" xr:uid="{00000000-0005-0000-0000-0000132C0000}"/>
    <cellStyle name="_v2 APOLLO EUROPE MANAGEMENT, LP 2May2008_2Jun2008 Europe_rent.alloc.2" xfId="11297" xr:uid="{00000000-0005-0000-0000-0000142C0000}"/>
    <cellStyle name="_v2 APOLLO EUROPE MANAGEMENT, LP 2May2008_2Jun2008 Europe_rent.alloc.2_Sheet2" xfId="11298" xr:uid="{00000000-0005-0000-0000-0000152C0000}"/>
    <cellStyle name="_v2 APOLLO EUROPE MANAGEMENT, LP 2May2008_2Jun2008 Europe_rent.detail" xfId="11299" xr:uid="{00000000-0005-0000-0000-0000162C0000}"/>
    <cellStyle name="_v2 APOLLO EUROPE MANAGEMENT, LP 2May2008_2Jun2008 Europe_rent.detail_Sheet2" xfId="11300" xr:uid="{00000000-0005-0000-0000-0000172C0000}"/>
    <cellStyle name="_v2 APOLLO EUROPE MANAGEMENT, LP 2May2008_2Jun2008 Europe_Sheet1" xfId="11301" xr:uid="{00000000-0005-0000-0000-0000182C0000}"/>
    <cellStyle name="_v2 APOLLO EUROPE MANAGEMENT, LP 2May2008_2Jun2008 Europe_Sheet2" xfId="11302" xr:uid="{00000000-0005-0000-0000-0000192C0000}"/>
    <cellStyle name="_v2 APOLLO EUROPE MANAGEMENT, LP 2May2008_2Jun2008 Europe_Sheet4" xfId="11303" xr:uid="{00000000-0005-0000-0000-00001A2C0000}"/>
    <cellStyle name="_v2 APOLLO EUROPE MANAGEMENT, LP 2May2008_2Jun2008 Europe_Sheet5" xfId="11304" xr:uid="{00000000-0005-0000-0000-00001B2C0000}"/>
    <cellStyle name="_v2 APOLLO EUROPE MANAGEMENT, LP 2May2008_2Jun2008 Europe_Sheet5_Sheet2" xfId="11305" xr:uid="{00000000-0005-0000-0000-00001C2C0000}"/>
    <cellStyle name="_v2 APOLLO EUROPE MANAGEMENT, LP 2May2008_2Jun2008 Europe_US Population Summary" xfId="11306" xr:uid="{00000000-0005-0000-0000-00001D2C0000}"/>
    <cellStyle name="_v3 APOLLO EUROPE MANAGEMENT LP 2Sep2008_1Oct2008 London" xfId="11307" xr:uid="{00000000-0005-0000-0000-00001E2C0000}"/>
    <cellStyle name="_v3 APOLLO EUROPE MANAGEMENT LP 2Sep2008_1Oct2008 London 2" xfId="11308" xr:uid="{00000000-0005-0000-0000-00001F2C0000}"/>
    <cellStyle name="_v3 APOLLO EUROPE MANAGEMENT LP 2Sep2008_1Oct2008 London 2 2" xfId="11309" xr:uid="{00000000-0005-0000-0000-0000202C0000}"/>
    <cellStyle name="_v3 APOLLO EUROPE MANAGEMENT LP 2Sep2008_1Oct2008 London 2 2 2" xfId="11310" xr:uid="{00000000-0005-0000-0000-0000212C0000}"/>
    <cellStyle name="_v3 APOLLO EUROPE MANAGEMENT LP 2Sep2008_1Oct2008 London 2 3" xfId="11311" xr:uid="{00000000-0005-0000-0000-0000222C0000}"/>
    <cellStyle name="_v3 APOLLO EUROPE MANAGEMENT LP 2Sep2008_1Oct2008 London 2 3 2" xfId="11312" xr:uid="{00000000-0005-0000-0000-0000232C0000}"/>
    <cellStyle name="_v3 APOLLO EUROPE MANAGEMENT LP 2Sep2008_1Oct2008 London 2 4" xfId="11313" xr:uid="{00000000-0005-0000-0000-0000242C0000}"/>
    <cellStyle name="_v3 APOLLO EUROPE MANAGEMENT LP 2Sep2008_1Oct2008 London 2_AAA Inv" xfId="11314" xr:uid="{00000000-0005-0000-0000-0000252C0000}"/>
    <cellStyle name="_v3 APOLLO EUROPE MANAGEMENT LP 2Sep2008_1Oct2008 London 2_AAA Inv 2" xfId="11315" xr:uid="{00000000-0005-0000-0000-0000262C0000}"/>
    <cellStyle name="_v3 APOLLO EUROPE MANAGEMENT LP 2Sep2008_1Oct2008 London 2_AAA Inv_1" xfId="11316" xr:uid="{00000000-0005-0000-0000-0000272C0000}"/>
    <cellStyle name="_v3 APOLLO EUROPE MANAGEMENT LP 2Sep2008_1Oct2008 London 2_AAA Inv_1 2" xfId="11317" xr:uid="{00000000-0005-0000-0000-0000282C0000}"/>
    <cellStyle name="_v3 APOLLO EUROPE MANAGEMENT LP 2Sep2008_1Oct2008 London 2_AAA Inv_1 2 2" xfId="11318" xr:uid="{00000000-0005-0000-0000-0000292C0000}"/>
    <cellStyle name="_v3 APOLLO EUROPE MANAGEMENT LP 2Sep2008_1Oct2008 London 2_AP Alt" xfId="11319" xr:uid="{00000000-0005-0000-0000-00002A2C0000}"/>
    <cellStyle name="_v3 APOLLO EUROPE MANAGEMENT LP 2Sep2008_1Oct2008 London 2_AP Alt 2" xfId="11320" xr:uid="{00000000-0005-0000-0000-00002B2C0000}"/>
    <cellStyle name="_v3 APOLLO EUROPE MANAGEMENT LP 2Sep2008_1Oct2008 London 3" xfId="11321" xr:uid="{00000000-0005-0000-0000-00002C2C0000}"/>
    <cellStyle name="_v3 APOLLO EUROPE MANAGEMENT LP 2Sep2008_1Oct2008 London 3 2" xfId="11322" xr:uid="{00000000-0005-0000-0000-00002D2C0000}"/>
    <cellStyle name="_v3 APOLLO EUROPE MANAGEMENT LP 2Sep2008_1Oct2008 London 3 2 2" xfId="11323" xr:uid="{00000000-0005-0000-0000-00002E2C0000}"/>
    <cellStyle name="_v3 APOLLO EUROPE MANAGEMENT LP 2Sep2008_1Oct2008 London 3 3" xfId="11324" xr:uid="{00000000-0005-0000-0000-00002F2C0000}"/>
    <cellStyle name="_v3 APOLLO EUROPE MANAGEMENT LP 2Sep2008_1Oct2008 London_AAA Inv" xfId="11325" xr:uid="{00000000-0005-0000-0000-0000302C0000}"/>
    <cellStyle name="_v3 APOLLO EUROPE MANAGEMENT LP 2Sep2008_1Oct2008 London_AAA Inv 2" xfId="11326" xr:uid="{00000000-0005-0000-0000-0000312C0000}"/>
    <cellStyle name="_v3 APOLLO EUROPE MANAGEMENT LP 2Sep2008_1Oct2008 London_AAA Inv 2 2" xfId="11327" xr:uid="{00000000-0005-0000-0000-0000322C0000}"/>
    <cellStyle name="_v3 APOLLO EUROPE MANAGEMENT LP 2Sep2008_1Oct2008 London_AAA Inv 3" xfId="11328" xr:uid="{00000000-0005-0000-0000-0000332C0000}"/>
    <cellStyle name="_v3 APOLLO EUROPE MANAGEMENT LP 2Sep2008_1Oct2008 London_AAA Inv_1" xfId="11329" xr:uid="{00000000-0005-0000-0000-0000342C0000}"/>
    <cellStyle name="_v3 APOLLO EUROPE MANAGEMENT LP 2Sep2008_1Oct2008 London_AAA Inv_1 2" xfId="11330" xr:uid="{00000000-0005-0000-0000-0000352C0000}"/>
    <cellStyle name="_v3 APOLLO EUROPE MANAGEMENT LP 2Sep2008_1Oct2008 London_AAA Inv_AAA Inv" xfId="11331" xr:uid="{00000000-0005-0000-0000-0000362C0000}"/>
    <cellStyle name="_v3 APOLLO EUROPE MANAGEMENT LP 2Sep2008_1Oct2008 London_AAA Inv_AAA Inv 2" xfId="11332" xr:uid="{00000000-0005-0000-0000-0000372C0000}"/>
    <cellStyle name="_v3 APOLLO EUROPE MANAGEMENT LP 2Sep2008_1Oct2008 London_AAA Inv_AAA Inv_1" xfId="11333" xr:uid="{00000000-0005-0000-0000-0000382C0000}"/>
    <cellStyle name="_v3 APOLLO EUROPE MANAGEMENT LP 2Sep2008_1Oct2008 London_AAA Inv_AAA Inv_1 2" xfId="11334" xr:uid="{00000000-0005-0000-0000-0000392C0000}"/>
    <cellStyle name="_v3 APOLLO EUROPE MANAGEMENT LP 2Sep2008_1Oct2008 London_AAA Inv_AAA Inv_1 2 2" xfId="11335" xr:uid="{00000000-0005-0000-0000-00003A2C0000}"/>
    <cellStyle name="_v3 APOLLO EUROPE MANAGEMENT LP 2Sep2008_1Oct2008 London_AAA Inv_AP Alt" xfId="11336" xr:uid="{00000000-0005-0000-0000-00003B2C0000}"/>
    <cellStyle name="_v3 APOLLO EUROPE MANAGEMENT LP 2Sep2008_1Oct2008 London_AAA Inv_AP Alt 2" xfId="11337" xr:uid="{00000000-0005-0000-0000-00003C2C0000}"/>
    <cellStyle name="_v3 APOLLO EUROPE MANAGEMENT LP 2Sep2008_1Oct2008 London_AP Alt" xfId="11338" xr:uid="{00000000-0005-0000-0000-00003D2C0000}"/>
    <cellStyle name="_v3 APOLLO EUROPE MANAGEMENT LP 2Sep2008_1Oct2008 London_AP Alt 2" xfId="11339" xr:uid="{00000000-0005-0000-0000-00003E2C0000}"/>
    <cellStyle name="_v3 APOLLO EUROPE MANAGEMENT LP 2Sep2008_1Oct2008 London_CM Act" xfId="11340" xr:uid="{00000000-0005-0000-0000-00003F2C0000}"/>
    <cellStyle name="_v3 APOLLO EUROPE MANAGEMENT LP 2Sep2008_1Oct2008 London_CM Act_Sheet1" xfId="11341" xr:uid="{00000000-0005-0000-0000-0000402C0000}"/>
    <cellStyle name="_v3 APOLLO EUROPE MANAGEMENT LP 2Sep2008_1Oct2008 London_CM Act_Sheet2" xfId="11342" xr:uid="{00000000-0005-0000-0000-0000412C0000}"/>
    <cellStyle name="_v3 APOLLO EUROPE MANAGEMENT LP 2Sep2008_1Oct2008 London_CM Act_Sheet4" xfId="11343" xr:uid="{00000000-0005-0000-0000-0000422C0000}"/>
    <cellStyle name="_v3 APOLLO EUROPE MANAGEMENT LP 2Sep2008_1Oct2008 London_CM Act_Sheet5" xfId="11344" xr:uid="{00000000-0005-0000-0000-0000432C0000}"/>
    <cellStyle name="_v3 APOLLO EUROPE MANAGEMENT LP 2Sep2008_1Oct2008 London_rent.alloc.2" xfId="11345" xr:uid="{00000000-0005-0000-0000-0000442C0000}"/>
    <cellStyle name="_v3 APOLLO EUROPE MANAGEMENT LP 2Sep2008_1Oct2008 London_rent.alloc.2_Sheet2" xfId="11346" xr:uid="{00000000-0005-0000-0000-0000452C0000}"/>
    <cellStyle name="_v3 APOLLO EUROPE MANAGEMENT LP 2Sep2008_1Oct2008 London_rent.detail" xfId="11347" xr:uid="{00000000-0005-0000-0000-0000462C0000}"/>
    <cellStyle name="_v3 APOLLO EUROPE MANAGEMENT LP 2Sep2008_1Oct2008 London_rent.detail_Sheet2" xfId="11348" xr:uid="{00000000-0005-0000-0000-0000472C0000}"/>
    <cellStyle name="_v3 APOLLO EUROPE MANAGEMENT LP 2Sep2008_1Oct2008 London_Sheet1" xfId="11349" xr:uid="{00000000-0005-0000-0000-0000482C0000}"/>
    <cellStyle name="_v3 APOLLO EUROPE MANAGEMENT LP 2Sep2008_1Oct2008 London_Sheet2" xfId="11350" xr:uid="{00000000-0005-0000-0000-0000492C0000}"/>
    <cellStyle name="_v3 APOLLO EUROPE MANAGEMENT LP 2Sep2008_1Oct2008 London_Sheet4" xfId="11351" xr:uid="{00000000-0005-0000-0000-00004A2C0000}"/>
    <cellStyle name="_v3 APOLLO EUROPE MANAGEMENT LP 2Sep2008_1Oct2008 London_Sheet5" xfId="11352" xr:uid="{00000000-0005-0000-0000-00004B2C0000}"/>
    <cellStyle name="_v3 APOLLO EUROPE MANAGEMENT LP 2Sep2008_1Oct2008 London_Sheet5_Sheet2" xfId="11353" xr:uid="{00000000-0005-0000-0000-00004C2C0000}"/>
    <cellStyle name="_v3 APOLLO EUROPE MANAGEMENT, LP 2May2008_2Jun2008 Europe" xfId="11354" xr:uid="{00000000-0005-0000-0000-00004D2C0000}"/>
    <cellStyle name="_v3 APOLLO EUROPE MANAGEMENT, LP 2May2008_2Jun2008 Europe 2" xfId="11355" xr:uid="{00000000-0005-0000-0000-00004E2C0000}"/>
    <cellStyle name="_v3 APOLLO EUROPE MANAGEMENT, LP 2May2008_2Jun2008 Europe 2 2" xfId="11356" xr:uid="{00000000-0005-0000-0000-00004F2C0000}"/>
    <cellStyle name="_v3 APOLLO EUROPE MANAGEMENT, LP 2May2008_2Jun2008 Europe 2 2 2" xfId="11357" xr:uid="{00000000-0005-0000-0000-0000502C0000}"/>
    <cellStyle name="_v3 APOLLO EUROPE MANAGEMENT, LP 2May2008_2Jun2008 Europe 2 3" xfId="11358" xr:uid="{00000000-0005-0000-0000-0000512C0000}"/>
    <cellStyle name="_v3 APOLLO EUROPE MANAGEMENT, LP 2May2008_2Jun2008 Europe 2 3 2" xfId="11359" xr:uid="{00000000-0005-0000-0000-0000522C0000}"/>
    <cellStyle name="_v3 APOLLO EUROPE MANAGEMENT, LP 2May2008_2Jun2008 Europe 2 4" xfId="11360" xr:uid="{00000000-0005-0000-0000-0000532C0000}"/>
    <cellStyle name="_v3 APOLLO EUROPE MANAGEMENT, LP 2May2008_2Jun2008 Europe 2_AAA Inv" xfId="11361" xr:uid="{00000000-0005-0000-0000-0000542C0000}"/>
    <cellStyle name="_v3 APOLLO EUROPE MANAGEMENT, LP 2May2008_2Jun2008 Europe 2_AAA Inv 2" xfId="11362" xr:uid="{00000000-0005-0000-0000-0000552C0000}"/>
    <cellStyle name="_v3 APOLLO EUROPE MANAGEMENT, LP 2May2008_2Jun2008 Europe 2_AAA Inv_1" xfId="11363" xr:uid="{00000000-0005-0000-0000-0000562C0000}"/>
    <cellStyle name="_v3 APOLLO EUROPE MANAGEMENT, LP 2May2008_2Jun2008 Europe 2_AAA Inv_1 2" xfId="11364" xr:uid="{00000000-0005-0000-0000-0000572C0000}"/>
    <cellStyle name="_v3 APOLLO EUROPE MANAGEMENT, LP 2May2008_2Jun2008 Europe 2_AAA Inv_1 2 2" xfId="11365" xr:uid="{00000000-0005-0000-0000-0000582C0000}"/>
    <cellStyle name="_v3 APOLLO EUROPE MANAGEMENT, LP 2May2008_2Jun2008 Europe 2_AP Alt" xfId="11366" xr:uid="{00000000-0005-0000-0000-0000592C0000}"/>
    <cellStyle name="_v3 APOLLO EUROPE MANAGEMENT, LP 2May2008_2Jun2008 Europe 2_AP Alt 2" xfId="11367" xr:uid="{00000000-0005-0000-0000-00005A2C0000}"/>
    <cellStyle name="_v3 APOLLO EUROPE MANAGEMENT, LP 2May2008_2Jun2008 Europe 3" xfId="11368" xr:uid="{00000000-0005-0000-0000-00005B2C0000}"/>
    <cellStyle name="_v3 APOLLO EUROPE MANAGEMENT, LP 2May2008_2Jun2008 Europe 3 2" xfId="11369" xr:uid="{00000000-0005-0000-0000-00005C2C0000}"/>
    <cellStyle name="_v3 APOLLO EUROPE MANAGEMENT, LP 2May2008_2Jun2008 Europe 3 2 2" xfId="11370" xr:uid="{00000000-0005-0000-0000-00005D2C0000}"/>
    <cellStyle name="_v3 APOLLO EUROPE MANAGEMENT, LP 2May2008_2Jun2008 Europe 3 3" xfId="11371" xr:uid="{00000000-0005-0000-0000-00005E2C0000}"/>
    <cellStyle name="_v3 APOLLO EUROPE MANAGEMENT, LP 2May2008_2Jun2008 Europe_403000 - Rollforward" xfId="11372" xr:uid="{00000000-0005-0000-0000-00005F2C0000}"/>
    <cellStyle name="_v3 APOLLO EUROPE MANAGEMENT, LP 2May2008_2Jun2008 Europe_AAA Inv" xfId="11373" xr:uid="{00000000-0005-0000-0000-0000602C0000}"/>
    <cellStyle name="_v3 APOLLO EUROPE MANAGEMENT, LP 2May2008_2Jun2008 Europe_AAA Inv 2" xfId="11374" xr:uid="{00000000-0005-0000-0000-0000612C0000}"/>
    <cellStyle name="_v3 APOLLO EUROPE MANAGEMENT, LP 2May2008_2Jun2008 Europe_AAA Inv 2 2" xfId="11375" xr:uid="{00000000-0005-0000-0000-0000622C0000}"/>
    <cellStyle name="_v3 APOLLO EUROPE MANAGEMENT, LP 2May2008_2Jun2008 Europe_AAA Inv 3" xfId="11376" xr:uid="{00000000-0005-0000-0000-0000632C0000}"/>
    <cellStyle name="_v3 APOLLO EUROPE MANAGEMENT, LP 2May2008_2Jun2008 Europe_AAA Inv_1" xfId="11377" xr:uid="{00000000-0005-0000-0000-0000642C0000}"/>
    <cellStyle name="_v3 APOLLO EUROPE MANAGEMENT, LP 2May2008_2Jun2008 Europe_AAA Inv_1 2" xfId="11378" xr:uid="{00000000-0005-0000-0000-0000652C0000}"/>
    <cellStyle name="_v3 APOLLO EUROPE MANAGEMENT, LP 2May2008_2Jun2008 Europe_AAA Inv_AAA Inv" xfId="11379" xr:uid="{00000000-0005-0000-0000-0000662C0000}"/>
    <cellStyle name="_v3 APOLLO EUROPE MANAGEMENT, LP 2May2008_2Jun2008 Europe_AAA Inv_AAA Inv 2" xfId="11380" xr:uid="{00000000-0005-0000-0000-0000672C0000}"/>
    <cellStyle name="_v3 APOLLO EUROPE MANAGEMENT, LP 2May2008_2Jun2008 Europe_AAA Inv_AAA Inv_1" xfId="11381" xr:uid="{00000000-0005-0000-0000-0000682C0000}"/>
    <cellStyle name="_v3 APOLLO EUROPE MANAGEMENT, LP 2May2008_2Jun2008 Europe_AAA Inv_AAA Inv_1 2" xfId="11382" xr:uid="{00000000-0005-0000-0000-0000692C0000}"/>
    <cellStyle name="_v3 APOLLO EUROPE MANAGEMENT, LP 2May2008_2Jun2008 Europe_AAA Inv_AAA Inv_1 2 2" xfId="11383" xr:uid="{00000000-0005-0000-0000-00006A2C0000}"/>
    <cellStyle name="_v3 APOLLO EUROPE MANAGEMENT, LP 2May2008_2Jun2008 Europe_AAA Inv_AP Alt" xfId="11384" xr:uid="{00000000-0005-0000-0000-00006B2C0000}"/>
    <cellStyle name="_v3 APOLLO EUROPE MANAGEMENT, LP 2May2008_2Jun2008 Europe_AAA Inv_AP Alt 2" xfId="11385" xr:uid="{00000000-0005-0000-0000-00006C2C0000}"/>
    <cellStyle name="_v3 APOLLO EUROPE MANAGEMENT, LP 2May2008_2Jun2008 Europe_AP Alt" xfId="11386" xr:uid="{00000000-0005-0000-0000-00006D2C0000}"/>
    <cellStyle name="_v3 APOLLO EUROPE MANAGEMENT, LP 2May2008_2Jun2008 Europe_AP Alt 2" xfId="11387" xr:uid="{00000000-0005-0000-0000-00006E2C0000}"/>
    <cellStyle name="_v3 APOLLO EUROPE MANAGEMENT, LP 2May2008_2Jun2008 Europe_August 2010 Estimate" xfId="11388" xr:uid="{00000000-0005-0000-0000-00006F2C0000}"/>
    <cellStyle name="_v3 APOLLO EUROPE MANAGEMENT, LP 2May2008_2Jun2008 Europe_CM Act" xfId="11389" xr:uid="{00000000-0005-0000-0000-0000702C0000}"/>
    <cellStyle name="_v3 APOLLO EUROPE MANAGEMENT, LP 2May2008_2Jun2008 Europe_CM Act_Sheet1" xfId="11390" xr:uid="{00000000-0005-0000-0000-0000712C0000}"/>
    <cellStyle name="_v3 APOLLO EUROPE MANAGEMENT, LP 2May2008_2Jun2008 Europe_CM Act_Sheet2" xfId="11391" xr:uid="{00000000-0005-0000-0000-0000722C0000}"/>
    <cellStyle name="_v3 APOLLO EUROPE MANAGEMENT, LP 2May2008_2Jun2008 Europe_CM Act_Sheet4" xfId="11392" xr:uid="{00000000-0005-0000-0000-0000732C0000}"/>
    <cellStyle name="_v3 APOLLO EUROPE MANAGEMENT, LP 2May2008_2Jun2008 Europe_CM Act_Sheet5" xfId="11393" xr:uid="{00000000-0005-0000-0000-0000742C0000}"/>
    <cellStyle name="_v3 APOLLO EUROPE MANAGEMENT, LP 2May2008_2Jun2008 Europe_July Estimate" xfId="11394" xr:uid="{00000000-0005-0000-0000-0000752C0000}"/>
    <cellStyle name="_v3 APOLLO EUROPE MANAGEMENT, LP 2May2008_2Jun2008 Europe_NAV Alloc LP Feeder" xfId="11395" xr:uid="{00000000-0005-0000-0000-0000762C0000}"/>
    <cellStyle name="_v3 APOLLO EUROPE MANAGEMENT, LP 2May2008_2Jun2008 Europe_NMFI Partners Summary" xfId="11396" xr:uid="{00000000-0005-0000-0000-0000772C0000}"/>
    <cellStyle name="_v3 APOLLO EUROPE MANAGEMENT, LP 2May2008_2Jun2008 Europe_rent" xfId="11397" xr:uid="{00000000-0005-0000-0000-0000782C0000}"/>
    <cellStyle name="_v3 APOLLO EUROPE MANAGEMENT, LP 2May2008_2Jun2008 Europe_rent.alloc.2" xfId="11398" xr:uid="{00000000-0005-0000-0000-0000792C0000}"/>
    <cellStyle name="_v3 APOLLO EUROPE MANAGEMENT, LP 2May2008_2Jun2008 Europe_rent.alloc.2_Sheet2" xfId="11399" xr:uid="{00000000-0005-0000-0000-00007A2C0000}"/>
    <cellStyle name="_v3 APOLLO EUROPE MANAGEMENT, LP 2May2008_2Jun2008 Europe_rent.detail" xfId="11400" xr:uid="{00000000-0005-0000-0000-00007B2C0000}"/>
    <cellStyle name="_v3 APOLLO EUROPE MANAGEMENT, LP 2May2008_2Jun2008 Europe_rent.detail_Sheet2" xfId="11401" xr:uid="{00000000-0005-0000-0000-00007C2C0000}"/>
    <cellStyle name="_v3 APOLLO EUROPE MANAGEMENT, LP 2May2008_2Jun2008 Europe_Sheet1" xfId="11402" xr:uid="{00000000-0005-0000-0000-00007D2C0000}"/>
    <cellStyle name="_v3 APOLLO EUROPE MANAGEMENT, LP 2May2008_2Jun2008 Europe_Sheet2" xfId="11403" xr:uid="{00000000-0005-0000-0000-00007E2C0000}"/>
    <cellStyle name="_v3 APOLLO EUROPE MANAGEMENT, LP 2May2008_2Jun2008 Europe_Sheet4" xfId="11404" xr:uid="{00000000-0005-0000-0000-00007F2C0000}"/>
    <cellStyle name="_v3 APOLLO EUROPE MANAGEMENT, LP 2May2008_2Jun2008 Europe_Sheet5" xfId="11405" xr:uid="{00000000-0005-0000-0000-0000802C0000}"/>
    <cellStyle name="_v3 APOLLO EUROPE MANAGEMENT, LP 2May2008_2Jun2008 Europe_Sheet5_Sheet2" xfId="11406" xr:uid="{00000000-0005-0000-0000-0000812C0000}"/>
    <cellStyle name="_v3 APOLLO EUROPE MANAGEMENT, LP 2May2008_2Jun2008 Europe_US Population Summary" xfId="11407" xr:uid="{00000000-0005-0000-0000-0000822C0000}"/>
    <cellStyle name="_v3 Original APOLLO EUROPE MANAGEMENT, LP 2Jul2008_1Aug2008 Pyramid data" xfId="11408" xr:uid="{00000000-0005-0000-0000-0000832C0000}"/>
    <cellStyle name="_v3 Original APOLLO EUROPE MANAGEMENT, LP 2Jul2008_1Aug2008 Pyramid data 2" xfId="11409" xr:uid="{00000000-0005-0000-0000-0000842C0000}"/>
    <cellStyle name="_v3 Original APOLLO EUROPE MANAGEMENT, LP 2Jul2008_1Aug2008 Pyramid data 2 2" xfId="11410" xr:uid="{00000000-0005-0000-0000-0000852C0000}"/>
    <cellStyle name="_v3 Original APOLLO EUROPE MANAGEMENT, LP 2Jul2008_1Aug2008 Pyramid data 2 2 2" xfId="11411" xr:uid="{00000000-0005-0000-0000-0000862C0000}"/>
    <cellStyle name="_v3 Original APOLLO EUROPE MANAGEMENT, LP 2Jul2008_1Aug2008 Pyramid data 2 3" xfId="11412" xr:uid="{00000000-0005-0000-0000-0000872C0000}"/>
    <cellStyle name="_v3 Original APOLLO EUROPE MANAGEMENT, LP 2Jul2008_1Aug2008 Pyramid data 2 3 2" xfId="11413" xr:uid="{00000000-0005-0000-0000-0000882C0000}"/>
    <cellStyle name="_v3 Original APOLLO EUROPE MANAGEMENT, LP 2Jul2008_1Aug2008 Pyramid data 2 4" xfId="11414" xr:uid="{00000000-0005-0000-0000-0000892C0000}"/>
    <cellStyle name="_v3 Original APOLLO EUROPE MANAGEMENT, LP 2Jul2008_1Aug2008 Pyramid data 2_AAA Inv" xfId="11415" xr:uid="{00000000-0005-0000-0000-00008A2C0000}"/>
    <cellStyle name="_v3 Original APOLLO EUROPE MANAGEMENT, LP 2Jul2008_1Aug2008 Pyramid data 2_AAA Inv 2" xfId="11416" xr:uid="{00000000-0005-0000-0000-00008B2C0000}"/>
    <cellStyle name="_v3 Original APOLLO EUROPE MANAGEMENT, LP 2Jul2008_1Aug2008 Pyramid data 2_AAA Inv_1" xfId="11417" xr:uid="{00000000-0005-0000-0000-00008C2C0000}"/>
    <cellStyle name="_v3 Original APOLLO EUROPE MANAGEMENT, LP 2Jul2008_1Aug2008 Pyramid data 2_AAA Inv_1 2" xfId="11418" xr:uid="{00000000-0005-0000-0000-00008D2C0000}"/>
    <cellStyle name="_v3 Original APOLLO EUROPE MANAGEMENT, LP 2Jul2008_1Aug2008 Pyramid data 2_AAA Inv_1 2 2" xfId="11419" xr:uid="{00000000-0005-0000-0000-00008E2C0000}"/>
    <cellStyle name="_v3 Original APOLLO EUROPE MANAGEMENT, LP 2Jul2008_1Aug2008 Pyramid data 2_AP Alt" xfId="11420" xr:uid="{00000000-0005-0000-0000-00008F2C0000}"/>
    <cellStyle name="_v3 Original APOLLO EUROPE MANAGEMENT, LP 2Jul2008_1Aug2008 Pyramid data 2_AP Alt 2" xfId="11421" xr:uid="{00000000-0005-0000-0000-0000902C0000}"/>
    <cellStyle name="_v3 Original APOLLO EUROPE MANAGEMENT, LP 2Jul2008_1Aug2008 Pyramid data 3" xfId="11422" xr:uid="{00000000-0005-0000-0000-0000912C0000}"/>
    <cellStyle name="_v3 Original APOLLO EUROPE MANAGEMENT, LP 2Jul2008_1Aug2008 Pyramid data 3 2" xfId="11423" xr:uid="{00000000-0005-0000-0000-0000922C0000}"/>
    <cellStyle name="_v3 Original APOLLO EUROPE MANAGEMENT, LP 2Jul2008_1Aug2008 Pyramid data 3 2 2" xfId="11424" xr:uid="{00000000-0005-0000-0000-0000932C0000}"/>
    <cellStyle name="_v3 Original APOLLO EUROPE MANAGEMENT, LP 2Jul2008_1Aug2008 Pyramid data 3 3" xfId="11425" xr:uid="{00000000-0005-0000-0000-0000942C0000}"/>
    <cellStyle name="_v3 Original APOLLO EUROPE MANAGEMENT, LP 2Jul2008_1Aug2008 Pyramid data_AAA Inv" xfId="11426" xr:uid="{00000000-0005-0000-0000-0000952C0000}"/>
    <cellStyle name="_v3 Original APOLLO EUROPE MANAGEMENT, LP 2Jul2008_1Aug2008 Pyramid data_AAA Inv 2" xfId="11427" xr:uid="{00000000-0005-0000-0000-0000962C0000}"/>
    <cellStyle name="_v3 Original APOLLO EUROPE MANAGEMENT, LP 2Jul2008_1Aug2008 Pyramid data_AAA Inv 2 2" xfId="11428" xr:uid="{00000000-0005-0000-0000-0000972C0000}"/>
    <cellStyle name="_v3 Original APOLLO EUROPE MANAGEMENT, LP 2Jul2008_1Aug2008 Pyramid data_AAA Inv 3" xfId="11429" xr:uid="{00000000-0005-0000-0000-0000982C0000}"/>
    <cellStyle name="_v3 Original APOLLO EUROPE MANAGEMENT, LP 2Jul2008_1Aug2008 Pyramid data_AAA Inv_1" xfId="11430" xr:uid="{00000000-0005-0000-0000-0000992C0000}"/>
    <cellStyle name="_v3 Original APOLLO EUROPE MANAGEMENT, LP 2Jul2008_1Aug2008 Pyramid data_AAA Inv_1 2" xfId="11431" xr:uid="{00000000-0005-0000-0000-00009A2C0000}"/>
    <cellStyle name="_v3 Original APOLLO EUROPE MANAGEMENT, LP 2Jul2008_1Aug2008 Pyramid data_AAA Inv_AAA Inv" xfId="11432" xr:uid="{00000000-0005-0000-0000-00009B2C0000}"/>
    <cellStyle name="_v3 Original APOLLO EUROPE MANAGEMENT, LP 2Jul2008_1Aug2008 Pyramid data_AAA Inv_AAA Inv 2" xfId="11433" xr:uid="{00000000-0005-0000-0000-00009C2C0000}"/>
    <cellStyle name="_v3 Original APOLLO EUROPE MANAGEMENT, LP 2Jul2008_1Aug2008 Pyramid data_AAA Inv_AAA Inv_1" xfId="11434" xr:uid="{00000000-0005-0000-0000-00009D2C0000}"/>
    <cellStyle name="_v3 Original APOLLO EUROPE MANAGEMENT, LP 2Jul2008_1Aug2008 Pyramid data_AAA Inv_AAA Inv_1 2" xfId="11435" xr:uid="{00000000-0005-0000-0000-00009E2C0000}"/>
    <cellStyle name="_v3 Original APOLLO EUROPE MANAGEMENT, LP 2Jul2008_1Aug2008 Pyramid data_AAA Inv_AAA Inv_1 2 2" xfId="11436" xr:uid="{00000000-0005-0000-0000-00009F2C0000}"/>
    <cellStyle name="_v3 Original APOLLO EUROPE MANAGEMENT, LP 2Jul2008_1Aug2008 Pyramid data_AAA Inv_AP Alt" xfId="11437" xr:uid="{00000000-0005-0000-0000-0000A02C0000}"/>
    <cellStyle name="_v3 Original APOLLO EUROPE MANAGEMENT, LP 2Jul2008_1Aug2008 Pyramid data_AAA Inv_AP Alt 2" xfId="11438" xr:uid="{00000000-0005-0000-0000-0000A12C0000}"/>
    <cellStyle name="_v3 Original APOLLO EUROPE MANAGEMENT, LP 2Jul2008_1Aug2008 Pyramid data_AP Alt" xfId="11439" xr:uid="{00000000-0005-0000-0000-0000A22C0000}"/>
    <cellStyle name="_v3 Original APOLLO EUROPE MANAGEMENT, LP 2Jul2008_1Aug2008 Pyramid data_AP Alt 2" xfId="11440" xr:uid="{00000000-0005-0000-0000-0000A32C0000}"/>
    <cellStyle name="_v3 Original APOLLO EUROPE MANAGEMENT, LP 2Jul2008_1Aug2008 Pyramid data_August 2010 Estimate" xfId="11441" xr:uid="{00000000-0005-0000-0000-0000A42C0000}"/>
    <cellStyle name="_v3 Original APOLLO EUROPE MANAGEMENT, LP 2Jul2008_1Aug2008 Pyramid data_CM Act" xfId="11442" xr:uid="{00000000-0005-0000-0000-0000A52C0000}"/>
    <cellStyle name="_v3 Original APOLLO EUROPE MANAGEMENT, LP 2Jul2008_1Aug2008 Pyramid data_CM Act_Sheet1" xfId="11443" xr:uid="{00000000-0005-0000-0000-0000A62C0000}"/>
    <cellStyle name="_v3 Original APOLLO EUROPE MANAGEMENT, LP 2Jul2008_1Aug2008 Pyramid data_CM Act_Sheet2" xfId="11444" xr:uid="{00000000-0005-0000-0000-0000A72C0000}"/>
    <cellStyle name="_v3 Original APOLLO EUROPE MANAGEMENT, LP 2Jul2008_1Aug2008 Pyramid data_CM Act_Sheet4" xfId="11445" xr:uid="{00000000-0005-0000-0000-0000A82C0000}"/>
    <cellStyle name="_v3 Original APOLLO EUROPE MANAGEMENT, LP 2Jul2008_1Aug2008 Pyramid data_CM Act_Sheet5" xfId="11446" xr:uid="{00000000-0005-0000-0000-0000A92C0000}"/>
    <cellStyle name="_v3 Original APOLLO EUROPE MANAGEMENT, LP 2Jul2008_1Aug2008 Pyramid data_July Estimate" xfId="11447" xr:uid="{00000000-0005-0000-0000-0000AA2C0000}"/>
    <cellStyle name="_v3 Original APOLLO EUROPE MANAGEMENT, LP 2Jul2008_1Aug2008 Pyramid data_NAV Alloc LP Feeder" xfId="11448" xr:uid="{00000000-0005-0000-0000-0000AB2C0000}"/>
    <cellStyle name="_v3 Original APOLLO EUROPE MANAGEMENT, LP 2Jul2008_1Aug2008 Pyramid data_rent.alloc.2" xfId="11449" xr:uid="{00000000-0005-0000-0000-0000AC2C0000}"/>
    <cellStyle name="_v3 Original APOLLO EUROPE MANAGEMENT, LP 2Jul2008_1Aug2008 Pyramid data_rent.alloc.2_Sheet2" xfId="11450" xr:uid="{00000000-0005-0000-0000-0000AD2C0000}"/>
    <cellStyle name="_v3 Original APOLLO EUROPE MANAGEMENT, LP 2Jul2008_1Aug2008 Pyramid data_rent.detail" xfId="11451" xr:uid="{00000000-0005-0000-0000-0000AE2C0000}"/>
    <cellStyle name="_v3 Original APOLLO EUROPE MANAGEMENT, LP 2Jul2008_1Aug2008 Pyramid data_rent.detail_Sheet2" xfId="11452" xr:uid="{00000000-0005-0000-0000-0000AF2C0000}"/>
    <cellStyle name="_v3 Original APOLLO EUROPE MANAGEMENT, LP 2Jul2008_1Aug2008 Pyramid data_Sheet1" xfId="11453" xr:uid="{00000000-0005-0000-0000-0000B02C0000}"/>
    <cellStyle name="_v3 Original APOLLO EUROPE MANAGEMENT, LP 2Jul2008_1Aug2008 Pyramid data_Sheet2" xfId="11454" xr:uid="{00000000-0005-0000-0000-0000B12C0000}"/>
    <cellStyle name="_v3 Original APOLLO EUROPE MANAGEMENT, LP 2Jul2008_1Aug2008 Pyramid data_Sheet4" xfId="11455" xr:uid="{00000000-0005-0000-0000-0000B22C0000}"/>
    <cellStyle name="_v3 Original APOLLO EUROPE MANAGEMENT, LP 2Jul2008_1Aug2008 Pyramid data_Sheet5" xfId="11456" xr:uid="{00000000-0005-0000-0000-0000B32C0000}"/>
    <cellStyle name="_v3 Original APOLLO EUROPE MANAGEMENT, LP 2Jul2008_1Aug2008 Pyramid data_Sheet5_Sheet2" xfId="11457" xr:uid="{00000000-0005-0000-0000-0000B42C0000}"/>
    <cellStyle name="_v3 Original London of APOLLO EUROPE MANAGEMENT LP 3Jun2008_1Jul2008 Pyramid data (2)" xfId="11458" xr:uid="{00000000-0005-0000-0000-0000B52C0000}"/>
    <cellStyle name="_v3 Original London of APOLLO EUROPE MANAGEMENT LP 3Jun2008_1Jul2008 Pyramid data (2) 2" xfId="11459" xr:uid="{00000000-0005-0000-0000-0000B62C0000}"/>
    <cellStyle name="_v3 Original London of APOLLO EUROPE MANAGEMENT LP 3Jun2008_1Jul2008 Pyramid data (2) 2 2" xfId="11460" xr:uid="{00000000-0005-0000-0000-0000B72C0000}"/>
    <cellStyle name="_v3 Original London of APOLLO EUROPE MANAGEMENT LP 3Jun2008_1Jul2008 Pyramid data (2) 2 2 2" xfId="11461" xr:uid="{00000000-0005-0000-0000-0000B82C0000}"/>
    <cellStyle name="_v3 Original London of APOLLO EUROPE MANAGEMENT LP 3Jun2008_1Jul2008 Pyramid data (2) 2 3" xfId="11462" xr:uid="{00000000-0005-0000-0000-0000B92C0000}"/>
    <cellStyle name="_v3 Original London of APOLLO EUROPE MANAGEMENT LP 3Jun2008_1Jul2008 Pyramid data (2) 2 3 2" xfId="11463" xr:uid="{00000000-0005-0000-0000-0000BA2C0000}"/>
    <cellStyle name="_v3 Original London of APOLLO EUROPE MANAGEMENT LP 3Jun2008_1Jul2008 Pyramid data (2) 2 4" xfId="11464" xr:uid="{00000000-0005-0000-0000-0000BB2C0000}"/>
    <cellStyle name="_v3 Original London of APOLLO EUROPE MANAGEMENT LP 3Jun2008_1Jul2008 Pyramid data (2) 2_AAA Inv" xfId="11465" xr:uid="{00000000-0005-0000-0000-0000BC2C0000}"/>
    <cellStyle name="_v3 Original London of APOLLO EUROPE MANAGEMENT LP 3Jun2008_1Jul2008 Pyramid data (2) 2_AAA Inv 2" xfId="11466" xr:uid="{00000000-0005-0000-0000-0000BD2C0000}"/>
    <cellStyle name="_v3 Original London of APOLLO EUROPE MANAGEMENT LP 3Jun2008_1Jul2008 Pyramid data (2) 2_AAA Inv_1" xfId="11467" xr:uid="{00000000-0005-0000-0000-0000BE2C0000}"/>
    <cellStyle name="_v3 Original London of APOLLO EUROPE MANAGEMENT LP 3Jun2008_1Jul2008 Pyramid data (2) 2_AAA Inv_1 2" xfId="11468" xr:uid="{00000000-0005-0000-0000-0000BF2C0000}"/>
    <cellStyle name="_v3 Original London of APOLLO EUROPE MANAGEMENT LP 3Jun2008_1Jul2008 Pyramid data (2) 2_AAA Inv_1 2 2" xfId="11469" xr:uid="{00000000-0005-0000-0000-0000C02C0000}"/>
    <cellStyle name="_v3 Original London of APOLLO EUROPE MANAGEMENT LP 3Jun2008_1Jul2008 Pyramid data (2) 2_AP Alt" xfId="11470" xr:uid="{00000000-0005-0000-0000-0000C12C0000}"/>
    <cellStyle name="_v3 Original London of APOLLO EUROPE MANAGEMENT LP 3Jun2008_1Jul2008 Pyramid data (2) 2_AP Alt 2" xfId="11471" xr:uid="{00000000-0005-0000-0000-0000C22C0000}"/>
    <cellStyle name="_v3 Original London of APOLLO EUROPE MANAGEMENT LP 3Jun2008_1Jul2008 Pyramid data (2) 3" xfId="11472" xr:uid="{00000000-0005-0000-0000-0000C32C0000}"/>
    <cellStyle name="_v3 Original London of APOLLO EUROPE MANAGEMENT LP 3Jun2008_1Jul2008 Pyramid data (2) 3 2" xfId="11473" xr:uid="{00000000-0005-0000-0000-0000C42C0000}"/>
    <cellStyle name="_v3 Original London of APOLLO EUROPE MANAGEMENT LP 3Jun2008_1Jul2008 Pyramid data (2) 3 2 2" xfId="11474" xr:uid="{00000000-0005-0000-0000-0000C52C0000}"/>
    <cellStyle name="_v3 Original London of APOLLO EUROPE MANAGEMENT LP 3Jun2008_1Jul2008 Pyramid data (2) 3 3" xfId="11475" xr:uid="{00000000-0005-0000-0000-0000C62C0000}"/>
    <cellStyle name="_v3 Original London of APOLLO EUROPE MANAGEMENT LP 3Jun2008_1Jul2008 Pyramid data (2)_403000 - Rollforward" xfId="11476" xr:uid="{00000000-0005-0000-0000-0000C72C0000}"/>
    <cellStyle name="_v3 Original London of APOLLO EUROPE MANAGEMENT LP 3Jun2008_1Jul2008 Pyramid data (2)_AAA Inv" xfId="11477" xr:uid="{00000000-0005-0000-0000-0000C82C0000}"/>
    <cellStyle name="_v3 Original London of APOLLO EUROPE MANAGEMENT LP 3Jun2008_1Jul2008 Pyramid data (2)_AAA Inv 2" xfId="11478" xr:uid="{00000000-0005-0000-0000-0000C92C0000}"/>
    <cellStyle name="_v3 Original London of APOLLO EUROPE MANAGEMENT LP 3Jun2008_1Jul2008 Pyramid data (2)_AAA Inv 2 2" xfId="11479" xr:uid="{00000000-0005-0000-0000-0000CA2C0000}"/>
    <cellStyle name="_v3 Original London of APOLLO EUROPE MANAGEMENT LP 3Jun2008_1Jul2008 Pyramid data (2)_AAA Inv 3" xfId="11480" xr:uid="{00000000-0005-0000-0000-0000CB2C0000}"/>
    <cellStyle name="_v3 Original London of APOLLO EUROPE MANAGEMENT LP 3Jun2008_1Jul2008 Pyramid data (2)_AAA Inv_1" xfId="11481" xr:uid="{00000000-0005-0000-0000-0000CC2C0000}"/>
    <cellStyle name="_v3 Original London of APOLLO EUROPE MANAGEMENT LP 3Jun2008_1Jul2008 Pyramid data (2)_AAA Inv_1 2" xfId="11482" xr:uid="{00000000-0005-0000-0000-0000CD2C0000}"/>
    <cellStyle name="_v3 Original London of APOLLO EUROPE MANAGEMENT LP 3Jun2008_1Jul2008 Pyramid data (2)_AAA Inv_AAA Inv" xfId="11483" xr:uid="{00000000-0005-0000-0000-0000CE2C0000}"/>
    <cellStyle name="_v3 Original London of APOLLO EUROPE MANAGEMENT LP 3Jun2008_1Jul2008 Pyramid data (2)_AAA Inv_AAA Inv 2" xfId="11484" xr:uid="{00000000-0005-0000-0000-0000CF2C0000}"/>
    <cellStyle name="_v3 Original London of APOLLO EUROPE MANAGEMENT LP 3Jun2008_1Jul2008 Pyramid data (2)_AAA Inv_AAA Inv_1" xfId="11485" xr:uid="{00000000-0005-0000-0000-0000D02C0000}"/>
    <cellStyle name="_v3 Original London of APOLLO EUROPE MANAGEMENT LP 3Jun2008_1Jul2008 Pyramid data (2)_AAA Inv_AAA Inv_1 2" xfId="11486" xr:uid="{00000000-0005-0000-0000-0000D12C0000}"/>
    <cellStyle name="_v3 Original London of APOLLO EUROPE MANAGEMENT LP 3Jun2008_1Jul2008 Pyramid data (2)_AAA Inv_AAA Inv_1 2 2" xfId="11487" xr:uid="{00000000-0005-0000-0000-0000D22C0000}"/>
    <cellStyle name="_v3 Original London of APOLLO EUROPE MANAGEMENT LP 3Jun2008_1Jul2008 Pyramid data (2)_AAA Inv_AP Alt" xfId="11488" xr:uid="{00000000-0005-0000-0000-0000D32C0000}"/>
    <cellStyle name="_v3 Original London of APOLLO EUROPE MANAGEMENT LP 3Jun2008_1Jul2008 Pyramid data (2)_AAA Inv_AP Alt 2" xfId="11489" xr:uid="{00000000-0005-0000-0000-0000D42C0000}"/>
    <cellStyle name="_v3 Original London of APOLLO EUROPE MANAGEMENT LP 3Jun2008_1Jul2008 Pyramid data (2)_AP Alt" xfId="11490" xr:uid="{00000000-0005-0000-0000-0000D52C0000}"/>
    <cellStyle name="_v3 Original London of APOLLO EUROPE MANAGEMENT LP 3Jun2008_1Jul2008 Pyramid data (2)_AP Alt 2" xfId="11491" xr:uid="{00000000-0005-0000-0000-0000D62C0000}"/>
    <cellStyle name="_v3 Original London of APOLLO EUROPE MANAGEMENT LP 3Jun2008_1Jul2008 Pyramid data (2)_August 2010 Estimate" xfId="11492" xr:uid="{00000000-0005-0000-0000-0000D72C0000}"/>
    <cellStyle name="_v3 Original London of APOLLO EUROPE MANAGEMENT LP 3Jun2008_1Jul2008 Pyramid data (2)_CM Act" xfId="11493" xr:uid="{00000000-0005-0000-0000-0000D82C0000}"/>
    <cellStyle name="_v3 Original London of APOLLO EUROPE MANAGEMENT LP 3Jun2008_1Jul2008 Pyramid data (2)_CM Act_Sheet1" xfId="11494" xr:uid="{00000000-0005-0000-0000-0000D92C0000}"/>
    <cellStyle name="_v3 Original London of APOLLO EUROPE MANAGEMENT LP 3Jun2008_1Jul2008 Pyramid data (2)_CM Act_Sheet2" xfId="11495" xr:uid="{00000000-0005-0000-0000-0000DA2C0000}"/>
    <cellStyle name="_v3 Original London of APOLLO EUROPE MANAGEMENT LP 3Jun2008_1Jul2008 Pyramid data (2)_CM Act_Sheet4" xfId="11496" xr:uid="{00000000-0005-0000-0000-0000DB2C0000}"/>
    <cellStyle name="_v3 Original London of APOLLO EUROPE MANAGEMENT LP 3Jun2008_1Jul2008 Pyramid data (2)_CM Act_Sheet5" xfId="11497" xr:uid="{00000000-0005-0000-0000-0000DC2C0000}"/>
    <cellStyle name="_v3 Original London of APOLLO EUROPE MANAGEMENT LP 3Jun2008_1Jul2008 Pyramid data (2)_July Estimate" xfId="11498" xr:uid="{00000000-0005-0000-0000-0000DD2C0000}"/>
    <cellStyle name="_v3 Original London of APOLLO EUROPE MANAGEMENT LP 3Jun2008_1Jul2008 Pyramid data (2)_NAV Alloc LP Feeder" xfId="11499" xr:uid="{00000000-0005-0000-0000-0000DE2C0000}"/>
    <cellStyle name="_v3 Original London of APOLLO EUROPE MANAGEMENT LP 3Jun2008_1Jul2008 Pyramid data (2)_NMFI Partners Summary" xfId="11500" xr:uid="{00000000-0005-0000-0000-0000DF2C0000}"/>
    <cellStyle name="_v3 Original London of APOLLO EUROPE MANAGEMENT LP 3Jun2008_1Jul2008 Pyramid data (2)_rent" xfId="11501" xr:uid="{00000000-0005-0000-0000-0000E02C0000}"/>
    <cellStyle name="_v3 Original London of APOLLO EUROPE MANAGEMENT LP 3Jun2008_1Jul2008 Pyramid data (2)_rent.alloc.2" xfId="11502" xr:uid="{00000000-0005-0000-0000-0000E12C0000}"/>
    <cellStyle name="_v3 Original London of APOLLO EUROPE MANAGEMENT LP 3Jun2008_1Jul2008 Pyramid data (2)_rent.alloc.2_Sheet2" xfId="11503" xr:uid="{00000000-0005-0000-0000-0000E22C0000}"/>
    <cellStyle name="_v3 Original London of APOLLO EUROPE MANAGEMENT LP 3Jun2008_1Jul2008 Pyramid data (2)_rent.detail" xfId="11504" xr:uid="{00000000-0005-0000-0000-0000E32C0000}"/>
    <cellStyle name="_v3 Original London of APOLLO EUROPE MANAGEMENT LP 3Jun2008_1Jul2008 Pyramid data (2)_rent.detail_Sheet2" xfId="11505" xr:uid="{00000000-0005-0000-0000-0000E42C0000}"/>
    <cellStyle name="_v3 Original London of APOLLO EUROPE MANAGEMENT LP 3Jun2008_1Jul2008 Pyramid data (2)_Sheet1" xfId="11506" xr:uid="{00000000-0005-0000-0000-0000E52C0000}"/>
    <cellStyle name="_v3 Original London of APOLLO EUROPE MANAGEMENT LP 3Jun2008_1Jul2008 Pyramid data (2)_Sheet2" xfId="11507" xr:uid="{00000000-0005-0000-0000-0000E62C0000}"/>
    <cellStyle name="_v3 Original London of APOLLO EUROPE MANAGEMENT LP 3Jun2008_1Jul2008 Pyramid data (2)_Sheet4" xfId="11508" xr:uid="{00000000-0005-0000-0000-0000E72C0000}"/>
    <cellStyle name="_v3 Original London of APOLLO EUROPE MANAGEMENT LP 3Jun2008_1Jul2008 Pyramid data (2)_Sheet5" xfId="11509" xr:uid="{00000000-0005-0000-0000-0000E82C0000}"/>
    <cellStyle name="_v3 Original London of APOLLO EUROPE MANAGEMENT LP 3Jun2008_1Jul2008 Pyramid data (2)_Sheet5_Sheet2" xfId="11510" xr:uid="{00000000-0005-0000-0000-0000E92C0000}"/>
    <cellStyle name="_v3 Original London of APOLLO EUROPE MANAGEMENT LP 3Jun2008_1Jul2008 Pyramid data (2)_US Population Summary" xfId="11511" xr:uid="{00000000-0005-0000-0000-0000EA2C0000}"/>
    <cellStyle name="_v3-APOLLO EUROPE MANAGEMENT LP 2Apr2008_1May2008 -Europe" xfId="11512" xr:uid="{00000000-0005-0000-0000-0000EB2C0000}"/>
    <cellStyle name="_v3-APOLLO EUROPE MANAGEMENT LP 2Apr2008_1May2008 -Europe 2" xfId="11513" xr:uid="{00000000-0005-0000-0000-0000EC2C0000}"/>
    <cellStyle name="_v3-APOLLO EUROPE MANAGEMENT LP 2Apr2008_1May2008 -Europe 2 2" xfId="11514" xr:uid="{00000000-0005-0000-0000-0000ED2C0000}"/>
    <cellStyle name="_v3-APOLLO EUROPE MANAGEMENT LP 2Apr2008_1May2008 -Europe 2 2 2" xfId="11515" xr:uid="{00000000-0005-0000-0000-0000EE2C0000}"/>
    <cellStyle name="_v3-APOLLO EUROPE MANAGEMENT LP 2Apr2008_1May2008 -Europe 2 3" xfId="11516" xr:uid="{00000000-0005-0000-0000-0000EF2C0000}"/>
    <cellStyle name="_v3-APOLLO EUROPE MANAGEMENT LP 2Apr2008_1May2008 -Europe 2 3 2" xfId="11517" xr:uid="{00000000-0005-0000-0000-0000F02C0000}"/>
    <cellStyle name="_v3-APOLLO EUROPE MANAGEMENT LP 2Apr2008_1May2008 -Europe 2 4" xfId="11518" xr:uid="{00000000-0005-0000-0000-0000F12C0000}"/>
    <cellStyle name="_v3-APOLLO EUROPE MANAGEMENT LP 2Apr2008_1May2008 -Europe 2_AAA Inv" xfId="11519" xr:uid="{00000000-0005-0000-0000-0000F22C0000}"/>
    <cellStyle name="_v3-APOLLO EUROPE MANAGEMENT LP 2Apr2008_1May2008 -Europe 2_AAA Inv 2" xfId="11520" xr:uid="{00000000-0005-0000-0000-0000F32C0000}"/>
    <cellStyle name="_v3-APOLLO EUROPE MANAGEMENT LP 2Apr2008_1May2008 -Europe 2_AAA Inv_1" xfId="11521" xr:uid="{00000000-0005-0000-0000-0000F42C0000}"/>
    <cellStyle name="_v3-APOLLO EUROPE MANAGEMENT LP 2Apr2008_1May2008 -Europe 2_AAA Inv_1 2" xfId="11522" xr:uid="{00000000-0005-0000-0000-0000F52C0000}"/>
    <cellStyle name="_v3-APOLLO EUROPE MANAGEMENT LP 2Apr2008_1May2008 -Europe 2_AAA Inv_1 2 2" xfId="11523" xr:uid="{00000000-0005-0000-0000-0000F62C0000}"/>
    <cellStyle name="_v3-APOLLO EUROPE MANAGEMENT LP 2Apr2008_1May2008 -Europe 2_AP Alt" xfId="11524" xr:uid="{00000000-0005-0000-0000-0000F72C0000}"/>
    <cellStyle name="_v3-APOLLO EUROPE MANAGEMENT LP 2Apr2008_1May2008 -Europe 2_AP Alt 2" xfId="11525" xr:uid="{00000000-0005-0000-0000-0000F82C0000}"/>
    <cellStyle name="_v3-APOLLO EUROPE MANAGEMENT LP 2Apr2008_1May2008 -Europe 3" xfId="11526" xr:uid="{00000000-0005-0000-0000-0000F92C0000}"/>
    <cellStyle name="_v3-APOLLO EUROPE MANAGEMENT LP 2Apr2008_1May2008 -Europe 3 2" xfId="11527" xr:uid="{00000000-0005-0000-0000-0000FA2C0000}"/>
    <cellStyle name="_v3-APOLLO EUROPE MANAGEMENT LP 2Apr2008_1May2008 -Europe 3 2 2" xfId="11528" xr:uid="{00000000-0005-0000-0000-0000FB2C0000}"/>
    <cellStyle name="_v3-APOLLO EUROPE MANAGEMENT LP 2Apr2008_1May2008 -Europe 3 3" xfId="11529" xr:uid="{00000000-0005-0000-0000-0000FC2C0000}"/>
    <cellStyle name="_v3-APOLLO EUROPE MANAGEMENT LP 2Apr2008_1May2008 -Europe_403000 - Rollforward" xfId="11530" xr:uid="{00000000-0005-0000-0000-0000FD2C0000}"/>
    <cellStyle name="_v3-APOLLO EUROPE MANAGEMENT LP 2Apr2008_1May2008 -Europe_AAA Inv" xfId="11531" xr:uid="{00000000-0005-0000-0000-0000FE2C0000}"/>
    <cellStyle name="_v3-APOLLO EUROPE MANAGEMENT LP 2Apr2008_1May2008 -Europe_AAA Inv 2" xfId="11532" xr:uid="{00000000-0005-0000-0000-0000FF2C0000}"/>
    <cellStyle name="_v3-APOLLO EUROPE MANAGEMENT LP 2Apr2008_1May2008 -Europe_AAA Inv 2 2" xfId="11533" xr:uid="{00000000-0005-0000-0000-0000002D0000}"/>
    <cellStyle name="_v3-APOLLO EUROPE MANAGEMENT LP 2Apr2008_1May2008 -Europe_AAA Inv 3" xfId="11534" xr:uid="{00000000-0005-0000-0000-0000012D0000}"/>
    <cellStyle name="_v3-APOLLO EUROPE MANAGEMENT LP 2Apr2008_1May2008 -Europe_AAA Inv_1" xfId="11535" xr:uid="{00000000-0005-0000-0000-0000022D0000}"/>
    <cellStyle name="_v3-APOLLO EUROPE MANAGEMENT LP 2Apr2008_1May2008 -Europe_AAA Inv_1 2" xfId="11536" xr:uid="{00000000-0005-0000-0000-0000032D0000}"/>
    <cellStyle name="_v3-APOLLO EUROPE MANAGEMENT LP 2Apr2008_1May2008 -Europe_AAA Inv_AAA Inv" xfId="11537" xr:uid="{00000000-0005-0000-0000-0000042D0000}"/>
    <cellStyle name="_v3-APOLLO EUROPE MANAGEMENT LP 2Apr2008_1May2008 -Europe_AAA Inv_AAA Inv 2" xfId="11538" xr:uid="{00000000-0005-0000-0000-0000052D0000}"/>
    <cellStyle name="_v3-APOLLO EUROPE MANAGEMENT LP 2Apr2008_1May2008 -Europe_AAA Inv_AAA Inv_1" xfId="11539" xr:uid="{00000000-0005-0000-0000-0000062D0000}"/>
    <cellStyle name="_v3-APOLLO EUROPE MANAGEMENT LP 2Apr2008_1May2008 -Europe_AAA Inv_AAA Inv_1 2" xfId="11540" xr:uid="{00000000-0005-0000-0000-0000072D0000}"/>
    <cellStyle name="_v3-APOLLO EUROPE MANAGEMENT LP 2Apr2008_1May2008 -Europe_AAA Inv_AAA Inv_1 2 2" xfId="11541" xr:uid="{00000000-0005-0000-0000-0000082D0000}"/>
    <cellStyle name="_v3-APOLLO EUROPE MANAGEMENT LP 2Apr2008_1May2008 -Europe_AAA Inv_AP Alt" xfId="11542" xr:uid="{00000000-0005-0000-0000-0000092D0000}"/>
    <cellStyle name="_v3-APOLLO EUROPE MANAGEMENT LP 2Apr2008_1May2008 -Europe_AAA Inv_AP Alt 2" xfId="11543" xr:uid="{00000000-0005-0000-0000-00000A2D0000}"/>
    <cellStyle name="_v3-APOLLO EUROPE MANAGEMENT LP 2Apr2008_1May2008 -Europe_AP Alt" xfId="11544" xr:uid="{00000000-0005-0000-0000-00000B2D0000}"/>
    <cellStyle name="_v3-APOLLO EUROPE MANAGEMENT LP 2Apr2008_1May2008 -Europe_AP Alt 2" xfId="11545" xr:uid="{00000000-0005-0000-0000-00000C2D0000}"/>
    <cellStyle name="_v3-APOLLO EUROPE MANAGEMENT LP 2Apr2008_1May2008 -Europe_August 2010 Estimate" xfId="11546" xr:uid="{00000000-0005-0000-0000-00000D2D0000}"/>
    <cellStyle name="_v3-APOLLO EUROPE MANAGEMENT LP 2Apr2008_1May2008 -Europe_CM Act" xfId="11547" xr:uid="{00000000-0005-0000-0000-00000E2D0000}"/>
    <cellStyle name="_v3-APOLLO EUROPE MANAGEMENT LP 2Apr2008_1May2008 -Europe_CM Act_Sheet1" xfId="11548" xr:uid="{00000000-0005-0000-0000-00000F2D0000}"/>
    <cellStyle name="_v3-APOLLO EUROPE MANAGEMENT LP 2Apr2008_1May2008 -Europe_CM Act_Sheet2" xfId="11549" xr:uid="{00000000-0005-0000-0000-0000102D0000}"/>
    <cellStyle name="_v3-APOLLO EUROPE MANAGEMENT LP 2Apr2008_1May2008 -Europe_CM Act_Sheet4" xfId="11550" xr:uid="{00000000-0005-0000-0000-0000112D0000}"/>
    <cellStyle name="_v3-APOLLO EUROPE MANAGEMENT LP 2Apr2008_1May2008 -Europe_CM Act_Sheet5" xfId="11551" xr:uid="{00000000-0005-0000-0000-0000122D0000}"/>
    <cellStyle name="_v3-APOLLO EUROPE MANAGEMENT LP 2Apr2008_1May2008 -Europe_July Estimate" xfId="11552" xr:uid="{00000000-0005-0000-0000-0000132D0000}"/>
    <cellStyle name="_v3-APOLLO EUROPE MANAGEMENT LP 2Apr2008_1May2008 -Europe_NAV Alloc LP Feeder" xfId="11553" xr:uid="{00000000-0005-0000-0000-0000142D0000}"/>
    <cellStyle name="_v3-APOLLO EUROPE MANAGEMENT LP 2Apr2008_1May2008 -Europe_NMFI Partners Summary" xfId="11554" xr:uid="{00000000-0005-0000-0000-0000152D0000}"/>
    <cellStyle name="_v3-APOLLO EUROPE MANAGEMENT LP 2Apr2008_1May2008 -Europe_rent" xfId="11555" xr:uid="{00000000-0005-0000-0000-0000162D0000}"/>
    <cellStyle name="_v3-APOLLO EUROPE MANAGEMENT LP 2Apr2008_1May2008 -Europe_rent.alloc.2" xfId="11556" xr:uid="{00000000-0005-0000-0000-0000172D0000}"/>
    <cellStyle name="_v3-APOLLO EUROPE MANAGEMENT LP 2Apr2008_1May2008 -Europe_rent.alloc.2_Sheet2" xfId="11557" xr:uid="{00000000-0005-0000-0000-0000182D0000}"/>
    <cellStyle name="_v3-APOLLO EUROPE MANAGEMENT LP 2Apr2008_1May2008 -Europe_rent.detail" xfId="11558" xr:uid="{00000000-0005-0000-0000-0000192D0000}"/>
    <cellStyle name="_v3-APOLLO EUROPE MANAGEMENT LP 2Apr2008_1May2008 -Europe_rent.detail_Sheet2" xfId="11559" xr:uid="{00000000-0005-0000-0000-00001A2D0000}"/>
    <cellStyle name="_v3-APOLLO EUROPE MANAGEMENT LP 2Apr2008_1May2008 -Europe_Sheet1" xfId="11560" xr:uid="{00000000-0005-0000-0000-00001B2D0000}"/>
    <cellStyle name="_v3-APOLLO EUROPE MANAGEMENT LP 2Apr2008_1May2008 -Europe_Sheet2" xfId="11561" xr:uid="{00000000-0005-0000-0000-00001C2D0000}"/>
    <cellStyle name="_v3-APOLLO EUROPE MANAGEMENT LP 2Apr2008_1May2008 -Europe_Sheet4" xfId="11562" xr:uid="{00000000-0005-0000-0000-00001D2D0000}"/>
    <cellStyle name="_v3-APOLLO EUROPE MANAGEMENT LP 2Apr2008_1May2008 -Europe_Sheet5" xfId="11563" xr:uid="{00000000-0005-0000-0000-00001E2D0000}"/>
    <cellStyle name="_v3-APOLLO EUROPE MANAGEMENT LP 2Apr2008_1May2008 -Europe_Sheet5_Sheet2" xfId="11564" xr:uid="{00000000-0005-0000-0000-00001F2D0000}"/>
    <cellStyle name="_v3-APOLLO EUROPE MANAGEMENT LP 2Apr2008_1May2008 -Europe_US Population Summary" xfId="11565" xr:uid="{00000000-0005-0000-0000-0000202D0000}"/>
    <cellStyle name="_v3APOLLO EUROPE MANAGEMENT, LP 4Aug2008_1Sep2008 London" xfId="11566" xr:uid="{00000000-0005-0000-0000-0000212D0000}"/>
    <cellStyle name="_v3APOLLO EUROPE MANAGEMENT, LP 4Aug2008_1Sep2008 London 2" xfId="11567" xr:uid="{00000000-0005-0000-0000-0000222D0000}"/>
    <cellStyle name="_v3APOLLO EUROPE MANAGEMENT, LP 4Aug2008_1Sep2008 London 2 2" xfId="11568" xr:uid="{00000000-0005-0000-0000-0000232D0000}"/>
    <cellStyle name="_v3APOLLO EUROPE MANAGEMENT, LP 4Aug2008_1Sep2008 London 2 2 2" xfId="11569" xr:uid="{00000000-0005-0000-0000-0000242D0000}"/>
    <cellStyle name="_v3APOLLO EUROPE MANAGEMENT, LP 4Aug2008_1Sep2008 London 2 3" xfId="11570" xr:uid="{00000000-0005-0000-0000-0000252D0000}"/>
    <cellStyle name="_v3APOLLO EUROPE MANAGEMENT, LP 4Aug2008_1Sep2008 London 2 3 2" xfId="11571" xr:uid="{00000000-0005-0000-0000-0000262D0000}"/>
    <cellStyle name="_v3APOLLO EUROPE MANAGEMENT, LP 4Aug2008_1Sep2008 London 2 4" xfId="11572" xr:uid="{00000000-0005-0000-0000-0000272D0000}"/>
    <cellStyle name="_v3APOLLO EUROPE MANAGEMENT, LP 4Aug2008_1Sep2008 London 2_AAA Inv" xfId="11573" xr:uid="{00000000-0005-0000-0000-0000282D0000}"/>
    <cellStyle name="_v3APOLLO EUROPE MANAGEMENT, LP 4Aug2008_1Sep2008 London 2_AAA Inv 2" xfId="11574" xr:uid="{00000000-0005-0000-0000-0000292D0000}"/>
    <cellStyle name="_v3APOLLO EUROPE MANAGEMENT, LP 4Aug2008_1Sep2008 London 2_AAA Inv_1" xfId="11575" xr:uid="{00000000-0005-0000-0000-00002A2D0000}"/>
    <cellStyle name="_v3APOLLO EUROPE MANAGEMENT, LP 4Aug2008_1Sep2008 London 2_AAA Inv_1 2" xfId="11576" xr:uid="{00000000-0005-0000-0000-00002B2D0000}"/>
    <cellStyle name="_v3APOLLO EUROPE MANAGEMENT, LP 4Aug2008_1Sep2008 London 2_AAA Inv_1 2 2" xfId="11577" xr:uid="{00000000-0005-0000-0000-00002C2D0000}"/>
    <cellStyle name="_v3APOLLO EUROPE MANAGEMENT, LP 4Aug2008_1Sep2008 London 2_AP Alt" xfId="11578" xr:uid="{00000000-0005-0000-0000-00002D2D0000}"/>
    <cellStyle name="_v3APOLLO EUROPE MANAGEMENT, LP 4Aug2008_1Sep2008 London 2_AP Alt 2" xfId="11579" xr:uid="{00000000-0005-0000-0000-00002E2D0000}"/>
    <cellStyle name="_v3APOLLO EUROPE MANAGEMENT, LP 4Aug2008_1Sep2008 London 3" xfId="11580" xr:uid="{00000000-0005-0000-0000-00002F2D0000}"/>
    <cellStyle name="_v3APOLLO EUROPE MANAGEMENT, LP 4Aug2008_1Sep2008 London 3 2" xfId="11581" xr:uid="{00000000-0005-0000-0000-0000302D0000}"/>
    <cellStyle name="_v3APOLLO EUROPE MANAGEMENT, LP 4Aug2008_1Sep2008 London 3 2 2" xfId="11582" xr:uid="{00000000-0005-0000-0000-0000312D0000}"/>
    <cellStyle name="_v3APOLLO EUROPE MANAGEMENT, LP 4Aug2008_1Sep2008 London 3 3" xfId="11583" xr:uid="{00000000-0005-0000-0000-0000322D0000}"/>
    <cellStyle name="_v3APOLLO EUROPE MANAGEMENT, LP 4Aug2008_1Sep2008 London_AAA Inv" xfId="11584" xr:uid="{00000000-0005-0000-0000-0000332D0000}"/>
    <cellStyle name="_v3APOLLO EUROPE MANAGEMENT, LP 4Aug2008_1Sep2008 London_AAA Inv 2" xfId="11585" xr:uid="{00000000-0005-0000-0000-0000342D0000}"/>
    <cellStyle name="_v3APOLLO EUROPE MANAGEMENT, LP 4Aug2008_1Sep2008 London_AAA Inv 2 2" xfId="11586" xr:uid="{00000000-0005-0000-0000-0000352D0000}"/>
    <cellStyle name="_v3APOLLO EUROPE MANAGEMENT, LP 4Aug2008_1Sep2008 London_AAA Inv 3" xfId="11587" xr:uid="{00000000-0005-0000-0000-0000362D0000}"/>
    <cellStyle name="_v3APOLLO EUROPE MANAGEMENT, LP 4Aug2008_1Sep2008 London_AAA Inv_1" xfId="11588" xr:uid="{00000000-0005-0000-0000-0000372D0000}"/>
    <cellStyle name="_v3APOLLO EUROPE MANAGEMENT, LP 4Aug2008_1Sep2008 London_AAA Inv_1 2" xfId="11589" xr:uid="{00000000-0005-0000-0000-0000382D0000}"/>
    <cellStyle name="_v3APOLLO EUROPE MANAGEMENT, LP 4Aug2008_1Sep2008 London_AAA Inv_AAA Inv" xfId="11590" xr:uid="{00000000-0005-0000-0000-0000392D0000}"/>
    <cellStyle name="_v3APOLLO EUROPE MANAGEMENT, LP 4Aug2008_1Sep2008 London_AAA Inv_AAA Inv 2" xfId="11591" xr:uid="{00000000-0005-0000-0000-00003A2D0000}"/>
    <cellStyle name="_v3APOLLO EUROPE MANAGEMENT, LP 4Aug2008_1Sep2008 London_AAA Inv_AAA Inv_1" xfId="11592" xr:uid="{00000000-0005-0000-0000-00003B2D0000}"/>
    <cellStyle name="_v3APOLLO EUROPE MANAGEMENT, LP 4Aug2008_1Sep2008 London_AAA Inv_AAA Inv_1 2" xfId="11593" xr:uid="{00000000-0005-0000-0000-00003C2D0000}"/>
    <cellStyle name="_v3APOLLO EUROPE MANAGEMENT, LP 4Aug2008_1Sep2008 London_AAA Inv_AAA Inv_1 2 2" xfId="11594" xr:uid="{00000000-0005-0000-0000-00003D2D0000}"/>
    <cellStyle name="_v3APOLLO EUROPE MANAGEMENT, LP 4Aug2008_1Sep2008 London_AAA Inv_AP Alt" xfId="11595" xr:uid="{00000000-0005-0000-0000-00003E2D0000}"/>
    <cellStyle name="_v3APOLLO EUROPE MANAGEMENT, LP 4Aug2008_1Sep2008 London_AAA Inv_AP Alt 2" xfId="11596" xr:uid="{00000000-0005-0000-0000-00003F2D0000}"/>
    <cellStyle name="_v3APOLLO EUROPE MANAGEMENT, LP 4Aug2008_1Sep2008 London_AP Alt" xfId="11597" xr:uid="{00000000-0005-0000-0000-0000402D0000}"/>
    <cellStyle name="_v3APOLLO EUROPE MANAGEMENT, LP 4Aug2008_1Sep2008 London_AP Alt 2" xfId="11598" xr:uid="{00000000-0005-0000-0000-0000412D0000}"/>
    <cellStyle name="_v3APOLLO EUROPE MANAGEMENT, LP 4Aug2008_1Sep2008 London_CM Act" xfId="11599" xr:uid="{00000000-0005-0000-0000-0000422D0000}"/>
    <cellStyle name="_v3APOLLO EUROPE MANAGEMENT, LP 4Aug2008_1Sep2008 London_CM Act_Sheet1" xfId="11600" xr:uid="{00000000-0005-0000-0000-0000432D0000}"/>
    <cellStyle name="_v3APOLLO EUROPE MANAGEMENT, LP 4Aug2008_1Sep2008 London_CM Act_Sheet2" xfId="11601" xr:uid="{00000000-0005-0000-0000-0000442D0000}"/>
    <cellStyle name="_v3APOLLO EUROPE MANAGEMENT, LP 4Aug2008_1Sep2008 London_CM Act_Sheet4" xfId="11602" xr:uid="{00000000-0005-0000-0000-0000452D0000}"/>
    <cellStyle name="_v3APOLLO EUROPE MANAGEMENT, LP 4Aug2008_1Sep2008 London_CM Act_Sheet5" xfId="11603" xr:uid="{00000000-0005-0000-0000-0000462D0000}"/>
    <cellStyle name="_v3APOLLO EUROPE MANAGEMENT, LP 4Aug2008_1Sep2008 London_rent.alloc.2" xfId="11604" xr:uid="{00000000-0005-0000-0000-0000472D0000}"/>
    <cellStyle name="_v3APOLLO EUROPE MANAGEMENT, LP 4Aug2008_1Sep2008 London_rent.alloc.2_Sheet2" xfId="11605" xr:uid="{00000000-0005-0000-0000-0000482D0000}"/>
    <cellStyle name="_v3APOLLO EUROPE MANAGEMENT, LP 4Aug2008_1Sep2008 London_rent.detail" xfId="11606" xr:uid="{00000000-0005-0000-0000-0000492D0000}"/>
    <cellStyle name="_v3APOLLO EUROPE MANAGEMENT, LP 4Aug2008_1Sep2008 London_rent.detail_Sheet2" xfId="11607" xr:uid="{00000000-0005-0000-0000-00004A2D0000}"/>
    <cellStyle name="_v3APOLLO EUROPE MANAGEMENT, LP 4Aug2008_1Sep2008 London_Sheet1" xfId="11608" xr:uid="{00000000-0005-0000-0000-00004B2D0000}"/>
    <cellStyle name="_v3APOLLO EUROPE MANAGEMENT, LP 4Aug2008_1Sep2008 London_Sheet2" xfId="11609" xr:uid="{00000000-0005-0000-0000-00004C2D0000}"/>
    <cellStyle name="_v3APOLLO EUROPE MANAGEMENT, LP 4Aug2008_1Sep2008 London_Sheet4" xfId="11610" xr:uid="{00000000-0005-0000-0000-00004D2D0000}"/>
    <cellStyle name="_v3APOLLO EUROPE MANAGEMENT, LP 4Aug2008_1Sep2008 London_Sheet5" xfId="11611" xr:uid="{00000000-0005-0000-0000-00004E2D0000}"/>
    <cellStyle name="_v3APOLLO EUROPE MANAGEMENT, LP 4Aug2008_1Sep2008 London_Sheet5_Sheet2" xfId="11612" xr:uid="{00000000-0005-0000-0000-00004F2D0000}"/>
    <cellStyle name="-_Val" xfId="11613" xr:uid="{00000000-0005-0000-0000-0000502D0000}"/>
    <cellStyle name="-_Val 8-31-08" xfId="11614" xr:uid="{00000000-0005-0000-0000-0000512D0000}"/>
    <cellStyle name="_Valuation - AIE" xfId="11615" xr:uid="{00000000-0005-0000-0000-0000522D0000}"/>
    <cellStyle name="-_Valuation Update" xfId="11616" xr:uid="{00000000-0005-0000-0000-0000532D0000}"/>
    <cellStyle name="-_Valuations Summary 2008-09-05" xfId="11617" xr:uid="{00000000-0005-0000-0000-0000542D0000}"/>
    <cellStyle name="-_Valuations Summary 2008-12-19" xfId="11618" xr:uid="{00000000-0005-0000-0000-0000552D0000}"/>
    <cellStyle name="-_Valuations Summary 2009-05-07" xfId="11619" xr:uid="{00000000-0005-0000-0000-0000562D0000}"/>
    <cellStyle name="-_Valuations Summary 2009-06-26" xfId="11620" xr:uid="{00000000-0005-0000-0000-0000572D0000}"/>
    <cellStyle name="-_Valuations Summary 2009-07-02" xfId="11621" xr:uid="{00000000-0005-0000-0000-0000582D0000}"/>
    <cellStyle name="_Verify Detail" xfId="11622" xr:uid="{00000000-0005-0000-0000-0000592D0000}"/>
    <cellStyle name="_Vertical - Model Adjustments (2.14.04)v21" xfId="11623" xr:uid="{00000000-0005-0000-0000-00005A2D0000}"/>
    <cellStyle name="_VIF Federal K-1 Module TY2007_02142008" xfId="11624" xr:uid="{00000000-0005-0000-0000-00005B2D0000}"/>
    <cellStyle name="_VIF Federal K-1 Module TY2007_02142008_403000 - Rollforward" xfId="11625" xr:uid="{00000000-0005-0000-0000-00005C2D0000}"/>
    <cellStyle name="_VIF Federal K-1 Module TY2007_02142008_July 2010 ADP" xfId="11626" xr:uid="{00000000-0005-0000-0000-00005D2D0000}"/>
    <cellStyle name="_VIF Federal K-1 Module TY2007_02142008_June NMFI accrual" xfId="11627" xr:uid="{00000000-0005-0000-0000-00005E2D0000}"/>
    <cellStyle name="_VIF Federal K-1 Module TY2007_02142008_NMFI Partners Summary" xfId="11628" xr:uid="{00000000-0005-0000-0000-00005F2D0000}"/>
    <cellStyle name="_VIF Federal K-1 Module TY2007_02142008_rent" xfId="11629" xr:uid="{00000000-0005-0000-0000-0000602D0000}"/>
    <cellStyle name="_VIF Federal K-1 Module TY2007_02142008_Sheet2" xfId="11630" xr:uid="{00000000-0005-0000-0000-0000612D0000}"/>
    <cellStyle name="_VIF Federal K-1 Module TY2007_02142008_US Population Summary" xfId="11631" xr:uid="{00000000-0005-0000-0000-0000622D0000}"/>
    <cellStyle name="-_Waterfall Athene" xfId="11632" xr:uid="{00000000-0005-0000-0000-0000632D0000}"/>
    <cellStyle name="-_Waterfall VI" xfId="11633" xr:uid="{00000000-0005-0000-0000-0000642D0000}"/>
    <cellStyle name="-_Waterfall VII" xfId="11634" xr:uid="{00000000-0005-0000-0000-0000652D0000}"/>
    <cellStyle name="_Waterstone MST Valuation 6-30-06" xfId="11635" xr:uid="{00000000-0005-0000-0000-0000662D0000}"/>
    <cellStyle name="_Waterstone MST Valuation 6-30-06 2" xfId="11636" xr:uid="{00000000-0005-0000-0000-0000672D0000}"/>
    <cellStyle name="_Waterstone MST Valuation 6-30-06_Geneva Fx Price" xfId="11637" xr:uid="{00000000-0005-0000-0000-0000682D0000}"/>
    <cellStyle name="_Wilmington Trust Q3 07" xfId="11638" xr:uid="{00000000-0005-0000-0000-0000692D0000}"/>
    <cellStyle name="_Wilmington Trust Q3 07_403000 - Rollforward" xfId="11639" xr:uid="{00000000-0005-0000-0000-00006A2D0000}"/>
    <cellStyle name="_Wilmington Trust Q3 07_July 2010 ADP" xfId="11640" xr:uid="{00000000-0005-0000-0000-00006B2D0000}"/>
    <cellStyle name="_Wilmington Trust Q3 07_June NMFI accrual" xfId="11641" xr:uid="{00000000-0005-0000-0000-00006C2D0000}"/>
    <cellStyle name="_Wilmington Trust Q3 07_Pro-forma ENI for Q1 '08 press release_FINAL" xfId="11642" xr:uid="{00000000-0005-0000-0000-00006D2D0000}"/>
    <cellStyle name="_Wilmington Trust Q3 07_rent" xfId="11643" xr:uid="{00000000-0005-0000-0000-00006E2D0000}"/>
    <cellStyle name="_Wilmington Trust Q3 07_Sheet2" xfId="11644" xr:uid="{00000000-0005-0000-0000-00006F2D0000}"/>
    <cellStyle name="_Wilmington Trust Q3 07_US Population Summary" xfId="11645" xr:uid="{00000000-0005-0000-0000-0000702D0000}"/>
    <cellStyle name="_テレコムハウス" xfId="11646" xr:uid="{00000000-0005-0000-0000-0000712D0000}"/>
    <cellStyle name="_テレコムハウス_1" xfId="11647" xr:uid="{00000000-0005-0000-0000-0000722D0000}"/>
    <cellStyle name="_テレコムハウス_2" xfId="11648" xr:uid="{00000000-0005-0000-0000-0000732D0000}"/>
    <cellStyle name="_テレコムハウス_2 2" xfId="11649" xr:uid="{00000000-0005-0000-0000-0000742D0000}"/>
    <cellStyle name="_テレコムハウス_2 2 2" xfId="11650" xr:uid="{00000000-0005-0000-0000-0000752D0000}"/>
    <cellStyle name="_テレコムハウス_2 3" xfId="11651" xr:uid="{00000000-0005-0000-0000-0000762D0000}"/>
    <cellStyle name="_テレコムハウス_2_AAA Inv" xfId="11652" xr:uid="{00000000-0005-0000-0000-0000772D0000}"/>
    <cellStyle name="_テレコムハウス_2_AAA Inv 2" xfId="11653" xr:uid="{00000000-0005-0000-0000-0000782D0000}"/>
    <cellStyle name="_テレコムハウス_2_AAA Inv 2 2" xfId="11654" xr:uid="{00000000-0005-0000-0000-0000792D0000}"/>
    <cellStyle name="_テレコムハウス_3" xfId="11655" xr:uid="{00000000-0005-0000-0000-00007A2D0000}"/>
    <cellStyle name="_テレコムハウス_4" xfId="11656" xr:uid="{00000000-0005-0000-0000-00007B2D0000}"/>
    <cellStyle name="_テレコムハウス_5" xfId="11657" xr:uid="{00000000-0005-0000-0000-00007C2D0000}"/>
    <cellStyle name="_テレコムハウス_6" xfId="11658" xr:uid="{00000000-0005-0000-0000-00007D2D0000}"/>
    <cellStyle name="_テレコムハウス_7" xfId="11659" xr:uid="{00000000-0005-0000-0000-00007E2D0000}"/>
    <cellStyle name="_テレコムハウス_8" xfId="11660" xr:uid="{00000000-0005-0000-0000-00007F2D0000}"/>
    <cellStyle name="_テレコムハウス_8_Vectant 3-13-02" xfId="11661" xr:uid="{00000000-0005-0000-0000-0000802D0000}"/>
    <cellStyle name="_事業企画OpEx" xfId="11662" xr:uid="{00000000-0005-0000-0000-0000812D0000}"/>
    <cellStyle name="_事業企画OpEx_1" xfId="11663" xr:uid="{00000000-0005-0000-0000-0000822D0000}"/>
    <cellStyle name="_事業企画OpEx_2" xfId="11664" xr:uid="{00000000-0005-0000-0000-0000832D0000}"/>
    <cellStyle name="_事業企画OpEx_3" xfId="11665" xr:uid="{00000000-0005-0000-0000-0000842D0000}"/>
    <cellStyle name="_事業企画OpEx_4" xfId="11666" xr:uid="{00000000-0005-0000-0000-0000852D0000}"/>
    <cellStyle name="_事業企画OpEx_4_Vectant 3-13-02" xfId="11667" xr:uid="{00000000-0005-0000-0000-0000862D0000}"/>
    <cellStyle name="_事業企画OpEx_5" xfId="11668" xr:uid="{00000000-0005-0000-0000-0000872D0000}"/>
    <cellStyle name="_事業企画OpEx_6" xfId="11669" xr:uid="{00000000-0005-0000-0000-0000882D0000}"/>
    <cellStyle name="_事業企画OpEx_7" xfId="11670" xr:uid="{00000000-0005-0000-0000-0000892D0000}"/>
    <cellStyle name="_事業企画OpEx_7 2" xfId="11671" xr:uid="{00000000-0005-0000-0000-00008A2D0000}"/>
    <cellStyle name="_事業企画OpEx_7 2 2" xfId="11672" xr:uid="{00000000-0005-0000-0000-00008B2D0000}"/>
    <cellStyle name="_事業企画OpEx_7 3" xfId="11673" xr:uid="{00000000-0005-0000-0000-00008C2D0000}"/>
    <cellStyle name="_事業企画OpEx_7_AAA Inv" xfId="11674" xr:uid="{00000000-0005-0000-0000-00008D2D0000}"/>
    <cellStyle name="_事業企画OpEx_7_AAA Inv 2" xfId="11675" xr:uid="{00000000-0005-0000-0000-00008E2D0000}"/>
    <cellStyle name="_事業企画OpEx_7_AAA Inv 2 2" xfId="11676" xr:uid="{00000000-0005-0000-0000-00008F2D0000}"/>
    <cellStyle name="_事業企画OpEx_8" xfId="11677" xr:uid="{00000000-0005-0000-0000-0000902D0000}"/>
    <cellStyle name="_伝送" xfId="11678" xr:uid="{00000000-0005-0000-0000-0000912D0000}"/>
    <cellStyle name="_伝送_1" xfId="11679" xr:uid="{00000000-0005-0000-0000-0000922D0000}"/>
    <cellStyle name="_伝送_1 2" xfId="11680" xr:uid="{00000000-0005-0000-0000-0000932D0000}"/>
    <cellStyle name="_伝送_1 2 2" xfId="11681" xr:uid="{00000000-0005-0000-0000-0000942D0000}"/>
    <cellStyle name="_伝送_1 3" xfId="11682" xr:uid="{00000000-0005-0000-0000-0000952D0000}"/>
    <cellStyle name="_伝送_1_AAA Inv" xfId="11683" xr:uid="{00000000-0005-0000-0000-0000962D0000}"/>
    <cellStyle name="_伝送_1_AAA Inv 2" xfId="11684" xr:uid="{00000000-0005-0000-0000-0000972D0000}"/>
    <cellStyle name="_伝送_1_AAA Inv 2 2" xfId="11685" xr:uid="{00000000-0005-0000-0000-0000982D0000}"/>
    <cellStyle name="_伝送_2" xfId="11686" xr:uid="{00000000-0005-0000-0000-0000992D0000}"/>
    <cellStyle name="_伝送_3" xfId="11687" xr:uid="{00000000-0005-0000-0000-00009A2D0000}"/>
    <cellStyle name="_伝送_4" xfId="11688" xr:uid="{00000000-0005-0000-0000-00009B2D0000}"/>
    <cellStyle name="_伝送_5" xfId="11689" xr:uid="{00000000-0005-0000-0000-00009C2D0000}"/>
    <cellStyle name="_伝送_6" xfId="11690" xr:uid="{00000000-0005-0000-0000-00009D2D0000}"/>
    <cellStyle name="_伝送_7" xfId="11691" xr:uid="{00000000-0005-0000-0000-00009E2D0000}"/>
    <cellStyle name="_伝送_7_Vectant 3-13-02" xfId="11692" xr:uid="{00000000-0005-0000-0000-00009F2D0000}"/>
    <cellStyle name="_伝送_8" xfId="11693" xr:uid="{00000000-0005-0000-0000-0000A02D0000}"/>
    <cellStyle name="_営業２部" xfId="11694" xr:uid="{00000000-0005-0000-0000-0000A12D0000}"/>
    <cellStyle name="_営業一部" xfId="11695" xr:uid="{00000000-0005-0000-0000-0000A22D0000}"/>
    <cellStyle name="_営業一部_1" xfId="11696" xr:uid="{00000000-0005-0000-0000-0000A32D0000}"/>
    <cellStyle name="_営業一部_2" xfId="11697" xr:uid="{00000000-0005-0000-0000-0000A42D0000}"/>
    <cellStyle name="_営業一部_2 2" xfId="11698" xr:uid="{00000000-0005-0000-0000-0000A52D0000}"/>
    <cellStyle name="_営業一部_2 2 2" xfId="11699" xr:uid="{00000000-0005-0000-0000-0000A62D0000}"/>
    <cellStyle name="_営業一部_2 3" xfId="11700" xr:uid="{00000000-0005-0000-0000-0000A72D0000}"/>
    <cellStyle name="_営業一部_2_AAA Inv" xfId="11701" xr:uid="{00000000-0005-0000-0000-0000A82D0000}"/>
    <cellStyle name="_営業一部_2_AAA Inv 2" xfId="11702" xr:uid="{00000000-0005-0000-0000-0000A92D0000}"/>
    <cellStyle name="_営業一部_2_AAA Inv 2 2" xfId="11703" xr:uid="{00000000-0005-0000-0000-0000AA2D0000}"/>
    <cellStyle name="_営業一部_3" xfId="11704" xr:uid="{00000000-0005-0000-0000-0000AB2D0000}"/>
    <cellStyle name="_営業一部_4" xfId="11705" xr:uid="{00000000-0005-0000-0000-0000AC2D0000}"/>
    <cellStyle name="_営業一部_5" xfId="11706" xr:uid="{00000000-0005-0000-0000-0000AD2D0000}"/>
    <cellStyle name="_営業一部_6" xfId="11707" xr:uid="{00000000-0005-0000-0000-0000AE2D0000}"/>
    <cellStyle name="_営業一部_7" xfId="11708" xr:uid="{00000000-0005-0000-0000-0000AF2D0000}"/>
    <cellStyle name="_営業一部_8" xfId="11709" xr:uid="{00000000-0005-0000-0000-0000B02D0000}"/>
    <cellStyle name="_営業一部_8_Vectant 3-13-02" xfId="11710" xr:uid="{00000000-0005-0000-0000-0000B12D0000}"/>
    <cellStyle name="_営業予算３０７" xfId="11711" xr:uid="{00000000-0005-0000-0000-0000B22D0000}"/>
    <cellStyle name="_営業予算３０７_1" xfId="11712" xr:uid="{00000000-0005-0000-0000-0000B32D0000}"/>
    <cellStyle name="_営業予算３０７_1 2" xfId="11713" xr:uid="{00000000-0005-0000-0000-0000B42D0000}"/>
    <cellStyle name="_営業予算３０７_1 2 2" xfId="11714" xr:uid="{00000000-0005-0000-0000-0000B52D0000}"/>
    <cellStyle name="_営業予算３０７_1 3" xfId="11715" xr:uid="{00000000-0005-0000-0000-0000B62D0000}"/>
    <cellStyle name="_営業予算３０７_1_AAA Inv" xfId="11716" xr:uid="{00000000-0005-0000-0000-0000B72D0000}"/>
    <cellStyle name="_営業予算３０７_1_AAA Inv 2" xfId="11717" xr:uid="{00000000-0005-0000-0000-0000B82D0000}"/>
    <cellStyle name="_営業予算３０７_1_AAA Inv 2 2" xfId="11718" xr:uid="{00000000-0005-0000-0000-0000B92D0000}"/>
    <cellStyle name="_営業予算３０７_2" xfId="11719" xr:uid="{00000000-0005-0000-0000-0000BA2D0000}"/>
    <cellStyle name="_営業予算３０７_3" xfId="11720" xr:uid="{00000000-0005-0000-0000-0000BB2D0000}"/>
    <cellStyle name="_営業予算３０７_4" xfId="11721" xr:uid="{00000000-0005-0000-0000-0000BC2D0000}"/>
    <cellStyle name="_営業予算３０７_5" xfId="11722" xr:uid="{00000000-0005-0000-0000-0000BD2D0000}"/>
    <cellStyle name="_営業予算３０７_6" xfId="11723" xr:uid="{00000000-0005-0000-0000-0000BE2D0000}"/>
    <cellStyle name="_営業予算３０７_7" xfId="11724" xr:uid="{00000000-0005-0000-0000-0000BF2D0000}"/>
    <cellStyle name="_営業予算３０７_8" xfId="11725" xr:uid="{00000000-0005-0000-0000-0000C02D0000}"/>
    <cellStyle name="_営業予算３０７_Vectant 3-13-02" xfId="11726" xr:uid="{00000000-0005-0000-0000-0000C12D0000}"/>
    <cellStyle name="_幹部要約" xfId="11727" xr:uid="{00000000-0005-0000-0000-0000C22D0000}"/>
    <cellStyle name="_管理本部" xfId="11728" xr:uid="{00000000-0005-0000-0000-0000C32D0000}"/>
    <cellStyle name="_管理本部_1" xfId="11729" xr:uid="{00000000-0005-0000-0000-0000C42D0000}"/>
    <cellStyle name="_管理本部_2" xfId="11730" xr:uid="{00000000-0005-0000-0000-0000C52D0000}"/>
    <cellStyle name="_管理本部_3" xfId="11731" xr:uid="{00000000-0005-0000-0000-0000C62D0000}"/>
    <cellStyle name="_管理本部_4" xfId="11732" xr:uid="{00000000-0005-0000-0000-0000C72D0000}"/>
    <cellStyle name="_管理本部_5" xfId="11733" xr:uid="{00000000-0005-0000-0000-0000C82D0000}"/>
    <cellStyle name="_管理本部_6" xfId="11734" xr:uid="{00000000-0005-0000-0000-0000C92D0000}"/>
    <cellStyle name="_管理本部_6 2" xfId="11735" xr:uid="{00000000-0005-0000-0000-0000CA2D0000}"/>
    <cellStyle name="_管理本部_6 2 2" xfId="11736" xr:uid="{00000000-0005-0000-0000-0000CB2D0000}"/>
    <cellStyle name="_管理本部_6 3" xfId="11737" xr:uid="{00000000-0005-0000-0000-0000CC2D0000}"/>
    <cellStyle name="_管理本部_6_AAA Inv" xfId="11738" xr:uid="{00000000-0005-0000-0000-0000CD2D0000}"/>
    <cellStyle name="_管理本部_6_AAA Inv 2" xfId="11739" xr:uid="{00000000-0005-0000-0000-0000CE2D0000}"/>
    <cellStyle name="_管理本部_6_AAA Inv 2 2" xfId="11740" xr:uid="{00000000-0005-0000-0000-0000CF2D0000}"/>
    <cellStyle name="_管理本部_7" xfId="11741" xr:uid="{00000000-0005-0000-0000-0000D02D0000}"/>
    <cellStyle name="_管理本部_8" xfId="11742" xr:uid="{00000000-0005-0000-0000-0000D12D0000}"/>
    <cellStyle name="_管理本部_8_Vectant 3-13-02" xfId="11743" xr:uid="{00000000-0005-0000-0000-0000D22D0000}"/>
    <cellStyle name="_管理本部_9" xfId="11744" xr:uid="{00000000-0005-0000-0000-0000D32D0000}"/>
    <cellStyle name="_経費合計" xfId="11745" xr:uid="{00000000-0005-0000-0000-0000D42D0000}"/>
    <cellStyle name="_線路" xfId="11746" xr:uid="{00000000-0005-0000-0000-0000D52D0000}"/>
    <cellStyle name="_線路_1" xfId="11747" xr:uid="{00000000-0005-0000-0000-0000D62D0000}"/>
    <cellStyle name="_線路_1 2" xfId="11748" xr:uid="{00000000-0005-0000-0000-0000D72D0000}"/>
    <cellStyle name="_線路_1 2 2" xfId="11749" xr:uid="{00000000-0005-0000-0000-0000D82D0000}"/>
    <cellStyle name="_線路_1 3" xfId="11750" xr:uid="{00000000-0005-0000-0000-0000D92D0000}"/>
    <cellStyle name="_線路_1_AAA Inv" xfId="11751" xr:uid="{00000000-0005-0000-0000-0000DA2D0000}"/>
    <cellStyle name="_線路_1_AAA Inv 2" xfId="11752" xr:uid="{00000000-0005-0000-0000-0000DB2D0000}"/>
    <cellStyle name="_線路_1_AAA Inv 2 2" xfId="11753" xr:uid="{00000000-0005-0000-0000-0000DC2D0000}"/>
    <cellStyle name="_線路_2" xfId="11754" xr:uid="{00000000-0005-0000-0000-0000DD2D0000}"/>
    <cellStyle name="_線路_3" xfId="11755" xr:uid="{00000000-0005-0000-0000-0000DE2D0000}"/>
    <cellStyle name="_線路_4" xfId="11756" xr:uid="{00000000-0005-0000-0000-0000DF2D0000}"/>
    <cellStyle name="_線路_5" xfId="11757" xr:uid="{00000000-0005-0000-0000-0000E02D0000}"/>
    <cellStyle name="_線路_6" xfId="11758" xr:uid="{00000000-0005-0000-0000-0000E12D0000}"/>
    <cellStyle name="_線路_7" xfId="11759" xr:uid="{00000000-0005-0000-0000-0000E22D0000}"/>
    <cellStyle name="_線路_7_Vectant 3-13-02" xfId="11760" xr:uid="{00000000-0005-0000-0000-0000E32D0000}"/>
    <cellStyle name="_線路_8" xfId="11761" xr:uid="{00000000-0005-0000-0000-0000E42D0000}"/>
    <cellStyle name="_線路_9" xfId="11762" xr:uid="{00000000-0005-0000-0000-0000E52D0000}"/>
    <cellStyle name="’Ê‰Ý [0.00]_Area" xfId="11763" xr:uid="{00000000-0005-0000-0000-0000E62D0000}"/>
    <cellStyle name="’Ê‰Ý_Area" xfId="11764" xr:uid="{00000000-0005-0000-0000-0000E72D0000}"/>
    <cellStyle name="¢ Currency [1]" xfId="11765" xr:uid="{00000000-0005-0000-0000-0000E82D0000}"/>
    <cellStyle name="¢ Currency [2]" xfId="11766" xr:uid="{00000000-0005-0000-0000-0000E92D0000}"/>
    <cellStyle name="¢ Currency [3]" xfId="11767" xr:uid="{00000000-0005-0000-0000-0000EA2D0000}"/>
    <cellStyle name="£ BP" xfId="11768" xr:uid="{00000000-0005-0000-0000-0000EB2D0000}"/>
    <cellStyle name="£ BP 2" xfId="11769" xr:uid="{00000000-0005-0000-0000-0000EC2D0000}"/>
    <cellStyle name="£ BP 2 2" xfId="11770" xr:uid="{00000000-0005-0000-0000-0000ED2D0000}"/>
    <cellStyle name="£ BP 3" xfId="11771" xr:uid="{00000000-0005-0000-0000-0000EE2D0000}"/>
    <cellStyle name="£ BP 3 2" xfId="11772" xr:uid="{00000000-0005-0000-0000-0000EF2D0000}"/>
    <cellStyle name="£ Currency [0]" xfId="11773" xr:uid="{00000000-0005-0000-0000-0000F02D0000}"/>
    <cellStyle name="£ Currency [1]" xfId="11774" xr:uid="{00000000-0005-0000-0000-0000F12D0000}"/>
    <cellStyle name="£ Currency [2]" xfId="11775" xr:uid="{00000000-0005-0000-0000-0000F22D0000}"/>
    <cellStyle name="£[2]" xfId="11776" xr:uid="{00000000-0005-0000-0000-0000F32D0000}"/>
    <cellStyle name="£Currency [0]" xfId="11777" xr:uid="{00000000-0005-0000-0000-0000F42D0000}"/>
    <cellStyle name="£Currency [1]" xfId="11778" xr:uid="{00000000-0005-0000-0000-0000F52D0000}"/>
    <cellStyle name="£Currency [2]" xfId="11779" xr:uid="{00000000-0005-0000-0000-0000F62D0000}"/>
    <cellStyle name="£Currency [p]" xfId="11780" xr:uid="{00000000-0005-0000-0000-0000F72D0000}"/>
    <cellStyle name="£Currency [p2]" xfId="11781" xr:uid="{00000000-0005-0000-0000-0000F82D0000}"/>
    <cellStyle name="£Pounds" xfId="11782" xr:uid="{00000000-0005-0000-0000-0000F92D0000}"/>
    <cellStyle name="¥ JY" xfId="11783" xr:uid="{00000000-0005-0000-0000-0000FA2D0000}"/>
    <cellStyle name="¥ JY 2" xfId="11784" xr:uid="{00000000-0005-0000-0000-0000FB2D0000}"/>
    <cellStyle name="¥ JY 2 2" xfId="11785" xr:uid="{00000000-0005-0000-0000-0000FC2D0000}"/>
    <cellStyle name="¥ JY 3" xfId="11786" xr:uid="{00000000-0005-0000-0000-0000FD2D0000}"/>
    <cellStyle name="¥ JY 3 2" xfId="11787" xr:uid="{00000000-0005-0000-0000-0000FE2D0000}"/>
    <cellStyle name="&lt;Default Style&gt;" xfId="11788" xr:uid="{00000000-0005-0000-0000-0000FF2D0000}"/>
    <cellStyle name="&lt;Default Style&gt; 2" xfId="11789" xr:uid="{00000000-0005-0000-0000-0000002E0000}"/>
    <cellStyle name="&lt;Default Style&gt; 2 2" xfId="11790" xr:uid="{00000000-0005-0000-0000-0000012E0000}"/>
    <cellStyle name="&lt;Default Style&gt; 3" xfId="11791" xr:uid="{00000000-0005-0000-0000-0000022E0000}"/>
    <cellStyle name="=C:\WINDOWS\SYSTEM32\COMMAND.COM" xfId="11792" xr:uid="{00000000-0005-0000-0000-0000032E0000}"/>
    <cellStyle name="=C:\WINDOWS\SYSTEM32\COMMAND.COM 2" xfId="11793" xr:uid="{00000000-0005-0000-0000-0000042E0000}"/>
    <cellStyle name="=C:\WINDOWS\SYSTEM32\COMMAND.COM 2 2" xfId="11794" xr:uid="{00000000-0005-0000-0000-0000052E0000}"/>
    <cellStyle name="=C:\WINDOWS\SYSTEM32\COMMAND.COM 2 2 2" xfId="11795" xr:uid="{00000000-0005-0000-0000-0000062E0000}"/>
    <cellStyle name="=C:\WINDOWS\SYSTEM32\COMMAND.COM 2 3" xfId="11796" xr:uid="{00000000-0005-0000-0000-0000072E0000}"/>
    <cellStyle name="=C:\WINDOWS\SYSTEM32\COMMAND.COM 2 3 2" xfId="11797" xr:uid="{00000000-0005-0000-0000-0000082E0000}"/>
    <cellStyle name="=C:\WINDOWS\SYSTEM32\COMMAND.COM 2 4" xfId="11798" xr:uid="{00000000-0005-0000-0000-0000092E0000}"/>
    <cellStyle name="=C:\WINDOWS\SYSTEM32\COMMAND.COM 3" xfId="11799" xr:uid="{00000000-0005-0000-0000-00000A2E0000}"/>
    <cellStyle name="=C:\WINDOWS\SYSTEM32\COMMAND.COM 3 2" xfId="11800" xr:uid="{00000000-0005-0000-0000-00000B2E0000}"/>
    <cellStyle name="=C:\WINDOWS\SYSTEM32\COMMAND.COM 3 2 2" xfId="11801" xr:uid="{00000000-0005-0000-0000-00000C2E0000}"/>
    <cellStyle name="=C:\WINDOWS\SYSTEM32\COMMAND.COM 3 3" xfId="11802" xr:uid="{00000000-0005-0000-0000-00000D2E0000}"/>
    <cellStyle name="=C:\WINDOWS\SYSTEM32\COMMAND.COM_AAA Inv" xfId="11803" xr:uid="{00000000-0005-0000-0000-00000E2E0000}"/>
    <cellStyle name="=C:\WINNT\SYSTEM32\COMMAND.COM" xfId="11804" xr:uid="{00000000-0005-0000-0000-00000F2E0000}"/>
    <cellStyle name="=C:\WINNT\SYSTEM32\COMMAND.COM 2" xfId="11805" xr:uid="{00000000-0005-0000-0000-0000102E0000}"/>
    <cellStyle name="=C:\WINNT35\SYSTEM32\COMMAND.COM" xfId="11806" xr:uid="{00000000-0005-0000-0000-0000112E0000}"/>
    <cellStyle name="=C:\WINNT35\SYSTEM32\COMMAND.COM 2" xfId="11807" xr:uid="{00000000-0005-0000-0000-0000122E0000}"/>
    <cellStyle name="=C:\WINNT35\SYSTEM32\COMMAND.COM 2 10" xfId="11808" xr:uid="{00000000-0005-0000-0000-0000132E0000}"/>
    <cellStyle name="=C:\WINNT35\SYSTEM32\COMMAND.COM 2 11" xfId="11809" xr:uid="{00000000-0005-0000-0000-0000142E0000}"/>
    <cellStyle name="=C:\WINNT35\SYSTEM32\COMMAND.COM 2 12" xfId="11810" xr:uid="{00000000-0005-0000-0000-0000152E0000}"/>
    <cellStyle name="=C:\WINNT35\SYSTEM32\COMMAND.COM 2 13" xfId="11811" xr:uid="{00000000-0005-0000-0000-0000162E0000}"/>
    <cellStyle name="=C:\WINNT35\SYSTEM32\COMMAND.COM 2 14" xfId="11812" xr:uid="{00000000-0005-0000-0000-0000172E0000}"/>
    <cellStyle name="=C:\WINNT35\SYSTEM32\COMMAND.COM 2 2" xfId="11813" xr:uid="{00000000-0005-0000-0000-0000182E0000}"/>
    <cellStyle name="=C:\WINNT35\SYSTEM32\COMMAND.COM 2 3" xfId="11814" xr:uid="{00000000-0005-0000-0000-0000192E0000}"/>
    <cellStyle name="=C:\WINNT35\SYSTEM32\COMMAND.COM 2 4" xfId="11815" xr:uid="{00000000-0005-0000-0000-00001A2E0000}"/>
    <cellStyle name="=C:\WINNT35\SYSTEM32\COMMAND.COM 2 5" xfId="11816" xr:uid="{00000000-0005-0000-0000-00001B2E0000}"/>
    <cellStyle name="=C:\WINNT35\SYSTEM32\COMMAND.COM 2 6" xfId="11817" xr:uid="{00000000-0005-0000-0000-00001C2E0000}"/>
    <cellStyle name="=C:\WINNT35\SYSTEM32\COMMAND.COM 2 7" xfId="11818" xr:uid="{00000000-0005-0000-0000-00001D2E0000}"/>
    <cellStyle name="=C:\WINNT35\SYSTEM32\COMMAND.COM 2 8" xfId="11819" xr:uid="{00000000-0005-0000-0000-00001E2E0000}"/>
    <cellStyle name="=C:\WINNT35\SYSTEM32\COMMAND.COM 2 9" xfId="11820" xr:uid="{00000000-0005-0000-0000-00001F2E0000}"/>
    <cellStyle name="=C:\WINNT35\SYSTEM32\COMMAND.COM 3" xfId="11821" xr:uid="{00000000-0005-0000-0000-0000202E0000}"/>
    <cellStyle name="=C:\WINNT35\SYSTEM32\COMMAND.COM_Geneva Fx Price" xfId="11822" xr:uid="{00000000-0005-0000-0000-0000212E0000}"/>
    <cellStyle name="_x0007_⚈" xfId="11823" xr:uid="{00000000-0005-0000-0000-0000222E0000}"/>
    <cellStyle name="•W€_GE 3 MINIMUM" xfId="11824" xr:uid="{00000000-0005-0000-0000-0000232E0000}"/>
    <cellStyle name="•W_Area" xfId="11825" xr:uid="{00000000-0005-0000-0000-0000242E0000}"/>
    <cellStyle name="»¿¹נY [0.00]_Region Orders (2)_KOR_SP" xfId="11826" xr:uid="{00000000-0005-0000-0000-0000252E0000}"/>
    <cellStyle name="»¿¹נY_Region Orders (2)_KOR (2" xfId="11827" xr:uid="{00000000-0005-0000-0000-0000262E0000}"/>
    <cellStyle name="À " xfId="11828" xr:uid="{00000000-0005-0000-0000-0000272E0000}"/>
    <cellStyle name="0" xfId="11829" xr:uid="{00000000-0005-0000-0000-0000282E0000}"/>
    <cellStyle name="0 2" xfId="11830" xr:uid="{00000000-0005-0000-0000-0000292E0000}"/>
    <cellStyle name="0 2 2" xfId="11831" xr:uid="{00000000-0005-0000-0000-00002A2E0000}"/>
    <cellStyle name="0 3" xfId="11832" xr:uid="{00000000-0005-0000-0000-00002B2E0000}"/>
    <cellStyle name="0 3 2" xfId="11833" xr:uid="{00000000-0005-0000-0000-00002C2E0000}"/>
    <cellStyle name="0%" xfId="11834" xr:uid="{00000000-0005-0000-0000-00002D2E0000}"/>
    <cellStyle name="0% 2" xfId="11835" xr:uid="{00000000-0005-0000-0000-00002E2E0000}"/>
    <cellStyle name="0% 2 2" xfId="11836" xr:uid="{00000000-0005-0000-0000-00002F2E0000}"/>
    <cellStyle name="0% 3" xfId="11837" xr:uid="{00000000-0005-0000-0000-0000302E0000}"/>
    <cellStyle name="0,0_x000d__x000a_NA_x000d__x000a_" xfId="11838" xr:uid="{00000000-0005-0000-0000-0000312E0000}"/>
    <cellStyle name="0.0" xfId="11839" xr:uid="{00000000-0005-0000-0000-0000322E0000}"/>
    <cellStyle name="0.0 2" xfId="11840" xr:uid="{00000000-0005-0000-0000-0000332E0000}"/>
    <cellStyle name="0.0 2 2" xfId="11841" xr:uid="{00000000-0005-0000-0000-0000342E0000}"/>
    <cellStyle name="0.0 2 2 2" xfId="11842" xr:uid="{00000000-0005-0000-0000-0000352E0000}"/>
    <cellStyle name="0.0 3" xfId="11843" xr:uid="{00000000-0005-0000-0000-0000362E0000}"/>
    <cellStyle name="0.0 3 2" xfId="11844" xr:uid="{00000000-0005-0000-0000-0000372E0000}"/>
    <cellStyle name="0.0 x" xfId="11845" xr:uid="{00000000-0005-0000-0000-0000382E0000}"/>
    <cellStyle name="0.0 x; (0.0 x)" xfId="11846" xr:uid="{00000000-0005-0000-0000-0000392E0000}"/>
    <cellStyle name="0.0 x; (0.0 x) 2" xfId="11847" xr:uid="{00000000-0005-0000-0000-00003A2E0000}"/>
    <cellStyle name="0.0%" xfId="11848" xr:uid="{00000000-0005-0000-0000-00003B2E0000}"/>
    <cellStyle name="0.0% 2" xfId="11849" xr:uid="{00000000-0005-0000-0000-00003C2E0000}"/>
    <cellStyle name="0.0% 2 2" xfId="11850" xr:uid="{00000000-0005-0000-0000-00003D2E0000}"/>
    <cellStyle name="0.0% 2 2 2" xfId="11851" xr:uid="{00000000-0005-0000-0000-00003E2E0000}"/>
    <cellStyle name="0.0% 3" xfId="11852" xr:uid="{00000000-0005-0000-0000-00003F2E0000}"/>
    <cellStyle name="0.0% 3 2" xfId="11853" xr:uid="{00000000-0005-0000-0000-0000402E0000}"/>
    <cellStyle name="0.0_{6} Clawback" xfId="11854" xr:uid="{00000000-0005-0000-0000-0000412E0000}"/>
    <cellStyle name="0.00" xfId="11855" xr:uid="{00000000-0005-0000-0000-0000422E0000}"/>
    <cellStyle name="0.00 2" xfId="11856" xr:uid="{00000000-0005-0000-0000-0000432E0000}"/>
    <cellStyle name="0.00 2 2" xfId="11857" xr:uid="{00000000-0005-0000-0000-0000442E0000}"/>
    <cellStyle name="0.00 2 2 2" xfId="11858" xr:uid="{00000000-0005-0000-0000-0000452E0000}"/>
    <cellStyle name="0.00 3" xfId="11859" xr:uid="{00000000-0005-0000-0000-0000462E0000}"/>
    <cellStyle name="0.00 3 2" xfId="11860" xr:uid="{00000000-0005-0000-0000-0000472E0000}"/>
    <cellStyle name="0.00%" xfId="11861" xr:uid="{00000000-0005-0000-0000-0000482E0000}"/>
    <cellStyle name="0.00% 2" xfId="11862" xr:uid="{00000000-0005-0000-0000-0000492E0000}"/>
    <cellStyle name="0.00% 2 2" xfId="11863" xr:uid="{00000000-0005-0000-0000-00004A2E0000}"/>
    <cellStyle name="0.00% 2 2 2" xfId="11864" xr:uid="{00000000-0005-0000-0000-00004B2E0000}"/>
    <cellStyle name="0.00% 3" xfId="11865" xr:uid="{00000000-0005-0000-0000-00004C2E0000}"/>
    <cellStyle name="0.00% 3 2" xfId="11866" xr:uid="{00000000-0005-0000-0000-00004D2E0000}"/>
    <cellStyle name="0.00_{6} Clawback" xfId="11867" xr:uid="{00000000-0005-0000-0000-00004E2E0000}"/>
    <cellStyle name="0_{6} Clawback" xfId="11868" xr:uid="{00000000-0005-0000-0000-00004F2E0000}"/>
    <cellStyle name="0_10-31-10 Equity Worksheet (4)" xfId="11869" xr:uid="{00000000-0005-0000-0000-0000502E0000}"/>
    <cellStyle name="0_2008.projected.version.II" xfId="11870" xr:uid="{00000000-0005-0000-0000-0000512E0000}"/>
    <cellStyle name="0_2008.projected.version.II_403000 - Rollforward" xfId="11871" xr:uid="{00000000-0005-0000-0000-0000522E0000}"/>
    <cellStyle name="0_2008.projected.version.II_FYCMPln-Retrieve" xfId="11872" xr:uid="{00000000-0005-0000-0000-0000532E0000}"/>
    <cellStyle name="0_2008.projected.version.II_June NMFI accrual" xfId="11873" xr:uid="{00000000-0005-0000-0000-0000542E0000}"/>
    <cellStyle name="0_2008.projected.version.II_June NMFI accrual_US Population Summary" xfId="11874" xr:uid="{00000000-0005-0000-0000-0000552E0000}"/>
    <cellStyle name="0_2008.projected.version.II_Sheet7" xfId="11875" xr:uid="{00000000-0005-0000-0000-0000562E0000}"/>
    <cellStyle name="0_2008.projected.version.II_Sheet7_Sheet2" xfId="11876" xr:uid="{00000000-0005-0000-0000-0000572E0000}"/>
    <cellStyle name="0_2008_Plan_Model_2Q'08 Update_ v1" xfId="11877" xr:uid="{00000000-0005-0000-0000-0000582E0000}"/>
    <cellStyle name="0_2008_Plan_Model_2Q'08 Update_ v1_403000 - Rollforward" xfId="11878" xr:uid="{00000000-0005-0000-0000-0000592E0000}"/>
    <cellStyle name="0_2008_Plan_Model_2Q'08 Update_ v1_CM Act" xfId="11879" xr:uid="{00000000-0005-0000-0000-00005A2E0000}"/>
    <cellStyle name="0_2008_Plan_Model_2Q'08 Update_ v1_CM Act_Sheet1" xfId="11880" xr:uid="{00000000-0005-0000-0000-00005B2E0000}"/>
    <cellStyle name="0_2008_Plan_Model_2Q'08 Update_ v1_CM Act_Sheet2" xfId="11881" xr:uid="{00000000-0005-0000-0000-00005C2E0000}"/>
    <cellStyle name="0_2008_Plan_Model_2Q'08 Update_ v1_CM Act_Sheet4" xfId="11882" xr:uid="{00000000-0005-0000-0000-00005D2E0000}"/>
    <cellStyle name="0_2008_Plan_Model_2Q'08 Update_ v1_CM Act_Sheet5" xfId="11883" xr:uid="{00000000-0005-0000-0000-00005E2E0000}"/>
    <cellStyle name="0_2008_Plan_Model_2Q'08 Update_ v1_NMFI Partners Summary" xfId="11884" xr:uid="{00000000-0005-0000-0000-00005F2E0000}"/>
    <cellStyle name="0_2008_Plan_Model_2Q'08 Update_ v1_rent" xfId="11885" xr:uid="{00000000-0005-0000-0000-0000602E0000}"/>
    <cellStyle name="0_2008_Plan_Model_2Q'08 Update_ v1_rent.alloc.2" xfId="11886" xr:uid="{00000000-0005-0000-0000-0000612E0000}"/>
    <cellStyle name="0_2008_Plan_Model_2Q'08 Update_ v1_rent.alloc.2_Sheet2" xfId="11887" xr:uid="{00000000-0005-0000-0000-0000622E0000}"/>
    <cellStyle name="0_2008_Plan_Model_2Q'08 Update_ v1_rent.detail" xfId="11888" xr:uid="{00000000-0005-0000-0000-0000632E0000}"/>
    <cellStyle name="0_2008_Plan_Model_2Q'08 Update_ v1_rent.detail_Sheet2" xfId="11889" xr:uid="{00000000-0005-0000-0000-0000642E0000}"/>
    <cellStyle name="0_2008_Plan_Model_2Q'08 Update_ v1_Sheet1" xfId="11890" xr:uid="{00000000-0005-0000-0000-0000652E0000}"/>
    <cellStyle name="0_2008_Plan_Model_2Q'08 Update_ v1_Sheet2" xfId="11891" xr:uid="{00000000-0005-0000-0000-0000662E0000}"/>
    <cellStyle name="0_2008_Plan_Model_2Q'08 Update_ v1_Sheet4" xfId="11892" xr:uid="{00000000-0005-0000-0000-0000672E0000}"/>
    <cellStyle name="0_2008_Plan_Model_2Q'08 Update_ v1_Sheet5" xfId="11893" xr:uid="{00000000-0005-0000-0000-0000682E0000}"/>
    <cellStyle name="0_2008_Plan_Model_2Q'08 Update_ v1_Sheet5_Sheet2" xfId="11894" xr:uid="{00000000-0005-0000-0000-0000692E0000}"/>
    <cellStyle name="0_2008_Plan_Model_2Q'08 Update_ v1_US Population Summary" xfId="11895" xr:uid="{00000000-0005-0000-0000-00006A2E0000}"/>
    <cellStyle name="0_403000 - Rollforward" xfId="11896" xr:uid="{00000000-0005-0000-0000-00006B2E0000}"/>
    <cellStyle name="0_5-year PLs" xfId="11897" xr:uid="{00000000-0005-0000-0000-00006C2E0000}"/>
    <cellStyle name="0_AAA" xfId="11898" xr:uid="{00000000-0005-0000-0000-00006D2E0000}"/>
    <cellStyle name="0_AAA 2" xfId="11899" xr:uid="{00000000-0005-0000-0000-00006E2E0000}"/>
    <cellStyle name="0_AAA CM Funds" xfId="11900" xr:uid="{00000000-0005-0000-0000-00006F2E0000}"/>
    <cellStyle name="0_Activity" xfId="11901" xr:uid="{00000000-0005-0000-0000-0000702E0000}"/>
    <cellStyle name="0_Activity 2" xfId="11902" xr:uid="{00000000-0005-0000-0000-0000712E0000}"/>
    <cellStyle name="0_Adv Fees" xfId="11903" xr:uid="{00000000-0005-0000-0000-0000722E0000}"/>
    <cellStyle name="0_Adv Fees_CM Act" xfId="11904" xr:uid="{00000000-0005-0000-0000-0000732E0000}"/>
    <cellStyle name="0_Adv Fees_CM Act_Sheet1" xfId="11905" xr:uid="{00000000-0005-0000-0000-0000742E0000}"/>
    <cellStyle name="0_Adv Fees_CM Act_Sheet2" xfId="11906" xr:uid="{00000000-0005-0000-0000-0000752E0000}"/>
    <cellStyle name="0_Adv Fees_CM Act_Sheet4" xfId="11907" xr:uid="{00000000-0005-0000-0000-0000762E0000}"/>
    <cellStyle name="0_Adv Fees_CM Act_Sheet5" xfId="11908" xr:uid="{00000000-0005-0000-0000-0000772E0000}"/>
    <cellStyle name="0_Adv Fees_rent.alloc.2" xfId="11909" xr:uid="{00000000-0005-0000-0000-0000782E0000}"/>
    <cellStyle name="0_Adv Fees_rent.alloc.2_Sheet2" xfId="11910" xr:uid="{00000000-0005-0000-0000-0000792E0000}"/>
    <cellStyle name="0_Adv Fees_rent.detail" xfId="11911" xr:uid="{00000000-0005-0000-0000-00007A2E0000}"/>
    <cellStyle name="0_Adv Fees_rent.detail_Sheet2" xfId="11912" xr:uid="{00000000-0005-0000-0000-00007B2E0000}"/>
    <cellStyle name="0_Adv Fees_Sheet1" xfId="11913" xr:uid="{00000000-0005-0000-0000-00007C2E0000}"/>
    <cellStyle name="0_Adv Fees_Sheet2" xfId="11914" xr:uid="{00000000-0005-0000-0000-00007D2E0000}"/>
    <cellStyle name="0_Adv Fees_Sheet4" xfId="11915" xr:uid="{00000000-0005-0000-0000-00007E2E0000}"/>
    <cellStyle name="0_Adv Fees_Sheet5" xfId="11916" xr:uid="{00000000-0005-0000-0000-00007F2E0000}"/>
    <cellStyle name="0_Adv Fees_Sheet5_Sheet2" xfId="11917" xr:uid="{00000000-0005-0000-0000-0000802E0000}"/>
    <cellStyle name="0_AGM 2009 Earnings Forecast Model_080916_May_7" xfId="11918" xr:uid="{00000000-0005-0000-0000-0000812E0000}"/>
    <cellStyle name="0_AGM 2009 Earnings Forecast Model_080916_May_7 2" xfId="11919" xr:uid="{00000000-0005-0000-0000-0000822E0000}"/>
    <cellStyle name="0_AGM 2009 Earnings Forecast Model_080916_May_7_FYCMPln-Retrieve" xfId="11920" xr:uid="{00000000-0005-0000-0000-0000832E0000}"/>
    <cellStyle name="0_AGM 2009 Earnings Forecast Model_080916_May_7_FYCMPln-Retrieve_Sheet1" xfId="11921" xr:uid="{00000000-0005-0000-0000-0000842E0000}"/>
    <cellStyle name="0_AGM 2009 Earnings Forecast Model_080916_May_7_Sheet1" xfId="11922" xr:uid="{00000000-0005-0000-0000-0000852E0000}"/>
    <cellStyle name="0_AGM 2009 Earnings Forecast Model_080916_v4" xfId="11923" xr:uid="{00000000-0005-0000-0000-0000862E0000}"/>
    <cellStyle name="0_AGM 2009 Earnings Forecast Model_080916_v4_403000 - Rollforward" xfId="11924" xr:uid="{00000000-0005-0000-0000-0000872E0000}"/>
    <cellStyle name="0_AGM 2009 Earnings Forecast Model_080916_v4_June NMFI accrual" xfId="11925" xr:uid="{00000000-0005-0000-0000-0000882E0000}"/>
    <cellStyle name="0_AGM 2009 Earnings Forecast Model_080916_v4_June NMFI accrual_US Population Summary" xfId="11926" xr:uid="{00000000-0005-0000-0000-0000892E0000}"/>
    <cellStyle name="0_AGM 2009 Earnings Forecast Model_080916_v7" xfId="11927" xr:uid="{00000000-0005-0000-0000-00008A2E0000}"/>
    <cellStyle name="0_AGM 2009 Earnings Forecast Model_080916_v7_403000 - Rollforward" xfId="11928" xr:uid="{00000000-0005-0000-0000-00008B2E0000}"/>
    <cellStyle name="0_AGM 2009 Earnings Forecast Model_080916_v7_June NMFI accrual" xfId="11929" xr:uid="{00000000-0005-0000-0000-00008C2E0000}"/>
    <cellStyle name="0_AGM 2009 Earnings Forecast Model_080916_v7_June NMFI accrual_US Population Summary" xfId="11930" xr:uid="{00000000-0005-0000-0000-00008D2E0000}"/>
    <cellStyle name="0_AGM 2009 Earnings Forecast Model_080916_v7_rent" xfId="11931" xr:uid="{00000000-0005-0000-0000-00008E2E0000}"/>
    <cellStyle name="0_AGM 2009 Earnings Forecast Model_080916_v7_Sheet2" xfId="11932" xr:uid="{00000000-0005-0000-0000-00008F2E0000}"/>
    <cellStyle name="0_AGM Earnings Forecast Model_080724_v35_FINAL" xfId="11933" xr:uid="{00000000-0005-0000-0000-0000902E0000}"/>
    <cellStyle name="0_AGM Earnings Forecast Model_080724_v35_FINAL_403000 - Rollforward" xfId="11934" xr:uid="{00000000-0005-0000-0000-0000912E0000}"/>
    <cellStyle name="0_AGM Earnings Forecast Model_080724_v35_FINAL_FYCMPln-Retrieve" xfId="11935" xr:uid="{00000000-0005-0000-0000-0000922E0000}"/>
    <cellStyle name="0_AGM Earnings Forecast Model_080724_v35_FINAL_FYCMPln-Retrieve_Sheet1" xfId="11936" xr:uid="{00000000-0005-0000-0000-0000932E0000}"/>
    <cellStyle name="0_AGM Earnings Forecast Model_080724_v35_FINAL_June NMFI accrual" xfId="11937" xr:uid="{00000000-0005-0000-0000-0000942E0000}"/>
    <cellStyle name="0_AGM Earnings Forecast Model_080724_v35_FINAL_June NMFI accrual_US Population Summary" xfId="11938" xr:uid="{00000000-0005-0000-0000-0000952E0000}"/>
    <cellStyle name="0_AGM Earnings Forecast Model_080724_v35_FINAL_Sheet1" xfId="11939" xr:uid="{00000000-0005-0000-0000-0000962E0000}"/>
    <cellStyle name="0_AGM Earnings Forecast Model_080724_v35_FINAL_Sheet7" xfId="11940" xr:uid="{00000000-0005-0000-0000-0000972E0000}"/>
    <cellStyle name="0_AGM Earnings Forecast Model_080724_v35_FINAL_Sheet7_Sheet2" xfId="11941" xr:uid="{00000000-0005-0000-0000-0000982E0000}"/>
    <cellStyle name="0_AGM Earnings Forecast Model_080724_v37_FINAL" xfId="11942" xr:uid="{00000000-0005-0000-0000-0000992E0000}"/>
    <cellStyle name="0_AGM Earnings Forecast Model_080724_v37_FINAL_403000 - Rollforward" xfId="11943" xr:uid="{00000000-0005-0000-0000-00009A2E0000}"/>
    <cellStyle name="0_AGM Earnings Forecast Model_080724_v37_FINAL_FYCMPln-Retrieve" xfId="11944" xr:uid="{00000000-0005-0000-0000-00009B2E0000}"/>
    <cellStyle name="0_AGM Earnings Forecast Model_080724_v37_FINAL_FYCMPln-Retrieve_Sheet1" xfId="11945" xr:uid="{00000000-0005-0000-0000-00009C2E0000}"/>
    <cellStyle name="0_AGM Earnings Forecast Model_080724_v37_FINAL_June NMFI accrual" xfId="11946" xr:uid="{00000000-0005-0000-0000-00009D2E0000}"/>
    <cellStyle name="0_AGM Earnings Forecast Model_080724_v37_FINAL_June NMFI accrual_US Population Summary" xfId="11947" xr:uid="{00000000-0005-0000-0000-00009E2E0000}"/>
    <cellStyle name="0_AGM Earnings Forecast Model_080724_v37_FINAL_Sheet1" xfId="11948" xr:uid="{00000000-0005-0000-0000-00009F2E0000}"/>
    <cellStyle name="0_AGM Earnings Forecast Model_080724_v37_FINAL_Sheet7" xfId="11949" xr:uid="{00000000-0005-0000-0000-0000A02E0000}"/>
    <cellStyle name="0_AGM Earnings Forecast Model_080724_v37_FINAL_Sheet7_Sheet2" xfId="11950" xr:uid="{00000000-0005-0000-0000-0000A12E0000}"/>
    <cellStyle name="0_AIF IV Financial Highlights 12-31-08 v4" xfId="11951" xr:uid="{00000000-0005-0000-0000-0000A22E0000}"/>
    <cellStyle name="0_AIF IV Financial Highlights 12-31-08 v4_Apollo Investment Fund IV  Q3 2009 Capital Analysis CURRENT" xfId="11952" xr:uid="{00000000-0005-0000-0000-0000A32E0000}"/>
    <cellStyle name="0_AIF IV Financial Highlights 12-31-08 v4_Apollo Investment Fund IV  Q3 2009 Capital Analysis iPCS &amp; URI Distribution" xfId="11953" xr:uid="{00000000-0005-0000-0000-0000A42E0000}"/>
    <cellStyle name="0_AIF IV Financial Highlights 12-31-08 v4_iPCs#1-Remaining" xfId="11954" xr:uid="{00000000-0005-0000-0000-0000A52E0000}"/>
    <cellStyle name="0_Andy Affrick - Schedulev2" xfId="11955" xr:uid="{00000000-0005-0000-0000-0000A62E0000}"/>
    <cellStyle name="0_AP Alt Consol" xfId="11956" xr:uid="{00000000-0005-0000-0000-0000A72E0000}"/>
    <cellStyle name="0_AP Alt Consol 2" xfId="11957" xr:uid="{00000000-0005-0000-0000-0000A82E0000}"/>
    <cellStyle name="0_AP Alt Consol 2 2" xfId="11958" xr:uid="{00000000-0005-0000-0000-0000A92E0000}"/>
    <cellStyle name="0_AP Alt Consol 2 2 2" xfId="11959" xr:uid="{00000000-0005-0000-0000-0000AA2E0000}"/>
    <cellStyle name="0_AP Alt Consol 3" xfId="11960" xr:uid="{00000000-0005-0000-0000-0000AB2E0000}"/>
    <cellStyle name="0_AP Alt Consol 3 2" xfId="11961" xr:uid="{00000000-0005-0000-0000-0000AC2E0000}"/>
    <cellStyle name="0_AP Alt Consol_AAA Inv" xfId="11962" xr:uid="{00000000-0005-0000-0000-0000AD2E0000}"/>
    <cellStyle name="0_AP Alt Consol_AP Alt" xfId="11963" xr:uid="{00000000-0005-0000-0000-0000AE2E0000}"/>
    <cellStyle name="0_Apollo Investment Fund IV  April Priority Return" xfId="11964" xr:uid="{00000000-0005-0000-0000-0000AF2E0000}"/>
    <cellStyle name="0_Assumptions" xfId="11965" xr:uid="{00000000-0005-0000-0000-0000B02E0000}"/>
    <cellStyle name="0_Assumptions 2" xfId="11966" xr:uid="{00000000-0005-0000-0000-0000B12E0000}"/>
    <cellStyle name="0_Assumptions 2 2" xfId="11967" xr:uid="{00000000-0005-0000-0000-0000B22E0000}"/>
    <cellStyle name="0_Assumptions 2 2 2" xfId="11968" xr:uid="{00000000-0005-0000-0000-0000B32E0000}"/>
    <cellStyle name="0_Assumptions 3" xfId="11969" xr:uid="{00000000-0005-0000-0000-0000B42E0000}"/>
    <cellStyle name="0_Assumptions 3 2" xfId="11970" xr:uid="{00000000-0005-0000-0000-0000B52E0000}"/>
    <cellStyle name="0_Assumptions_AAA Inv" xfId="11971" xr:uid="{00000000-0005-0000-0000-0000B62E0000}"/>
    <cellStyle name="0_Assumptions_AP Alt" xfId="11972" xr:uid="{00000000-0005-0000-0000-0000B72E0000}"/>
    <cellStyle name="0_August 2010 Estimate" xfId="11973" xr:uid="{00000000-0005-0000-0000-0000B82E0000}"/>
    <cellStyle name="0_AUM &amp; FTE" xfId="11974" xr:uid="{00000000-0005-0000-0000-0000B92E0000}"/>
    <cellStyle name="0_Book1" xfId="11975" xr:uid="{00000000-0005-0000-0000-0000BA2E0000}"/>
    <cellStyle name="0_Book1 (8)" xfId="11976" xr:uid="{00000000-0005-0000-0000-0000BB2E0000}"/>
    <cellStyle name="0_Book1 (8)_403000 - Rollforward" xfId="11977" xr:uid="{00000000-0005-0000-0000-0000BC2E0000}"/>
    <cellStyle name="0_Book1 (8)_June NMFI accrual" xfId="11978" xr:uid="{00000000-0005-0000-0000-0000BD2E0000}"/>
    <cellStyle name="0_Book1 (8)_June NMFI accrual_US Population Summary" xfId="11979" xr:uid="{00000000-0005-0000-0000-0000BE2E0000}"/>
    <cellStyle name="0_Book1 (8)_rent" xfId="11980" xr:uid="{00000000-0005-0000-0000-0000BF2E0000}"/>
    <cellStyle name="0_Book1 (8)_Sheet2" xfId="11981" xr:uid="{00000000-0005-0000-0000-0000C02E0000}"/>
    <cellStyle name="0_Book1_AAA" xfId="11982" xr:uid="{00000000-0005-0000-0000-0000C12E0000}"/>
    <cellStyle name="0_Book1_AAA 2" xfId="11983" xr:uid="{00000000-0005-0000-0000-0000C22E0000}"/>
    <cellStyle name="0_Book2" xfId="11984" xr:uid="{00000000-0005-0000-0000-0000C32E0000}"/>
    <cellStyle name="0_Book2_1" xfId="11985" xr:uid="{00000000-0005-0000-0000-0000C42E0000}"/>
    <cellStyle name="0_Book2_1_403000 - Rollforward" xfId="11986" xr:uid="{00000000-0005-0000-0000-0000C52E0000}"/>
    <cellStyle name="0_Book2_1_CM Act" xfId="11987" xr:uid="{00000000-0005-0000-0000-0000C62E0000}"/>
    <cellStyle name="0_Book2_1_CM Act_Sheet1" xfId="11988" xr:uid="{00000000-0005-0000-0000-0000C72E0000}"/>
    <cellStyle name="0_Book2_1_CM Act_Sheet2" xfId="11989" xr:uid="{00000000-0005-0000-0000-0000C82E0000}"/>
    <cellStyle name="0_Book2_1_CM Act_Sheet4" xfId="11990" xr:uid="{00000000-0005-0000-0000-0000C92E0000}"/>
    <cellStyle name="0_Book2_1_CM Act_Sheet5" xfId="11991" xr:uid="{00000000-0005-0000-0000-0000CA2E0000}"/>
    <cellStyle name="0_Book2_1_NMFI Partners Summary" xfId="11992" xr:uid="{00000000-0005-0000-0000-0000CB2E0000}"/>
    <cellStyle name="0_Book2_1_rent" xfId="11993" xr:uid="{00000000-0005-0000-0000-0000CC2E0000}"/>
    <cellStyle name="0_Book2_1_rent.alloc.2" xfId="11994" xr:uid="{00000000-0005-0000-0000-0000CD2E0000}"/>
    <cellStyle name="0_Book2_1_rent.alloc.2_Sheet2" xfId="11995" xr:uid="{00000000-0005-0000-0000-0000CE2E0000}"/>
    <cellStyle name="0_Book2_1_rent.detail" xfId="11996" xr:uid="{00000000-0005-0000-0000-0000CF2E0000}"/>
    <cellStyle name="0_Book2_1_rent.detail_Sheet2" xfId="11997" xr:uid="{00000000-0005-0000-0000-0000D02E0000}"/>
    <cellStyle name="0_Book2_1_Sheet1" xfId="11998" xr:uid="{00000000-0005-0000-0000-0000D12E0000}"/>
    <cellStyle name="0_Book2_1_Sheet2" xfId="11999" xr:uid="{00000000-0005-0000-0000-0000D22E0000}"/>
    <cellStyle name="0_Book2_1_Sheet4" xfId="12000" xr:uid="{00000000-0005-0000-0000-0000D32E0000}"/>
    <cellStyle name="0_Book2_1_Sheet5" xfId="12001" xr:uid="{00000000-0005-0000-0000-0000D42E0000}"/>
    <cellStyle name="0_Book2_1_Sheet5_Sheet2" xfId="12002" xr:uid="{00000000-0005-0000-0000-0000D52E0000}"/>
    <cellStyle name="0_Book2_1_US Population Summary" xfId="12003" xr:uid="{00000000-0005-0000-0000-0000D62E0000}"/>
    <cellStyle name="0_Book2_403000 - Rollforward" xfId="12004" xr:uid="{00000000-0005-0000-0000-0000D72E0000}"/>
    <cellStyle name="0_Book2_CM Act" xfId="12005" xr:uid="{00000000-0005-0000-0000-0000D82E0000}"/>
    <cellStyle name="0_Book2_CM Act_Sheet1" xfId="12006" xr:uid="{00000000-0005-0000-0000-0000D92E0000}"/>
    <cellStyle name="0_Book2_CM Act_Sheet2" xfId="12007" xr:uid="{00000000-0005-0000-0000-0000DA2E0000}"/>
    <cellStyle name="0_Book2_CM Act_Sheet4" xfId="12008" xr:uid="{00000000-0005-0000-0000-0000DB2E0000}"/>
    <cellStyle name="0_Book2_CM Act_Sheet5" xfId="12009" xr:uid="{00000000-0005-0000-0000-0000DC2E0000}"/>
    <cellStyle name="0_Book2_NMFI Partners Summary" xfId="12010" xr:uid="{00000000-0005-0000-0000-0000DD2E0000}"/>
    <cellStyle name="0_Book2_rent" xfId="12011" xr:uid="{00000000-0005-0000-0000-0000DE2E0000}"/>
    <cellStyle name="0_Book2_rent.alloc.2" xfId="12012" xr:uid="{00000000-0005-0000-0000-0000DF2E0000}"/>
    <cellStyle name="0_Book2_rent.alloc.2_Sheet2" xfId="12013" xr:uid="{00000000-0005-0000-0000-0000E02E0000}"/>
    <cellStyle name="0_Book2_rent.detail" xfId="12014" xr:uid="{00000000-0005-0000-0000-0000E12E0000}"/>
    <cellStyle name="0_Book2_rent.detail_Sheet2" xfId="12015" xr:uid="{00000000-0005-0000-0000-0000E22E0000}"/>
    <cellStyle name="0_Book2_Sheet1" xfId="12016" xr:uid="{00000000-0005-0000-0000-0000E32E0000}"/>
    <cellStyle name="0_Book2_Sheet2" xfId="12017" xr:uid="{00000000-0005-0000-0000-0000E42E0000}"/>
    <cellStyle name="0_Book2_Sheet4" xfId="12018" xr:uid="{00000000-0005-0000-0000-0000E52E0000}"/>
    <cellStyle name="0_Book2_Sheet5" xfId="12019" xr:uid="{00000000-0005-0000-0000-0000E62E0000}"/>
    <cellStyle name="0_Book2_Sheet5_Sheet2" xfId="12020" xr:uid="{00000000-0005-0000-0000-0000E72E0000}"/>
    <cellStyle name="0_Book2_US Population Summary" xfId="12021" xr:uid="{00000000-0005-0000-0000-0000E82E0000}"/>
    <cellStyle name="0_Book3" xfId="12022" xr:uid="{00000000-0005-0000-0000-0000E92E0000}"/>
    <cellStyle name="0_Book3 (2)" xfId="12023" xr:uid="{00000000-0005-0000-0000-0000EA2E0000}"/>
    <cellStyle name="0_Book3 (2)_403000 - Rollforward" xfId="12024" xr:uid="{00000000-0005-0000-0000-0000EB2E0000}"/>
    <cellStyle name="0_Book3 (2)_June NMFI accrual" xfId="12025" xr:uid="{00000000-0005-0000-0000-0000EC2E0000}"/>
    <cellStyle name="0_Book3 (2)_June NMFI accrual_US Population Summary" xfId="12026" xr:uid="{00000000-0005-0000-0000-0000ED2E0000}"/>
    <cellStyle name="0_Book3 (2)_rent" xfId="12027" xr:uid="{00000000-0005-0000-0000-0000EE2E0000}"/>
    <cellStyle name="0_Book3 (2)_Sheet2" xfId="12028" xr:uid="{00000000-0005-0000-0000-0000EF2E0000}"/>
    <cellStyle name="0_Book3 (6)" xfId="12029" xr:uid="{00000000-0005-0000-0000-0000F02E0000}"/>
    <cellStyle name="0_Book3_403000 - Rollforward" xfId="12030" xr:uid="{00000000-0005-0000-0000-0000F12E0000}"/>
    <cellStyle name="0_Book3_June NMFI accrual" xfId="12031" xr:uid="{00000000-0005-0000-0000-0000F22E0000}"/>
    <cellStyle name="0_Book3_June NMFI accrual_US Population Summary" xfId="12032" xr:uid="{00000000-0005-0000-0000-0000F32E0000}"/>
    <cellStyle name="0_Book3_rent" xfId="12033" xr:uid="{00000000-0005-0000-0000-0000F42E0000}"/>
    <cellStyle name="0_Book3_Sheet2" xfId="12034" xr:uid="{00000000-0005-0000-0000-0000F52E0000}"/>
    <cellStyle name="0_Book4" xfId="12035" xr:uid="{00000000-0005-0000-0000-0000F62E0000}"/>
    <cellStyle name="0_Book4_403000 - Rollforward" xfId="12036" xr:uid="{00000000-0005-0000-0000-0000F72E0000}"/>
    <cellStyle name="0_Book4_June NMFI accrual" xfId="12037" xr:uid="{00000000-0005-0000-0000-0000F82E0000}"/>
    <cellStyle name="0_Book4_June NMFI accrual_US Population Summary" xfId="12038" xr:uid="{00000000-0005-0000-0000-0000F92E0000}"/>
    <cellStyle name="0_Book4_rent" xfId="12039" xr:uid="{00000000-0005-0000-0000-0000FA2E0000}"/>
    <cellStyle name="0_Book4_Sheet2" xfId="12040" xr:uid="{00000000-0005-0000-0000-0000FB2E0000}"/>
    <cellStyle name="0_Book8" xfId="12041" xr:uid="{00000000-0005-0000-0000-0000FC2E0000}"/>
    <cellStyle name="0_Book8_403000 - Rollforward" xfId="12042" xr:uid="{00000000-0005-0000-0000-0000FD2E0000}"/>
    <cellStyle name="0_Book8_CM Act" xfId="12043" xr:uid="{00000000-0005-0000-0000-0000FE2E0000}"/>
    <cellStyle name="0_Book8_CM Act_Sheet1" xfId="12044" xr:uid="{00000000-0005-0000-0000-0000FF2E0000}"/>
    <cellStyle name="0_Book8_CM Act_Sheet2" xfId="12045" xr:uid="{00000000-0005-0000-0000-0000002F0000}"/>
    <cellStyle name="0_Book8_CM Act_Sheet4" xfId="12046" xr:uid="{00000000-0005-0000-0000-0000012F0000}"/>
    <cellStyle name="0_Book8_CM Act_Sheet5" xfId="12047" xr:uid="{00000000-0005-0000-0000-0000022F0000}"/>
    <cellStyle name="0_Book8_NMFI Partners Summary" xfId="12048" xr:uid="{00000000-0005-0000-0000-0000032F0000}"/>
    <cellStyle name="0_Book8_rent" xfId="12049" xr:uid="{00000000-0005-0000-0000-0000042F0000}"/>
    <cellStyle name="0_Book8_rent.alloc.2" xfId="12050" xr:uid="{00000000-0005-0000-0000-0000052F0000}"/>
    <cellStyle name="0_Book8_rent.alloc.2_Sheet2" xfId="12051" xr:uid="{00000000-0005-0000-0000-0000062F0000}"/>
    <cellStyle name="0_Book8_rent.detail" xfId="12052" xr:uid="{00000000-0005-0000-0000-0000072F0000}"/>
    <cellStyle name="0_Book8_rent.detail_Sheet2" xfId="12053" xr:uid="{00000000-0005-0000-0000-0000082F0000}"/>
    <cellStyle name="0_Book8_Sheet1" xfId="12054" xr:uid="{00000000-0005-0000-0000-0000092F0000}"/>
    <cellStyle name="0_Book8_Sheet2" xfId="12055" xr:uid="{00000000-0005-0000-0000-00000A2F0000}"/>
    <cellStyle name="0_Book8_Sheet4" xfId="12056" xr:uid="{00000000-0005-0000-0000-00000B2F0000}"/>
    <cellStyle name="0_Book8_Sheet5" xfId="12057" xr:uid="{00000000-0005-0000-0000-00000C2F0000}"/>
    <cellStyle name="0_Book8_Sheet5_Sheet2" xfId="12058" xr:uid="{00000000-0005-0000-0000-00000D2F0000}"/>
    <cellStyle name="0_Book8_US Population Summary" xfId="12059" xr:uid="{00000000-0005-0000-0000-00000E2F0000}"/>
    <cellStyle name="0_Book9" xfId="12060" xr:uid="{00000000-0005-0000-0000-00000F2F0000}"/>
    <cellStyle name="0_Book9_403000 - Rollforward" xfId="12061" xr:uid="{00000000-0005-0000-0000-0000102F0000}"/>
    <cellStyle name="0_Book9_FYCMPln-Retrieve" xfId="12062" xr:uid="{00000000-0005-0000-0000-0000112F0000}"/>
    <cellStyle name="0_Book9_FYCMPln-Retrieve_Sheet1" xfId="12063" xr:uid="{00000000-0005-0000-0000-0000122F0000}"/>
    <cellStyle name="0_Book9_June NMFI accrual" xfId="12064" xr:uid="{00000000-0005-0000-0000-0000132F0000}"/>
    <cellStyle name="0_Book9_June NMFI accrual_US Population Summary" xfId="12065" xr:uid="{00000000-0005-0000-0000-0000142F0000}"/>
    <cellStyle name="0_Book9_Sheet1" xfId="12066" xr:uid="{00000000-0005-0000-0000-0000152F0000}"/>
    <cellStyle name="0_Book9_Sheet7" xfId="12067" xr:uid="{00000000-0005-0000-0000-0000162F0000}"/>
    <cellStyle name="0_Book9_Sheet7_Sheet2" xfId="12068" xr:uid="{00000000-0005-0000-0000-0000172F0000}"/>
    <cellStyle name="0_Carry Calculation" xfId="12069" xr:uid="{00000000-0005-0000-0000-0000182F0000}"/>
    <cellStyle name="0_Changes to LTI for 11 16 2010 Board Meeting" xfId="12070" xr:uid="{00000000-0005-0000-0000-0000192F0000}"/>
    <cellStyle name="0_CM" xfId="12071" xr:uid="{00000000-0005-0000-0000-00001A2F0000}"/>
    <cellStyle name="0_CM_FYCMPln-Retrieve" xfId="12072" xr:uid="{00000000-0005-0000-0000-00001B2F0000}"/>
    <cellStyle name="0_Copy of AGM Earnings Forecast Model_080724_v37_to JJackson" xfId="12073" xr:uid="{00000000-0005-0000-0000-00001C2F0000}"/>
    <cellStyle name="0_Copy of AGM Earnings Forecast Model_080724_v37_to JJackson_403000 - Rollforward" xfId="12074" xr:uid="{00000000-0005-0000-0000-00001D2F0000}"/>
    <cellStyle name="0_Copy of AGM Earnings Forecast Model_080724_v37_to JJackson_June NMFI accrual" xfId="12075" xr:uid="{00000000-0005-0000-0000-00001E2F0000}"/>
    <cellStyle name="0_Copy of AGM Earnings Forecast Model_080724_v37_to JJackson_June NMFI accrual_US Population Summary" xfId="12076" xr:uid="{00000000-0005-0000-0000-00001F2F0000}"/>
    <cellStyle name="0_Copy of AGM Earnings Forecast Model_080724_v37_to JJackson_rent" xfId="12077" xr:uid="{00000000-0005-0000-0000-0000202F0000}"/>
    <cellStyle name="0_Copy of AGM Earnings Forecast Model_080724_v37_to JJackson_Sheet2" xfId="12078" xr:uid="{00000000-0005-0000-0000-0000212F0000}"/>
    <cellStyle name="0_Copy of Placement Fees 5yr Model_da4" xfId="12079" xr:uid="{00000000-0005-0000-0000-0000222F0000}"/>
    <cellStyle name="0_Copy of Placement Fees 5yr Model_da4_403000 - Rollforward" xfId="12080" xr:uid="{00000000-0005-0000-0000-0000232F0000}"/>
    <cellStyle name="0_Copy of Placement Fees 5yr Model_da4_CM Act" xfId="12081" xr:uid="{00000000-0005-0000-0000-0000242F0000}"/>
    <cellStyle name="0_Copy of Placement Fees 5yr Model_da4_CM Act_Sheet1" xfId="12082" xr:uid="{00000000-0005-0000-0000-0000252F0000}"/>
    <cellStyle name="0_Copy of Placement Fees 5yr Model_da4_CM Act_Sheet2" xfId="12083" xr:uid="{00000000-0005-0000-0000-0000262F0000}"/>
    <cellStyle name="0_Copy of Placement Fees 5yr Model_da4_CM Act_Sheet4" xfId="12084" xr:uid="{00000000-0005-0000-0000-0000272F0000}"/>
    <cellStyle name="0_Copy of Placement Fees 5yr Model_da4_CM Act_Sheet5" xfId="12085" xr:uid="{00000000-0005-0000-0000-0000282F0000}"/>
    <cellStyle name="0_Copy of Placement Fees 5yr Model_da4_NMFI Partners Summary" xfId="12086" xr:uid="{00000000-0005-0000-0000-0000292F0000}"/>
    <cellStyle name="0_Copy of Placement Fees 5yr Model_da4_rent" xfId="12087" xr:uid="{00000000-0005-0000-0000-00002A2F0000}"/>
    <cellStyle name="0_Copy of Placement Fees 5yr Model_da4_rent.alloc.2" xfId="12088" xr:uid="{00000000-0005-0000-0000-00002B2F0000}"/>
    <cellStyle name="0_Copy of Placement Fees 5yr Model_da4_rent.alloc.2_Sheet2" xfId="12089" xr:uid="{00000000-0005-0000-0000-00002C2F0000}"/>
    <cellStyle name="0_Copy of Placement Fees 5yr Model_da4_rent.detail" xfId="12090" xr:uid="{00000000-0005-0000-0000-00002D2F0000}"/>
    <cellStyle name="0_Copy of Placement Fees 5yr Model_da4_rent.detail_Sheet2" xfId="12091" xr:uid="{00000000-0005-0000-0000-00002E2F0000}"/>
    <cellStyle name="0_Copy of Placement Fees 5yr Model_da4_Sheet1" xfId="12092" xr:uid="{00000000-0005-0000-0000-00002F2F0000}"/>
    <cellStyle name="0_Copy of Placement Fees 5yr Model_da4_Sheet2" xfId="12093" xr:uid="{00000000-0005-0000-0000-0000302F0000}"/>
    <cellStyle name="0_Copy of Placement Fees 5yr Model_da4_Sheet4" xfId="12094" xr:uid="{00000000-0005-0000-0000-0000312F0000}"/>
    <cellStyle name="0_Copy of Placement Fees 5yr Model_da4_Sheet5" xfId="12095" xr:uid="{00000000-0005-0000-0000-0000322F0000}"/>
    <cellStyle name="0_Copy of Placement Fees 5yr Model_da4_Sheet5_Sheet2" xfId="12096" xr:uid="{00000000-0005-0000-0000-0000332F0000}"/>
    <cellStyle name="0_Copy of Placement Fees 5yr Model_da4_US Population Summary" xfId="12097" xr:uid="{00000000-0005-0000-0000-0000342F0000}"/>
    <cellStyle name="0_Countrywide DCF Model 29 March 08 Final (4.13.08)XXX" xfId="12098" xr:uid="{00000000-0005-0000-0000-0000352F0000}"/>
    <cellStyle name="0_Countrywide DCF Model 29 March 08 Final (4.13.08)XXX 2" xfId="12099" xr:uid="{00000000-0005-0000-0000-0000362F0000}"/>
    <cellStyle name="0_Countrywide DCF Model 29 March 08 Final (4.13.08)XXX 2 2" xfId="12100" xr:uid="{00000000-0005-0000-0000-0000372F0000}"/>
    <cellStyle name="0_Countrywide DCF Model 29 March 08 Final (4.13.08)XXX 2 2 2" xfId="12101" xr:uid="{00000000-0005-0000-0000-0000382F0000}"/>
    <cellStyle name="0_Countrywide DCF Model 29 March 08 Final (4.13.08)XXX 3" xfId="12102" xr:uid="{00000000-0005-0000-0000-0000392F0000}"/>
    <cellStyle name="0_Countrywide DCF Model 29 March 08 Final (4.13.08)XXX 3 2" xfId="12103" xr:uid="{00000000-0005-0000-0000-00003A2F0000}"/>
    <cellStyle name="0_Countrywide DCF Model 29 March 08 Final (4.13.08)XXX_AAA Inv" xfId="12104" xr:uid="{00000000-0005-0000-0000-00003B2F0000}"/>
    <cellStyle name="0_Countrywide DCF Model 29 March 08 Final (4.13.08)XXX_AP Alt" xfId="12105" xr:uid="{00000000-0005-0000-0000-00003C2F0000}"/>
    <cellStyle name="0_Expense Summary Master File (2)" xfId="12106" xr:uid="{00000000-0005-0000-0000-00003D2F0000}"/>
    <cellStyle name="0_Expense Summary Master File (2)_403000 - Rollforward" xfId="12107" xr:uid="{00000000-0005-0000-0000-00003E2F0000}"/>
    <cellStyle name="0_Expense Summary Master File (2)_FYCMPln-Retrieve" xfId="12108" xr:uid="{00000000-0005-0000-0000-00003F2F0000}"/>
    <cellStyle name="0_Expense Summary Master File (2)_FYCMPln-Retrieve_Sheet1" xfId="12109" xr:uid="{00000000-0005-0000-0000-0000402F0000}"/>
    <cellStyle name="0_Expense Summary Master File (2)_June NMFI accrual" xfId="12110" xr:uid="{00000000-0005-0000-0000-0000412F0000}"/>
    <cellStyle name="0_Expense Summary Master File (2)_June NMFI accrual_US Population Summary" xfId="12111" xr:uid="{00000000-0005-0000-0000-0000422F0000}"/>
    <cellStyle name="0_Expense Summary Master File (2)_Sheet1" xfId="12112" xr:uid="{00000000-0005-0000-0000-0000432F0000}"/>
    <cellStyle name="0_Expense Summary Master File (2)_Sheet7" xfId="12113" xr:uid="{00000000-0005-0000-0000-0000442F0000}"/>
    <cellStyle name="0_Expense Summary Master File (2)_Sheet7_Sheet2" xfId="12114" xr:uid="{00000000-0005-0000-0000-0000452F0000}"/>
    <cellStyle name="0_Expense Summary Master File 2009-Update II" xfId="12115" xr:uid="{00000000-0005-0000-0000-0000462F0000}"/>
    <cellStyle name="0_Expense Summary Master File 2009-Update II_FYCMPln-Retrieve" xfId="12116" xr:uid="{00000000-0005-0000-0000-0000472F0000}"/>
    <cellStyle name="0_Fund IV" xfId="12117" xr:uid="{00000000-0005-0000-0000-0000482F0000}"/>
    <cellStyle name="0_Fund IV_1" xfId="12118" xr:uid="{00000000-0005-0000-0000-0000492F0000}"/>
    <cellStyle name="0_Fund IV_AIF IV - Waterfall 3 31 09 vs  6 30 09" xfId="12119" xr:uid="{00000000-0005-0000-0000-00004A2F0000}"/>
    <cellStyle name="0_Fund IV_AIF IV, V, VI, VII, COF - Waterfall 3 31 09 vs  6 30 09" xfId="12120" xr:uid="{00000000-0005-0000-0000-00004B2F0000}"/>
    <cellStyle name="0_Fund IV_Fund IV" xfId="12121" xr:uid="{00000000-0005-0000-0000-00004C2F0000}"/>
    <cellStyle name="0_Fund IV_Funds IV Clawback Value Adjustment" xfId="12122" xr:uid="{00000000-0005-0000-0000-00004D2F0000}"/>
    <cellStyle name="0_Funds IV Clawback Adjustment Summary" xfId="12123" xr:uid="{00000000-0005-0000-0000-00004E2F0000}"/>
    <cellStyle name="0_FYCMPln-Retrieve" xfId="12124" xr:uid="{00000000-0005-0000-0000-00004F2F0000}"/>
    <cellStyle name="0_FYCMPln-Retrieve_Sheet1" xfId="12125" xr:uid="{00000000-0005-0000-0000-0000502F0000}"/>
    <cellStyle name="0_July Estimate" xfId="12126" xr:uid="{00000000-0005-0000-0000-0000512F0000}"/>
    <cellStyle name="0_June NMFI accrual" xfId="12127" xr:uid="{00000000-0005-0000-0000-0000522F0000}"/>
    <cellStyle name="0_June NMFI accrual_US Population Summary" xfId="12128" xr:uid="{00000000-0005-0000-0000-0000532F0000}"/>
    <cellStyle name="0_MD&amp;A support - Q2 '08 and '07 - 09.11.08" xfId="12129" xr:uid="{00000000-0005-0000-0000-0000542F0000}"/>
    <cellStyle name="0_MD&amp;A support - Q2 '08 and '07 - 09.11.08_FYCMPln-Retrieve" xfId="12130" xr:uid="{00000000-0005-0000-0000-0000552F0000}"/>
    <cellStyle name="0_MDA - AUM Modelv3_6 18" xfId="12131" xr:uid="{00000000-0005-0000-0000-0000562F0000}"/>
    <cellStyle name="0_MDA - AUM Modelv3_6 18_FYCMPln-Retrieve" xfId="12132" xr:uid="{00000000-0005-0000-0000-0000572F0000}"/>
    <cellStyle name="0_MDA - AUM Modelv4_values8 11" xfId="12133" xr:uid="{00000000-0005-0000-0000-0000582F0000}"/>
    <cellStyle name="0_MDA - AUM Modelv4_values8 11 (2)" xfId="12134" xr:uid="{00000000-0005-0000-0000-0000592F0000}"/>
    <cellStyle name="0_MDA - AUM Modelv4_values8 11 (2)_FYCMPln-Retrieve" xfId="12135" xr:uid="{00000000-0005-0000-0000-00005A2F0000}"/>
    <cellStyle name="0_MDA - AUM Modelv4_values8 11_FYCMPln-Retrieve" xfId="12136" xr:uid="{00000000-0005-0000-0000-00005B2F0000}"/>
    <cellStyle name="0_Monthly Summaries_08_2011" xfId="12137" xr:uid="{00000000-0005-0000-0000-00005C2F0000}"/>
    <cellStyle name="0_NAV Alloc LP Feeder" xfId="12138" xr:uid="{00000000-0005-0000-0000-00005D2F0000}"/>
    <cellStyle name="0_Partners Capital Q1 2009" xfId="12139" xr:uid="{00000000-0005-0000-0000-00005E2F0000}"/>
    <cellStyle name="0_Partners Capital Q1 2009_AIF VI - BondcoVI_Entities Invested Capital (CURRENT)" xfId="12140" xr:uid="{00000000-0005-0000-0000-00005F2F0000}"/>
    <cellStyle name="0_Partners Capital Q1 2009_Invested Capital Debt Worksheet" xfId="12141" xr:uid="{00000000-0005-0000-0000-0000602F0000}"/>
    <cellStyle name="0_Placement Fee Summary 05-14-09 - Current (2)" xfId="12142" xr:uid="{00000000-0005-0000-0000-0000612F0000}"/>
    <cellStyle name="0_Placement Fee Summary 05-14-09 - Current (2) 2" xfId="12143" xr:uid="{00000000-0005-0000-0000-0000622F0000}"/>
    <cellStyle name="0_Placement Fee Summary 05-14-09 - Current (2)_CM Act" xfId="12144" xr:uid="{00000000-0005-0000-0000-0000632F0000}"/>
    <cellStyle name="0_Placement Fee Summary 05-14-09 - Current (2)_CM Act_Sheet1" xfId="12145" xr:uid="{00000000-0005-0000-0000-0000642F0000}"/>
    <cellStyle name="0_Placement Fee Summary 05-14-09 - Current (2)_CM Act_Sheet2" xfId="12146" xr:uid="{00000000-0005-0000-0000-0000652F0000}"/>
    <cellStyle name="0_Placement Fee Summary 05-14-09 - Current (2)_CM Act_Sheet4" xfId="12147" xr:uid="{00000000-0005-0000-0000-0000662F0000}"/>
    <cellStyle name="0_Placement Fee Summary 05-14-09 - Current (2)_CM Act_Sheet5" xfId="12148" xr:uid="{00000000-0005-0000-0000-0000672F0000}"/>
    <cellStyle name="0_Placement Fee Summary 05-14-09 - Current (2)_Sheet1" xfId="12149" xr:uid="{00000000-0005-0000-0000-0000682F0000}"/>
    <cellStyle name="0_Placement Fee Summary 05-14-09 - Current (2)_Sheet2" xfId="12150" xr:uid="{00000000-0005-0000-0000-0000692F0000}"/>
    <cellStyle name="0_Placement Fee Summary 05-14-09 - Current (2)_Sheet4" xfId="12151" xr:uid="{00000000-0005-0000-0000-00006A2F0000}"/>
    <cellStyle name="0_Placement Fee Summary 05-14-09 - Current (2)_Sheet5" xfId="12152" xr:uid="{00000000-0005-0000-0000-00006B2F0000}"/>
    <cellStyle name="0_PR Calc" xfId="12153" xr:uid="{00000000-0005-0000-0000-00006C2F0000}"/>
    <cellStyle name="0_Realogy DCF - Oct v2" xfId="12154" xr:uid="{00000000-0005-0000-0000-00006D2F0000}"/>
    <cellStyle name="0_Realogy DCF - Oct v2 - Hard Code Bloomberg" xfId="12155" xr:uid="{00000000-0005-0000-0000-00006E2F0000}"/>
    <cellStyle name="0_Sheet1" xfId="12156" xr:uid="{00000000-0005-0000-0000-00006F2F0000}"/>
    <cellStyle name="0_Sheet1 2" xfId="12157" xr:uid="{00000000-0005-0000-0000-0000702F0000}"/>
    <cellStyle name="0_Sheet5" xfId="12158" xr:uid="{00000000-0005-0000-0000-0000712F0000}"/>
    <cellStyle name="0_Sheet5 2" xfId="12159" xr:uid="{00000000-0005-0000-0000-0000722F0000}"/>
    <cellStyle name="0_Sheet7" xfId="12160" xr:uid="{00000000-0005-0000-0000-0000732F0000}"/>
    <cellStyle name="0_Sheet7_Sheet2" xfId="12161" xr:uid="{00000000-0005-0000-0000-0000742F0000}"/>
    <cellStyle name="0_Valuation - Countrywide new" xfId="12162" xr:uid="{00000000-0005-0000-0000-0000752F0000}"/>
    <cellStyle name="0_Waterfall Athene" xfId="12163" xr:uid="{00000000-0005-0000-0000-0000762F0000}"/>
    <cellStyle name="0_Waterfall Athene 2" xfId="12164" xr:uid="{00000000-0005-0000-0000-0000772F0000}"/>
    <cellStyle name="0_Waterfall VI" xfId="12165" xr:uid="{00000000-0005-0000-0000-0000782F0000}"/>
    <cellStyle name="0_Waterfall VI 2" xfId="12166" xr:uid="{00000000-0005-0000-0000-0000792F0000}"/>
    <cellStyle name="0_Waterfall VII" xfId="12167" xr:uid="{00000000-0005-0000-0000-00007A2F0000}"/>
    <cellStyle name="0_Waterfall VII 2" xfId="12168" xr:uid="{00000000-0005-0000-0000-00007B2F0000}"/>
    <cellStyle name="0=&quot;-&quot;" xfId="12169" xr:uid="{00000000-0005-0000-0000-00007C2F0000}"/>
    <cellStyle name="000" xfId="12170" xr:uid="{00000000-0005-0000-0000-00007D2F0000}"/>
    <cellStyle name="000 2" xfId="12171" xr:uid="{00000000-0005-0000-0000-00007E2F0000}"/>
    <cellStyle name="000,s" xfId="12172" xr:uid="{00000000-0005-0000-0000-00007F2F0000}"/>
    <cellStyle name="0000" xfId="12173" xr:uid="{00000000-0005-0000-0000-0000802F0000}"/>
    <cellStyle name="000000" xfId="12174" xr:uid="{00000000-0005-0000-0000-0000812F0000}"/>
    <cellStyle name="000Header" xfId="12175" xr:uid="{00000000-0005-0000-0000-0000822F0000}"/>
    <cellStyle name="000HeaderSublevel 1" xfId="12176" xr:uid="{00000000-0005-0000-0000-0000832F0000}"/>
    <cellStyle name="000HeaderSublevel 2" xfId="12177" xr:uid="{00000000-0005-0000-0000-0000842F0000}"/>
    <cellStyle name="01" xfId="12178" xr:uid="{00000000-0005-0000-0000-0000852F0000}"/>
    <cellStyle name="01 2" xfId="12179" xr:uid="{00000000-0005-0000-0000-0000862F0000}"/>
    <cellStyle name="01 3" xfId="12180" xr:uid="{00000000-0005-0000-0000-0000872F0000}"/>
    <cellStyle name="01 3 2" xfId="12181" xr:uid="{00000000-0005-0000-0000-0000882F0000}"/>
    <cellStyle name="01-ModuleTitle" xfId="12182" xr:uid="{00000000-0005-0000-0000-0000892F0000}"/>
    <cellStyle name="01-SubTitle" xfId="12183" xr:uid="{00000000-0005-0000-0000-00008A2F0000}"/>
    <cellStyle name="03-ASectionTitle" xfId="12184" xr:uid="{00000000-0005-0000-0000-00008B2F0000}"/>
    <cellStyle name="04-ASectionSub" xfId="12185" xr:uid="{00000000-0005-0000-0000-00008C2F0000}"/>
    <cellStyle name="05-Link" xfId="12186" xr:uid="{00000000-0005-0000-0000-00008D2F0000}"/>
    <cellStyle name="06-Link%" xfId="12187" xr:uid="{00000000-0005-0000-0000-00008E2F0000}"/>
    <cellStyle name="07-Link[2]" xfId="12188" xr:uid="{00000000-0005-0000-0000-00008F2F0000}"/>
    <cellStyle name="08-Link[3]" xfId="12189" xr:uid="{00000000-0005-0000-0000-0000902F0000}"/>
    <cellStyle name="09-Input" xfId="12190" xr:uid="{00000000-0005-0000-0000-0000912F0000}"/>
    <cellStyle name="0DP" xfId="12191" xr:uid="{00000000-0005-0000-0000-0000922F0000}"/>
    <cellStyle name="0DP bold" xfId="12192" xr:uid="{00000000-0005-0000-0000-0000932F0000}"/>
    <cellStyle name="1" xfId="12193" xr:uid="{00000000-0005-0000-0000-0000942F0000}"/>
    <cellStyle name="-1" xfId="12194" xr:uid="{00000000-0005-0000-0000-0000952F0000}"/>
    <cellStyle name="1 10" xfId="12195" xr:uid="{00000000-0005-0000-0000-0000962F0000}"/>
    <cellStyle name="-1 10" xfId="12196" xr:uid="{00000000-0005-0000-0000-0000972F0000}"/>
    <cellStyle name="1 10 2" xfId="12197" xr:uid="{00000000-0005-0000-0000-0000982F0000}"/>
    <cellStyle name="1 11" xfId="12198" xr:uid="{00000000-0005-0000-0000-0000992F0000}"/>
    <cellStyle name="-1 11" xfId="12199" xr:uid="{00000000-0005-0000-0000-00009A2F0000}"/>
    <cellStyle name="1 11 2" xfId="12200" xr:uid="{00000000-0005-0000-0000-00009B2F0000}"/>
    <cellStyle name="1 12" xfId="12201" xr:uid="{00000000-0005-0000-0000-00009C2F0000}"/>
    <cellStyle name="-1 12" xfId="12202" xr:uid="{00000000-0005-0000-0000-00009D2F0000}"/>
    <cellStyle name="1 12 2" xfId="12203" xr:uid="{00000000-0005-0000-0000-00009E2F0000}"/>
    <cellStyle name="1 13" xfId="12204" xr:uid="{00000000-0005-0000-0000-00009F2F0000}"/>
    <cellStyle name="-1 13" xfId="12205" xr:uid="{00000000-0005-0000-0000-0000A02F0000}"/>
    <cellStyle name="1 13 2" xfId="12206" xr:uid="{00000000-0005-0000-0000-0000A12F0000}"/>
    <cellStyle name="1 14" xfId="12207" xr:uid="{00000000-0005-0000-0000-0000A22F0000}"/>
    <cellStyle name="-1 14" xfId="12208" xr:uid="{00000000-0005-0000-0000-0000A32F0000}"/>
    <cellStyle name="1 14 2" xfId="12209" xr:uid="{00000000-0005-0000-0000-0000A42F0000}"/>
    <cellStyle name="1 15" xfId="12210" xr:uid="{00000000-0005-0000-0000-0000A52F0000}"/>
    <cellStyle name="-1 15" xfId="12211" xr:uid="{00000000-0005-0000-0000-0000A62F0000}"/>
    <cellStyle name="1 15 2" xfId="12212" xr:uid="{00000000-0005-0000-0000-0000A72F0000}"/>
    <cellStyle name="1 16" xfId="12213" xr:uid="{00000000-0005-0000-0000-0000A82F0000}"/>
    <cellStyle name="-1 16" xfId="12214" xr:uid="{00000000-0005-0000-0000-0000A92F0000}"/>
    <cellStyle name="1 16 2" xfId="12215" xr:uid="{00000000-0005-0000-0000-0000AA2F0000}"/>
    <cellStyle name="1 17" xfId="12216" xr:uid="{00000000-0005-0000-0000-0000AB2F0000}"/>
    <cellStyle name="-1 17" xfId="12217" xr:uid="{00000000-0005-0000-0000-0000AC2F0000}"/>
    <cellStyle name="1 17 2" xfId="12218" xr:uid="{00000000-0005-0000-0000-0000AD2F0000}"/>
    <cellStyle name="1 18" xfId="12219" xr:uid="{00000000-0005-0000-0000-0000AE2F0000}"/>
    <cellStyle name="-1 18" xfId="12220" xr:uid="{00000000-0005-0000-0000-0000AF2F0000}"/>
    <cellStyle name="1 18 2" xfId="12221" xr:uid="{00000000-0005-0000-0000-0000B02F0000}"/>
    <cellStyle name="1 19" xfId="12222" xr:uid="{00000000-0005-0000-0000-0000B12F0000}"/>
    <cellStyle name="-1 19" xfId="12223" xr:uid="{00000000-0005-0000-0000-0000B22F0000}"/>
    <cellStyle name="1 19 2" xfId="12224" xr:uid="{00000000-0005-0000-0000-0000B32F0000}"/>
    <cellStyle name="1 2" xfId="12225" xr:uid="{00000000-0005-0000-0000-0000B42F0000}"/>
    <cellStyle name="-1 2" xfId="12226" xr:uid="{00000000-0005-0000-0000-0000B52F0000}"/>
    <cellStyle name="1 2 2" xfId="12227" xr:uid="{00000000-0005-0000-0000-0000B62F0000}"/>
    <cellStyle name="1 2 2 2" xfId="12228" xr:uid="{00000000-0005-0000-0000-0000B72F0000}"/>
    <cellStyle name="1 20" xfId="12229" xr:uid="{00000000-0005-0000-0000-0000B82F0000}"/>
    <cellStyle name="-1 20" xfId="12230" xr:uid="{00000000-0005-0000-0000-0000B92F0000}"/>
    <cellStyle name="1 20 2" xfId="12231" xr:uid="{00000000-0005-0000-0000-0000BA2F0000}"/>
    <cellStyle name="1 21" xfId="12232" xr:uid="{00000000-0005-0000-0000-0000BB2F0000}"/>
    <cellStyle name="-1 21" xfId="12233" xr:uid="{00000000-0005-0000-0000-0000BC2F0000}"/>
    <cellStyle name="1 21 2" xfId="12234" xr:uid="{00000000-0005-0000-0000-0000BD2F0000}"/>
    <cellStyle name="1 22" xfId="12235" xr:uid="{00000000-0005-0000-0000-0000BE2F0000}"/>
    <cellStyle name="-1 22" xfId="12236" xr:uid="{00000000-0005-0000-0000-0000BF2F0000}"/>
    <cellStyle name="1 22 2" xfId="12237" xr:uid="{00000000-0005-0000-0000-0000C02F0000}"/>
    <cellStyle name="1 23" xfId="12238" xr:uid="{00000000-0005-0000-0000-0000C12F0000}"/>
    <cellStyle name="-1 23" xfId="12239" xr:uid="{00000000-0005-0000-0000-0000C22F0000}"/>
    <cellStyle name="1 23 2" xfId="12240" xr:uid="{00000000-0005-0000-0000-0000C32F0000}"/>
    <cellStyle name="1 24" xfId="12241" xr:uid="{00000000-0005-0000-0000-0000C42F0000}"/>
    <cellStyle name="-1 24" xfId="12242" xr:uid="{00000000-0005-0000-0000-0000C52F0000}"/>
    <cellStyle name="1 24 2" xfId="12243" xr:uid="{00000000-0005-0000-0000-0000C62F0000}"/>
    <cellStyle name="1 25" xfId="12244" xr:uid="{00000000-0005-0000-0000-0000C72F0000}"/>
    <cellStyle name="-1 25" xfId="12245" xr:uid="{00000000-0005-0000-0000-0000C82F0000}"/>
    <cellStyle name="1 25 2" xfId="12246" xr:uid="{00000000-0005-0000-0000-0000C92F0000}"/>
    <cellStyle name="1 26" xfId="12247" xr:uid="{00000000-0005-0000-0000-0000CA2F0000}"/>
    <cellStyle name="-1 26" xfId="12248" xr:uid="{00000000-0005-0000-0000-0000CB2F0000}"/>
    <cellStyle name="1 26 2" xfId="12249" xr:uid="{00000000-0005-0000-0000-0000CC2F0000}"/>
    <cellStyle name="1 27" xfId="12250" xr:uid="{00000000-0005-0000-0000-0000CD2F0000}"/>
    <cellStyle name="-1 27" xfId="12251" xr:uid="{00000000-0005-0000-0000-0000CE2F0000}"/>
    <cellStyle name="1 27 2" xfId="12252" xr:uid="{00000000-0005-0000-0000-0000CF2F0000}"/>
    <cellStyle name="1 28" xfId="12253" xr:uid="{00000000-0005-0000-0000-0000D02F0000}"/>
    <cellStyle name="-1 28" xfId="12254" xr:uid="{00000000-0005-0000-0000-0000D12F0000}"/>
    <cellStyle name="1 28 2" xfId="12255" xr:uid="{00000000-0005-0000-0000-0000D22F0000}"/>
    <cellStyle name="1 29" xfId="12256" xr:uid="{00000000-0005-0000-0000-0000D32F0000}"/>
    <cellStyle name="-1 29" xfId="12257" xr:uid="{00000000-0005-0000-0000-0000D42F0000}"/>
    <cellStyle name="1 29 2" xfId="12258" xr:uid="{00000000-0005-0000-0000-0000D52F0000}"/>
    <cellStyle name="1 3" xfId="12259" xr:uid="{00000000-0005-0000-0000-0000D62F0000}"/>
    <cellStyle name="-1 3" xfId="12260" xr:uid="{00000000-0005-0000-0000-0000D72F0000}"/>
    <cellStyle name="1 3 2" xfId="12261" xr:uid="{00000000-0005-0000-0000-0000D82F0000}"/>
    <cellStyle name="1 30" xfId="12262" xr:uid="{00000000-0005-0000-0000-0000D92F0000}"/>
    <cellStyle name="-1 30" xfId="12263" xr:uid="{00000000-0005-0000-0000-0000DA2F0000}"/>
    <cellStyle name="1 30 2" xfId="12264" xr:uid="{00000000-0005-0000-0000-0000DB2F0000}"/>
    <cellStyle name="1 31" xfId="12265" xr:uid="{00000000-0005-0000-0000-0000DC2F0000}"/>
    <cellStyle name="-1 31" xfId="12266" xr:uid="{00000000-0005-0000-0000-0000DD2F0000}"/>
    <cellStyle name="1 31 2" xfId="12267" xr:uid="{00000000-0005-0000-0000-0000DE2F0000}"/>
    <cellStyle name="1 32" xfId="12268" xr:uid="{00000000-0005-0000-0000-0000DF2F0000}"/>
    <cellStyle name="-1 32" xfId="12269" xr:uid="{00000000-0005-0000-0000-0000E02F0000}"/>
    <cellStyle name="1 32 2" xfId="12270" xr:uid="{00000000-0005-0000-0000-0000E12F0000}"/>
    <cellStyle name="1 33" xfId="12271" xr:uid="{00000000-0005-0000-0000-0000E22F0000}"/>
    <cellStyle name="-1 33" xfId="12272" xr:uid="{00000000-0005-0000-0000-0000E32F0000}"/>
    <cellStyle name="1 33 2" xfId="12273" xr:uid="{00000000-0005-0000-0000-0000E42F0000}"/>
    <cellStyle name="1 34" xfId="12274" xr:uid="{00000000-0005-0000-0000-0000E52F0000}"/>
    <cellStyle name="-1 34" xfId="12275" xr:uid="{00000000-0005-0000-0000-0000E62F0000}"/>
    <cellStyle name="1 34 2" xfId="12276" xr:uid="{00000000-0005-0000-0000-0000E72F0000}"/>
    <cellStyle name="1 35" xfId="12277" xr:uid="{00000000-0005-0000-0000-0000E82F0000}"/>
    <cellStyle name="-1 35" xfId="12278" xr:uid="{00000000-0005-0000-0000-0000E92F0000}"/>
    <cellStyle name="1 35 2" xfId="12279" xr:uid="{00000000-0005-0000-0000-0000EA2F0000}"/>
    <cellStyle name="1 36" xfId="12280" xr:uid="{00000000-0005-0000-0000-0000EB2F0000}"/>
    <cellStyle name="-1 36" xfId="12281" xr:uid="{00000000-0005-0000-0000-0000EC2F0000}"/>
    <cellStyle name="1 36 2" xfId="12282" xr:uid="{00000000-0005-0000-0000-0000ED2F0000}"/>
    <cellStyle name="1 37" xfId="12283" xr:uid="{00000000-0005-0000-0000-0000EE2F0000}"/>
    <cellStyle name="-1 37" xfId="12284" xr:uid="{00000000-0005-0000-0000-0000EF2F0000}"/>
    <cellStyle name="1 37 2" xfId="12285" xr:uid="{00000000-0005-0000-0000-0000F02F0000}"/>
    <cellStyle name="1 38" xfId="12286" xr:uid="{00000000-0005-0000-0000-0000F12F0000}"/>
    <cellStyle name="-1 38" xfId="12287" xr:uid="{00000000-0005-0000-0000-0000F22F0000}"/>
    <cellStyle name="1 38 2" xfId="12288" xr:uid="{00000000-0005-0000-0000-0000F32F0000}"/>
    <cellStyle name="1 39" xfId="12289" xr:uid="{00000000-0005-0000-0000-0000F42F0000}"/>
    <cellStyle name="-1 39" xfId="12290" xr:uid="{00000000-0005-0000-0000-0000F52F0000}"/>
    <cellStyle name="1 39 2" xfId="12291" xr:uid="{00000000-0005-0000-0000-0000F62F0000}"/>
    <cellStyle name="1 4" xfId="12292" xr:uid="{00000000-0005-0000-0000-0000F72F0000}"/>
    <cellStyle name="-1 4" xfId="12293" xr:uid="{00000000-0005-0000-0000-0000F82F0000}"/>
    <cellStyle name="1 4 2" xfId="12294" xr:uid="{00000000-0005-0000-0000-0000F92F0000}"/>
    <cellStyle name="1 40" xfId="12295" xr:uid="{00000000-0005-0000-0000-0000FA2F0000}"/>
    <cellStyle name="-1 40" xfId="12296" xr:uid="{00000000-0005-0000-0000-0000FB2F0000}"/>
    <cellStyle name="1 40 2" xfId="12297" xr:uid="{00000000-0005-0000-0000-0000FC2F0000}"/>
    <cellStyle name="1 41" xfId="12298" xr:uid="{00000000-0005-0000-0000-0000FD2F0000}"/>
    <cellStyle name="-1 41" xfId="12299" xr:uid="{00000000-0005-0000-0000-0000FE2F0000}"/>
    <cellStyle name="1 41 2" xfId="12300" xr:uid="{00000000-0005-0000-0000-0000FF2F0000}"/>
    <cellStyle name="1 42" xfId="12301" xr:uid="{00000000-0005-0000-0000-000000300000}"/>
    <cellStyle name="-1 42" xfId="12302" xr:uid="{00000000-0005-0000-0000-000001300000}"/>
    <cellStyle name="1 42 2" xfId="12303" xr:uid="{00000000-0005-0000-0000-000002300000}"/>
    <cellStyle name="1 43" xfId="12304" xr:uid="{00000000-0005-0000-0000-000003300000}"/>
    <cellStyle name="-1 43" xfId="12305" xr:uid="{00000000-0005-0000-0000-000004300000}"/>
    <cellStyle name="1 43 2" xfId="12306" xr:uid="{00000000-0005-0000-0000-000005300000}"/>
    <cellStyle name="1 44" xfId="12307" xr:uid="{00000000-0005-0000-0000-000006300000}"/>
    <cellStyle name="-1 44" xfId="12308" xr:uid="{00000000-0005-0000-0000-000007300000}"/>
    <cellStyle name="1 44 2" xfId="12309" xr:uid="{00000000-0005-0000-0000-000008300000}"/>
    <cellStyle name="1 45" xfId="12310" xr:uid="{00000000-0005-0000-0000-000009300000}"/>
    <cellStyle name="-1 45" xfId="12311" xr:uid="{00000000-0005-0000-0000-00000A300000}"/>
    <cellStyle name="1 45 2" xfId="12312" xr:uid="{00000000-0005-0000-0000-00000B300000}"/>
    <cellStyle name="1 46" xfId="12313" xr:uid="{00000000-0005-0000-0000-00000C300000}"/>
    <cellStyle name="-1 46" xfId="12314" xr:uid="{00000000-0005-0000-0000-00000D300000}"/>
    <cellStyle name="1 46 2" xfId="12315" xr:uid="{00000000-0005-0000-0000-00000E300000}"/>
    <cellStyle name="1 47" xfId="12316" xr:uid="{00000000-0005-0000-0000-00000F300000}"/>
    <cellStyle name="-1 47" xfId="12317" xr:uid="{00000000-0005-0000-0000-000010300000}"/>
    <cellStyle name="1 47 2" xfId="12318" xr:uid="{00000000-0005-0000-0000-000011300000}"/>
    <cellStyle name="1 48" xfId="12319" xr:uid="{00000000-0005-0000-0000-000012300000}"/>
    <cellStyle name="-1 48" xfId="12320" xr:uid="{00000000-0005-0000-0000-000013300000}"/>
    <cellStyle name="1 48 2" xfId="12321" xr:uid="{00000000-0005-0000-0000-000014300000}"/>
    <cellStyle name="1 49" xfId="12322" xr:uid="{00000000-0005-0000-0000-000015300000}"/>
    <cellStyle name="-1 49" xfId="12323" xr:uid="{00000000-0005-0000-0000-000016300000}"/>
    <cellStyle name="1 49 2" xfId="12324" xr:uid="{00000000-0005-0000-0000-000017300000}"/>
    <cellStyle name="1 5" xfId="12325" xr:uid="{00000000-0005-0000-0000-000018300000}"/>
    <cellStyle name="-1 5" xfId="12326" xr:uid="{00000000-0005-0000-0000-000019300000}"/>
    <cellStyle name="1 5 2" xfId="12327" xr:uid="{00000000-0005-0000-0000-00001A300000}"/>
    <cellStyle name="1 50" xfId="12328" xr:uid="{00000000-0005-0000-0000-00001B300000}"/>
    <cellStyle name="-1 50" xfId="12329" xr:uid="{00000000-0005-0000-0000-00001C300000}"/>
    <cellStyle name="1 50 2" xfId="12330" xr:uid="{00000000-0005-0000-0000-00001D300000}"/>
    <cellStyle name="1 51" xfId="12331" xr:uid="{00000000-0005-0000-0000-00001E300000}"/>
    <cellStyle name="-1 51" xfId="12332" xr:uid="{00000000-0005-0000-0000-00001F300000}"/>
    <cellStyle name="1 51 2" xfId="12333" xr:uid="{00000000-0005-0000-0000-000020300000}"/>
    <cellStyle name="1 52" xfId="12334" xr:uid="{00000000-0005-0000-0000-000021300000}"/>
    <cellStyle name="-1 52" xfId="12335" xr:uid="{00000000-0005-0000-0000-000022300000}"/>
    <cellStyle name="1 52 2" xfId="12336" xr:uid="{00000000-0005-0000-0000-000023300000}"/>
    <cellStyle name="1 53" xfId="12337" xr:uid="{00000000-0005-0000-0000-000024300000}"/>
    <cellStyle name="-1 53" xfId="12338" xr:uid="{00000000-0005-0000-0000-000025300000}"/>
    <cellStyle name="1 53 2" xfId="12339" xr:uid="{00000000-0005-0000-0000-000026300000}"/>
    <cellStyle name="1 54" xfId="12340" xr:uid="{00000000-0005-0000-0000-000027300000}"/>
    <cellStyle name="-1 54" xfId="12341" xr:uid="{00000000-0005-0000-0000-000028300000}"/>
    <cellStyle name="1 54 2" xfId="12342" xr:uid="{00000000-0005-0000-0000-000029300000}"/>
    <cellStyle name="1 55" xfId="12343" xr:uid="{00000000-0005-0000-0000-00002A300000}"/>
    <cellStyle name="1 55 2" xfId="12344" xr:uid="{00000000-0005-0000-0000-00002B300000}"/>
    <cellStyle name="1 56" xfId="12345" xr:uid="{00000000-0005-0000-0000-00002C300000}"/>
    <cellStyle name="1 56 2" xfId="12346" xr:uid="{00000000-0005-0000-0000-00002D300000}"/>
    <cellStyle name="1 57" xfId="12347" xr:uid="{00000000-0005-0000-0000-00002E300000}"/>
    <cellStyle name="1 57 2" xfId="12348" xr:uid="{00000000-0005-0000-0000-00002F300000}"/>
    <cellStyle name="1 58" xfId="12349" xr:uid="{00000000-0005-0000-0000-000030300000}"/>
    <cellStyle name="1 58 2" xfId="12350" xr:uid="{00000000-0005-0000-0000-000031300000}"/>
    <cellStyle name="1 59" xfId="12351" xr:uid="{00000000-0005-0000-0000-000032300000}"/>
    <cellStyle name="1 6" xfId="12352" xr:uid="{00000000-0005-0000-0000-000033300000}"/>
    <cellStyle name="-1 6" xfId="12353" xr:uid="{00000000-0005-0000-0000-000034300000}"/>
    <cellStyle name="1 6 2" xfId="12354" xr:uid="{00000000-0005-0000-0000-000035300000}"/>
    <cellStyle name="1 7" xfId="12355" xr:uid="{00000000-0005-0000-0000-000036300000}"/>
    <cellStyle name="-1 7" xfId="12356" xr:uid="{00000000-0005-0000-0000-000037300000}"/>
    <cellStyle name="1 7 10" xfId="12357" xr:uid="{00000000-0005-0000-0000-000038300000}"/>
    <cellStyle name="-1 7 10" xfId="12358" xr:uid="{00000000-0005-0000-0000-000039300000}"/>
    <cellStyle name="1 7 11" xfId="12359" xr:uid="{00000000-0005-0000-0000-00003A300000}"/>
    <cellStyle name="-1 7 11" xfId="12360" xr:uid="{00000000-0005-0000-0000-00003B300000}"/>
    <cellStyle name="1 7 12" xfId="12361" xr:uid="{00000000-0005-0000-0000-00003C300000}"/>
    <cellStyle name="-1 7 12" xfId="12362" xr:uid="{00000000-0005-0000-0000-00003D300000}"/>
    <cellStyle name="1 7 13" xfId="12363" xr:uid="{00000000-0005-0000-0000-00003E300000}"/>
    <cellStyle name="-1 7 13" xfId="12364" xr:uid="{00000000-0005-0000-0000-00003F300000}"/>
    <cellStyle name="1 7 14" xfId="12365" xr:uid="{00000000-0005-0000-0000-000040300000}"/>
    <cellStyle name="-1 7 14" xfId="12366" xr:uid="{00000000-0005-0000-0000-000041300000}"/>
    <cellStyle name="1 7 15" xfId="12367" xr:uid="{00000000-0005-0000-0000-000042300000}"/>
    <cellStyle name="-1 7 15" xfId="12368" xr:uid="{00000000-0005-0000-0000-000043300000}"/>
    <cellStyle name="1 7 16" xfId="12369" xr:uid="{00000000-0005-0000-0000-000044300000}"/>
    <cellStyle name="-1 7 16" xfId="12370" xr:uid="{00000000-0005-0000-0000-000045300000}"/>
    <cellStyle name="1 7 17" xfId="12371" xr:uid="{00000000-0005-0000-0000-000046300000}"/>
    <cellStyle name="-1 7 17" xfId="12372" xr:uid="{00000000-0005-0000-0000-000047300000}"/>
    <cellStyle name="1 7 18" xfId="12373" xr:uid="{00000000-0005-0000-0000-000048300000}"/>
    <cellStyle name="-1 7 18" xfId="12374" xr:uid="{00000000-0005-0000-0000-000049300000}"/>
    <cellStyle name="1 7 19" xfId="12375" xr:uid="{00000000-0005-0000-0000-00004A300000}"/>
    <cellStyle name="-1 7 19" xfId="12376" xr:uid="{00000000-0005-0000-0000-00004B300000}"/>
    <cellStyle name="1 7 2" xfId="12377" xr:uid="{00000000-0005-0000-0000-00004C300000}"/>
    <cellStyle name="-1 7 2" xfId="12378" xr:uid="{00000000-0005-0000-0000-00004D300000}"/>
    <cellStyle name="1 7 20" xfId="12379" xr:uid="{00000000-0005-0000-0000-00004E300000}"/>
    <cellStyle name="-1 7 20" xfId="12380" xr:uid="{00000000-0005-0000-0000-00004F300000}"/>
    <cellStyle name="1 7 21" xfId="12381" xr:uid="{00000000-0005-0000-0000-000050300000}"/>
    <cellStyle name="-1 7 21" xfId="12382" xr:uid="{00000000-0005-0000-0000-000051300000}"/>
    <cellStyle name="1 7 22" xfId="12383" xr:uid="{00000000-0005-0000-0000-000052300000}"/>
    <cellStyle name="-1 7 22" xfId="12384" xr:uid="{00000000-0005-0000-0000-000053300000}"/>
    <cellStyle name="1 7 23" xfId="12385" xr:uid="{00000000-0005-0000-0000-000054300000}"/>
    <cellStyle name="-1 7 23" xfId="12386" xr:uid="{00000000-0005-0000-0000-000055300000}"/>
    <cellStyle name="1 7 24" xfId="12387" xr:uid="{00000000-0005-0000-0000-000056300000}"/>
    <cellStyle name="-1 7 24" xfId="12388" xr:uid="{00000000-0005-0000-0000-000057300000}"/>
    <cellStyle name="1 7 25" xfId="12389" xr:uid="{00000000-0005-0000-0000-000058300000}"/>
    <cellStyle name="-1 7 25" xfId="12390" xr:uid="{00000000-0005-0000-0000-000059300000}"/>
    <cellStyle name="1 7 26" xfId="12391" xr:uid="{00000000-0005-0000-0000-00005A300000}"/>
    <cellStyle name="-1 7 26" xfId="12392" xr:uid="{00000000-0005-0000-0000-00005B300000}"/>
    <cellStyle name="1 7 27" xfId="12393" xr:uid="{00000000-0005-0000-0000-00005C300000}"/>
    <cellStyle name="-1 7 27" xfId="12394" xr:uid="{00000000-0005-0000-0000-00005D300000}"/>
    <cellStyle name="1 7 28" xfId="12395" xr:uid="{00000000-0005-0000-0000-00005E300000}"/>
    <cellStyle name="-1 7 28" xfId="12396" xr:uid="{00000000-0005-0000-0000-00005F300000}"/>
    <cellStyle name="1 7 29" xfId="12397" xr:uid="{00000000-0005-0000-0000-000060300000}"/>
    <cellStyle name="-1 7 29" xfId="12398" xr:uid="{00000000-0005-0000-0000-000061300000}"/>
    <cellStyle name="1 7 3" xfId="12399" xr:uid="{00000000-0005-0000-0000-000062300000}"/>
    <cellStyle name="-1 7 3" xfId="12400" xr:uid="{00000000-0005-0000-0000-000063300000}"/>
    <cellStyle name="1 7 30" xfId="12401" xr:uid="{00000000-0005-0000-0000-000064300000}"/>
    <cellStyle name="-1 7 30" xfId="12402" xr:uid="{00000000-0005-0000-0000-000065300000}"/>
    <cellStyle name="1 7 31" xfId="12403" xr:uid="{00000000-0005-0000-0000-000066300000}"/>
    <cellStyle name="-1 7 31" xfId="12404" xr:uid="{00000000-0005-0000-0000-000067300000}"/>
    <cellStyle name="1 7 32" xfId="12405" xr:uid="{00000000-0005-0000-0000-000068300000}"/>
    <cellStyle name="-1 7 32" xfId="12406" xr:uid="{00000000-0005-0000-0000-000069300000}"/>
    <cellStyle name="1 7 33" xfId="12407" xr:uid="{00000000-0005-0000-0000-00006A300000}"/>
    <cellStyle name="-1 7 33" xfId="12408" xr:uid="{00000000-0005-0000-0000-00006B300000}"/>
    <cellStyle name="1 7 34" xfId="12409" xr:uid="{00000000-0005-0000-0000-00006C300000}"/>
    <cellStyle name="-1 7 34" xfId="12410" xr:uid="{00000000-0005-0000-0000-00006D300000}"/>
    <cellStyle name="1 7 35" xfId="12411" xr:uid="{00000000-0005-0000-0000-00006E300000}"/>
    <cellStyle name="-1 7 35" xfId="12412" xr:uid="{00000000-0005-0000-0000-00006F300000}"/>
    <cellStyle name="1 7 36" xfId="12413" xr:uid="{00000000-0005-0000-0000-000070300000}"/>
    <cellStyle name="-1 7 36" xfId="12414" xr:uid="{00000000-0005-0000-0000-000071300000}"/>
    <cellStyle name="1 7 37" xfId="12415" xr:uid="{00000000-0005-0000-0000-000072300000}"/>
    <cellStyle name="-1 7 37" xfId="12416" xr:uid="{00000000-0005-0000-0000-000073300000}"/>
    <cellStyle name="1 7 38" xfId="12417" xr:uid="{00000000-0005-0000-0000-000074300000}"/>
    <cellStyle name="-1 7 38" xfId="12418" xr:uid="{00000000-0005-0000-0000-000075300000}"/>
    <cellStyle name="1 7 39" xfId="12419" xr:uid="{00000000-0005-0000-0000-000076300000}"/>
    <cellStyle name="-1 7 39" xfId="12420" xr:uid="{00000000-0005-0000-0000-000077300000}"/>
    <cellStyle name="1 7 4" xfId="12421" xr:uid="{00000000-0005-0000-0000-000078300000}"/>
    <cellStyle name="-1 7 4" xfId="12422" xr:uid="{00000000-0005-0000-0000-000079300000}"/>
    <cellStyle name="1 7 40" xfId="12423" xr:uid="{00000000-0005-0000-0000-00007A300000}"/>
    <cellStyle name="-1 7 40" xfId="12424" xr:uid="{00000000-0005-0000-0000-00007B300000}"/>
    <cellStyle name="1 7 41" xfId="12425" xr:uid="{00000000-0005-0000-0000-00007C300000}"/>
    <cellStyle name="-1 7 41" xfId="12426" xr:uid="{00000000-0005-0000-0000-00007D300000}"/>
    <cellStyle name="1 7 42" xfId="12427" xr:uid="{00000000-0005-0000-0000-00007E300000}"/>
    <cellStyle name="-1 7 42" xfId="12428" xr:uid="{00000000-0005-0000-0000-00007F300000}"/>
    <cellStyle name="1 7 43" xfId="12429" xr:uid="{00000000-0005-0000-0000-000080300000}"/>
    <cellStyle name="-1 7 43" xfId="12430" xr:uid="{00000000-0005-0000-0000-000081300000}"/>
    <cellStyle name="1 7 44" xfId="12431" xr:uid="{00000000-0005-0000-0000-000082300000}"/>
    <cellStyle name="-1 7 44" xfId="12432" xr:uid="{00000000-0005-0000-0000-000083300000}"/>
    <cellStyle name="1 7 45" xfId="12433" xr:uid="{00000000-0005-0000-0000-000084300000}"/>
    <cellStyle name="-1 7 45" xfId="12434" xr:uid="{00000000-0005-0000-0000-000085300000}"/>
    <cellStyle name="1 7 46" xfId="12435" xr:uid="{00000000-0005-0000-0000-000086300000}"/>
    <cellStyle name="-1 7 46" xfId="12436" xr:uid="{00000000-0005-0000-0000-000087300000}"/>
    <cellStyle name="1 7 47" xfId="12437" xr:uid="{00000000-0005-0000-0000-000088300000}"/>
    <cellStyle name="-1 7 47" xfId="12438" xr:uid="{00000000-0005-0000-0000-000089300000}"/>
    <cellStyle name="1 7 48" xfId="12439" xr:uid="{00000000-0005-0000-0000-00008A300000}"/>
    <cellStyle name="-1 7 48" xfId="12440" xr:uid="{00000000-0005-0000-0000-00008B300000}"/>
    <cellStyle name="1 7 5" xfId="12441" xr:uid="{00000000-0005-0000-0000-00008C300000}"/>
    <cellStyle name="-1 7 5" xfId="12442" xr:uid="{00000000-0005-0000-0000-00008D300000}"/>
    <cellStyle name="1 7 6" xfId="12443" xr:uid="{00000000-0005-0000-0000-00008E300000}"/>
    <cellStyle name="-1 7 6" xfId="12444" xr:uid="{00000000-0005-0000-0000-00008F300000}"/>
    <cellStyle name="1 7 7" xfId="12445" xr:uid="{00000000-0005-0000-0000-000090300000}"/>
    <cellStyle name="-1 7 7" xfId="12446" xr:uid="{00000000-0005-0000-0000-000091300000}"/>
    <cellStyle name="1 7 8" xfId="12447" xr:uid="{00000000-0005-0000-0000-000092300000}"/>
    <cellStyle name="-1 7 8" xfId="12448" xr:uid="{00000000-0005-0000-0000-000093300000}"/>
    <cellStyle name="1 7 9" xfId="12449" xr:uid="{00000000-0005-0000-0000-000094300000}"/>
    <cellStyle name="-1 7 9" xfId="12450" xr:uid="{00000000-0005-0000-0000-000095300000}"/>
    <cellStyle name="1 8" xfId="12451" xr:uid="{00000000-0005-0000-0000-000096300000}"/>
    <cellStyle name="-1 8" xfId="12452" xr:uid="{00000000-0005-0000-0000-000097300000}"/>
    <cellStyle name="1 8 2" xfId="12453" xr:uid="{00000000-0005-0000-0000-000098300000}"/>
    <cellStyle name="1 9" xfId="12454" xr:uid="{00000000-0005-0000-0000-000099300000}"/>
    <cellStyle name="-1 9" xfId="12455" xr:uid="{00000000-0005-0000-0000-00009A300000}"/>
    <cellStyle name="1 9 2" xfId="12456" xr:uid="{00000000-0005-0000-0000-00009B300000}"/>
    <cellStyle name="1,comma" xfId="12457" xr:uid="{00000000-0005-0000-0000-00009C300000}"/>
    <cellStyle name="1,comma 2" xfId="12458" xr:uid="{00000000-0005-0000-0000-00009D300000}"/>
    <cellStyle name="1,comma 2 2" xfId="12459" xr:uid="{00000000-0005-0000-0000-00009E300000}"/>
    <cellStyle name="1,comma 2 2 2" xfId="12460" xr:uid="{00000000-0005-0000-0000-00009F300000}"/>
    <cellStyle name="1,comma 2 3" xfId="12461" xr:uid="{00000000-0005-0000-0000-0000A0300000}"/>
    <cellStyle name="1,comma 2 3 2" xfId="12462" xr:uid="{00000000-0005-0000-0000-0000A1300000}"/>
    <cellStyle name="1,comma 2 4" xfId="12463" xr:uid="{00000000-0005-0000-0000-0000A2300000}"/>
    <cellStyle name="1,comma 3" xfId="12464" xr:uid="{00000000-0005-0000-0000-0000A3300000}"/>
    <cellStyle name="1,comma 3 2" xfId="12465" xr:uid="{00000000-0005-0000-0000-0000A4300000}"/>
    <cellStyle name="1,comma 3 2 2" xfId="12466" xr:uid="{00000000-0005-0000-0000-0000A5300000}"/>
    <cellStyle name="1,comma 3 3" xfId="12467" xr:uid="{00000000-0005-0000-0000-0000A6300000}"/>
    <cellStyle name="1,comma_AAA Inv" xfId="12468" xr:uid="{00000000-0005-0000-0000-0000A7300000}"/>
    <cellStyle name="1_{6} Carry" xfId="12469" xr:uid="{00000000-0005-0000-0000-0000A8300000}"/>
    <cellStyle name="1_2011 6+6 Occupancy Forecast" xfId="12470" xr:uid="{00000000-0005-0000-0000-0000A9300000}"/>
    <cellStyle name="1_AAA Inv" xfId="12471" xr:uid="{00000000-0005-0000-0000-0000AA300000}"/>
    <cellStyle name="-1_AAA Inv" xfId="12472" xr:uid="{00000000-0005-0000-0000-0000AB300000}"/>
    <cellStyle name="1_AIF IV Financial Highlights 12-31-08 v4" xfId="12473" xr:uid="{00000000-0005-0000-0000-0000AC300000}"/>
    <cellStyle name="1_AIF VI Broadleaf Watefall Summary as of 6-30-09 FINAL" xfId="12474" xr:uid="{00000000-0005-0000-0000-0000AD300000}"/>
    <cellStyle name="1_AIF VI Broadleaf Watefall Summary as of 9-30-09" xfId="12475" xr:uid="{00000000-0005-0000-0000-0000AE300000}"/>
    <cellStyle name="1_AP Alt" xfId="12476" xr:uid="{00000000-0005-0000-0000-0000AF300000}"/>
    <cellStyle name="-1_AP Alt" xfId="12477" xr:uid="{00000000-0005-0000-0000-0000B0300000}"/>
    <cellStyle name="1_Apollo Investment Fund IV  Q1 2009 Capital Analysis 5-22-09 with GAAP" xfId="12478" xr:uid="{00000000-0005-0000-0000-0000B1300000}"/>
    <cellStyle name="1_Apollo Investment Fund IV  Q1 2009 Capital Analysis GAAP" xfId="12479" xr:uid="{00000000-0005-0000-0000-0000B2300000}"/>
    <cellStyle name="1_Apollo Investment Fund IV  Q2 2009 Capital Analysis CURRENT" xfId="12480" xr:uid="{00000000-0005-0000-0000-0000B3300000}"/>
    <cellStyle name="1_Apollo Investment Fund IV  Q3 2009 Capital Analysis CURRENT" xfId="12481" xr:uid="{00000000-0005-0000-0000-0000B4300000}"/>
    <cellStyle name="1_Apollo Investment Fund IV  Q3 2009 Capital Analysis iPCS &amp; URI Distribution" xfId="12482" xr:uid="{00000000-0005-0000-0000-0000B5300000}"/>
    <cellStyle name="1_Apollo Investment Fund IV Priority Return 6-30-09" xfId="12483" xr:uid="{00000000-0005-0000-0000-0000B6300000}"/>
    <cellStyle name="1_Apollo Investment Fund IV Q1 2009 Capital Analysis PR CORRECTED 6-30-09" xfId="12484" xr:uid="{00000000-0005-0000-0000-0000B7300000}"/>
    <cellStyle name="1_Broadleaf Watefall 12-31-09" xfId="12485" xr:uid="{00000000-0005-0000-0000-0000B8300000}"/>
    <cellStyle name="1_Broadleaf Watefall 6-30-09" xfId="12486" xr:uid="{00000000-0005-0000-0000-0000B9300000}"/>
    <cellStyle name="1_Broadleaf Watefall 9-30-09" xfId="12487" xr:uid="{00000000-0005-0000-0000-0000BA300000}"/>
    <cellStyle name="1_FYCMPln-Retrieve" xfId="12488" xr:uid="{00000000-0005-0000-0000-0000BB300000}"/>
    <cellStyle name="1_iPCs#1-Remaining" xfId="12489" xr:uid="{00000000-0005-0000-0000-0000BC300000}"/>
    <cellStyle name="1_NMFI Partners Summary" xfId="12490" xr:uid="{00000000-0005-0000-0000-0000BD300000}"/>
    <cellStyle name="1_PE Fund Projections 2010-03-11" xfId="12491" xr:uid="{00000000-0005-0000-0000-0000BE300000}"/>
    <cellStyle name="1_PR Calc - DOMESTIC" xfId="12492" xr:uid="{00000000-0005-0000-0000-0000BF300000}"/>
    <cellStyle name="1_RCIV Q3 2009 Capital Analysis CURRENT" xfId="12493" xr:uid="{00000000-0005-0000-0000-0000C0300000}"/>
    <cellStyle name="1_Realogy DCF - Oct v2" xfId="12494" xr:uid="{00000000-0005-0000-0000-0000C1300000}"/>
    <cellStyle name="1_Realogy DCF - Oct v2 - Hard Code Bloomberg" xfId="12495" xr:uid="{00000000-0005-0000-0000-0000C2300000}"/>
    <cellStyle name="1_Realogy DCF - Oct v2 - Hard Code Bloomberg_1" xfId="12496" xr:uid="{00000000-0005-0000-0000-0000C3300000}"/>
    <cellStyle name="1_Realogy DCF - Oct v2 - Hard Code Bloomberg_2" xfId="12497" xr:uid="{00000000-0005-0000-0000-0000C4300000}"/>
    <cellStyle name="1000s (0)" xfId="12498" xr:uid="{00000000-0005-0000-0000-0000C5300000}"/>
    <cellStyle name="1000s1Place" xfId="12499" xr:uid="{00000000-0005-0000-0000-0000C6300000}"/>
    <cellStyle name="10-Input%" xfId="12500" xr:uid="{00000000-0005-0000-0000-0000C7300000}"/>
    <cellStyle name="11-Input[2]" xfId="12501" xr:uid="{00000000-0005-0000-0000-0000C8300000}"/>
    <cellStyle name="11-Input[3]" xfId="12502" xr:uid="{00000000-0005-0000-0000-0000C9300000}"/>
    <cellStyle name="12" xfId="12503" xr:uid="{00000000-0005-0000-0000-0000CA300000}"/>
    <cellStyle name="12-SectionTitle" xfId="12504" xr:uid="{00000000-0005-0000-0000-0000CB300000}"/>
    <cellStyle name="12-SectionTitle 2" xfId="12505" xr:uid="{00000000-0005-0000-0000-0000CC300000}"/>
    <cellStyle name="12-SectionTitle 2 2" xfId="12506" xr:uid="{00000000-0005-0000-0000-0000CD300000}"/>
    <cellStyle name="12-SectionTitle 3" xfId="12507" xr:uid="{00000000-0005-0000-0000-0000CE300000}"/>
    <cellStyle name="13-SectionSub" xfId="12508" xr:uid="{00000000-0005-0000-0000-0000CF300000}"/>
    <cellStyle name="13-SectionSub 2" xfId="12509" xr:uid="{00000000-0005-0000-0000-0000D0300000}"/>
    <cellStyle name="13-SectionSub 2 2" xfId="12510" xr:uid="{00000000-0005-0000-0000-0000D1300000}"/>
    <cellStyle name="13-SectionSub 3" xfId="12511" xr:uid="{00000000-0005-0000-0000-0000D2300000}"/>
    <cellStyle name="14-SubSum" xfId="12512" xr:uid="{00000000-0005-0000-0000-0000D3300000}"/>
    <cellStyle name="14-SubSum 2" xfId="12513" xr:uid="{00000000-0005-0000-0000-0000D4300000}"/>
    <cellStyle name="14-SubSum 2 2" xfId="12514" xr:uid="{00000000-0005-0000-0000-0000D5300000}"/>
    <cellStyle name="14-SubSum 2 2 2" xfId="12515" xr:uid="{00000000-0005-0000-0000-0000D6300000}"/>
    <cellStyle name="14-SubSum 3" xfId="12516" xr:uid="{00000000-0005-0000-0000-0000D7300000}"/>
    <cellStyle name="14-SubSum 3 2" xfId="12517" xr:uid="{00000000-0005-0000-0000-0000D8300000}"/>
    <cellStyle name="1DP" xfId="12518" xr:uid="{00000000-0005-0000-0000-0000D9300000}"/>
    <cellStyle name="1DP bold" xfId="12519" xr:uid="{00000000-0005-0000-0000-0000DA300000}"/>
    <cellStyle name="1MMs1Place" xfId="12520" xr:uid="{00000000-0005-0000-0000-0000DB300000}"/>
    <cellStyle name="1MMs2Places" xfId="12521" xr:uid="{00000000-0005-0000-0000-0000DC300000}"/>
    <cellStyle name="2" xfId="12522" xr:uid="{00000000-0005-0000-0000-0000DD300000}"/>
    <cellStyle name="2 2" xfId="12523" xr:uid="{00000000-0005-0000-0000-0000DE300000}"/>
    <cellStyle name="2 3" xfId="12524" xr:uid="{00000000-0005-0000-0000-0000DF300000}"/>
    <cellStyle name="2 3 2" xfId="12525" xr:uid="{00000000-0005-0000-0000-0000E0300000}"/>
    <cellStyle name="2_AAA Inv" xfId="12526" xr:uid="{00000000-0005-0000-0000-0000E1300000}"/>
    <cellStyle name="2_AP Alt" xfId="12527" xr:uid="{00000000-0005-0000-0000-0000E2300000}"/>
    <cellStyle name="20% - Accent1 10" xfId="12528" xr:uid="{00000000-0005-0000-0000-0000E3300000}"/>
    <cellStyle name="20% - Accent1 11" xfId="12529" xr:uid="{00000000-0005-0000-0000-0000E4300000}"/>
    <cellStyle name="20% - Accent1 12" xfId="12530" xr:uid="{00000000-0005-0000-0000-0000E5300000}"/>
    <cellStyle name="20% - Accent1 2" xfId="12531" xr:uid="{00000000-0005-0000-0000-0000E6300000}"/>
    <cellStyle name="20% - Accent1 2 2" xfId="12532" xr:uid="{00000000-0005-0000-0000-0000E7300000}"/>
    <cellStyle name="20% - Accent1 3" xfId="12533" xr:uid="{00000000-0005-0000-0000-0000E8300000}"/>
    <cellStyle name="20% - Accent1 4" xfId="12534" xr:uid="{00000000-0005-0000-0000-0000E9300000}"/>
    <cellStyle name="20% - Accent1 5" xfId="12535" xr:uid="{00000000-0005-0000-0000-0000EA300000}"/>
    <cellStyle name="20% - Accent1 6" xfId="12536" xr:uid="{00000000-0005-0000-0000-0000EB300000}"/>
    <cellStyle name="20% - Accent1 7" xfId="12537" xr:uid="{00000000-0005-0000-0000-0000EC300000}"/>
    <cellStyle name="20% - Accent1 8" xfId="12538" xr:uid="{00000000-0005-0000-0000-0000ED300000}"/>
    <cellStyle name="20% - Accent1 9" xfId="12539" xr:uid="{00000000-0005-0000-0000-0000EE300000}"/>
    <cellStyle name="20% - Accent2 10" xfId="12540" xr:uid="{00000000-0005-0000-0000-0000EF300000}"/>
    <cellStyle name="20% - Accent2 11" xfId="12541" xr:uid="{00000000-0005-0000-0000-0000F0300000}"/>
    <cellStyle name="20% - Accent2 12" xfId="12542" xr:uid="{00000000-0005-0000-0000-0000F1300000}"/>
    <cellStyle name="20% - Accent2 2" xfId="12543" xr:uid="{00000000-0005-0000-0000-0000F2300000}"/>
    <cellStyle name="20% - Accent2 2 2" xfId="12544" xr:uid="{00000000-0005-0000-0000-0000F3300000}"/>
    <cellStyle name="20% - Accent2 3" xfId="12545" xr:uid="{00000000-0005-0000-0000-0000F4300000}"/>
    <cellStyle name="20% - Accent2 4" xfId="12546" xr:uid="{00000000-0005-0000-0000-0000F5300000}"/>
    <cellStyle name="20% - Accent2 5" xfId="12547" xr:uid="{00000000-0005-0000-0000-0000F6300000}"/>
    <cellStyle name="20% - Accent2 6" xfId="12548" xr:uid="{00000000-0005-0000-0000-0000F7300000}"/>
    <cellStyle name="20% - Accent2 7" xfId="12549" xr:uid="{00000000-0005-0000-0000-0000F8300000}"/>
    <cellStyle name="20% - Accent2 8" xfId="12550" xr:uid="{00000000-0005-0000-0000-0000F9300000}"/>
    <cellStyle name="20% - Accent2 9" xfId="12551" xr:uid="{00000000-0005-0000-0000-0000FA300000}"/>
    <cellStyle name="20% - Accent3 10" xfId="12552" xr:uid="{00000000-0005-0000-0000-0000FB300000}"/>
    <cellStyle name="20% - Accent3 11" xfId="12553" xr:uid="{00000000-0005-0000-0000-0000FC300000}"/>
    <cellStyle name="20% - Accent3 12" xfId="12554" xr:uid="{00000000-0005-0000-0000-0000FD300000}"/>
    <cellStyle name="20% - Accent3 2" xfId="12555" xr:uid="{00000000-0005-0000-0000-0000FE300000}"/>
    <cellStyle name="20% - Accent3 2 2" xfId="12556" xr:uid="{00000000-0005-0000-0000-0000FF300000}"/>
    <cellStyle name="20% - Accent3 3" xfId="12557" xr:uid="{00000000-0005-0000-0000-000000310000}"/>
    <cellStyle name="20% - Accent3 4" xfId="12558" xr:uid="{00000000-0005-0000-0000-000001310000}"/>
    <cellStyle name="20% - Accent3 5" xfId="12559" xr:uid="{00000000-0005-0000-0000-000002310000}"/>
    <cellStyle name="20% - Accent3 6" xfId="12560" xr:uid="{00000000-0005-0000-0000-000003310000}"/>
    <cellStyle name="20% - Accent3 7" xfId="12561" xr:uid="{00000000-0005-0000-0000-000004310000}"/>
    <cellStyle name="20% - Accent3 8" xfId="12562" xr:uid="{00000000-0005-0000-0000-000005310000}"/>
    <cellStyle name="20% - Accent3 9" xfId="12563" xr:uid="{00000000-0005-0000-0000-000006310000}"/>
    <cellStyle name="20% - Accent4 10" xfId="12564" xr:uid="{00000000-0005-0000-0000-000007310000}"/>
    <cellStyle name="20% - Accent4 11" xfId="12565" xr:uid="{00000000-0005-0000-0000-000008310000}"/>
    <cellStyle name="20% - Accent4 12" xfId="12566" xr:uid="{00000000-0005-0000-0000-000009310000}"/>
    <cellStyle name="20% - Accent4 2" xfId="12567" xr:uid="{00000000-0005-0000-0000-00000A310000}"/>
    <cellStyle name="20% - Accent4 2 2" xfId="12568" xr:uid="{00000000-0005-0000-0000-00000B310000}"/>
    <cellStyle name="20% - Accent4 3" xfId="12569" xr:uid="{00000000-0005-0000-0000-00000C310000}"/>
    <cellStyle name="20% - Accent4 4" xfId="12570" xr:uid="{00000000-0005-0000-0000-00000D310000}"/>
    <cellStyle name="20% - Accent4 5" xfId="12571" xr:uid="{00000000-0005-0000-0000-00000E310000}"/>
    <cellStyle name="20% - Accent4 6" xfId="12572" xr:uid="{00000000-0005-0000-0000-00000F310000}"/>
    <cellStyle name="20% - Accent4 7" xfId="12573" xr:uid="{00000000-0005-0000-0000-000010310000}"/>
    <cellStyle name="20% - Accent4 8" xfId="12574" xr:uid="{00000000-0005-0000-0000-000011310000}"/>
    <cellStyle name="20% - Accent4 9" xfId="12575" xr:uid="{00000000-0005-0000-0000-000012310000}"/>
    <cellStyle name="20% - Accent5 10" xfId="12576" xr:uid="{00000000-0005-0000-0000-000013310000}"/>
    <cellStyle name="20% - Accent5 11" xfId="12577" xr:uid="{00000000-0005-0000-0000-000014310000}"/>
    <cellStyle name="20% - Accent5 12" xfId="12578" xr:uid="{00000000-0005-0000-0000-000015310000}"/>
    <cellStyle name="20% - Accent5 2" xfId="12579" xr:uid="{00000000-0005-0000-0000-000016310000}"/>
    <cellStyle name="20% - Accent5 2 2" xfId="12580" xr:uid="{00000000-0005-0000-0000-000017310000}"/>
    <cellStyle name="20% - Accent5 3" xfId="12581" xr:uid="{00000000-0005-0000-0000-000018310000}"/>
    <cellStyle name="20% - Accent5 4" xfId="12582" xr:uid="{00000000-0005-0000-0000-000019310000}"/>
    <cellStyle name="20% - Accent5 5" xfId="12583" xr:uid="{00000000-0005-0000-0000-00001A310000}"/>
    <cellStyle name="20% - Accent5 6" xfId="12584" xr:uid="{00000000-0005-0000-0000-00001B310000}"/>
    <cellStyle name="20% - Accent5 7" xfId="12585" xr:uid="{00000000-0005-0000-0000-00001C310000}"/>
    <cellStyle name="20% - Accent5 8" xfId="12586" xr:uid="{00000000-0005-0000-0000-00001D310000}"/>
    <cellStyle name="20% - Accent5 9" xfId="12587" xr:uid="{00000000-0005-0000-0000-00001E310000}"/>
    <cellStyle name="20% - Accent6 10" xfId="12588" xr:uid="{00000000-0005-0000-0000-00001F310000}"/>
    <cellStyle name="20% - Accent6 11" xfId="12589" xr:uid="{00000000-0005-0000-0000-000020310000}"/>
    <cellStyle name="20% - Accent6 12" xfId="12590" xr:uid="{00000000-0005-0000-0000-000021310000}"/>
    <cellStyle name="20% - Accent6 2" xfId="12591" xr:uid="{00000000-0005-0000-0000-000022310000}"/>
    <cellStyle name="20% - Accent6 2 2" xfId="12592" xr:uid="{00000000-0005-0000-0000-000023310000}"/>
    <cellStyle name="20% - Accent6 3" xfId="12593" xr:uid="{00000000-0005-0000-0000-000024310000}"/>
    <cellStyle name="20% - Accent6 4" xfId="12594" xr:uid="{00000000-0005-0000-0000-000025310000}"/>
    <cellStyle name="20% - Accent6 5" xfId="12595" xr:uid="{00000000-0005-0000-0000-000026310000}"/>
    <cellStyle name="20% - Accent6 6" xfId="12596" xr:uid="{00000000-0005-0000-0000-000027310000}"/>
    <cellStyle name="20% - Accent6 7" xfId="12597" xr:uid="{00000000-0005-0000-0000-000028310000}"/>
    <cellStyle name="20% - Accent6 8" xfId="12598" xr:uid="{00000000-0005-0000-0000-000029310000}"/>
    <cellStyle name="20% - Accent6 9" xfId="12599" xr:uid="{00000000-0005-0000-0000-00002A310000}"/>
    <cellStyle name="227.2" xfId="12600" xr:uid="{00000000-0005-0000-0000-00002B310000}"/>
    <cellStyle name="2DP" xfId="12601" xr:uid="{00000000-0005-0000-0000-00002C310000}"/>
    <cellStyle name="2DP bold" xfId="12602" xr:uid="{00000000-0005-0000-0000-00002D310000}"/>
    <cellStyle name="2x" xfId="12603" xr:uid="{00000000-0005-0000-0000-00002E310000}"/>
    <cellStyle name="3" xfId="12604" xr:uid="{00000000-0005-0000-0000-00002F310000}"/>
    <cellStyle name="3_Realogy DCF - Oct v2" xfId="12605" xr:uid="{00000000-0005-0000-0000-000030310000}"/>
    <cellStyle name="3_Realogy DCF - Oct v2 - Hard Code Bloomberg" xfId="12606" xr:uid="{00000000-0005-0000-0000-000031310000}"/>
    <cellStyle name="3_Realogy DCF - Oct v2 - Hard Code Bloomberg_1" xfId="12607" xr:uid="{00000000-0005-0000-0000-000032310000}"/>
    <cellStyle name="3DP" xfId="12608" xr:uid="{00000000-0005-0000-0000-000033310000}"/>
    <cellStyle name="40% - Accent1 10" xfId="12609" xr:uid="{00000000-0005-0000-0000-000034310000}"/>
    <cellStyle name="40% - Accent1 11" xfId="12610" xr:uid="{00000000-0005-0000-0000-000035310000}"/>
    <cellStyle name="40% - Accent1 12" xfId="12611" xr:uid="{00000000-0005-0000-0000-000036310000}"/>
    <cellStyle name="40% - Accent1 2" xfId="12612" xr:uid="{00000000-0005-0000-0000-000037310000}"/>
    <cellStyle name="40% - Accent1 2 2" xfId="12613" xr:uid="{00000000-0005-0000-0000-000038310000}"/>
    <cellStyle name="40% - Accent1 3" xfId="12614" xr:uid="{00000000-0005-0000-0000-000039310000}"/>
    <cellStyle name="40% - Accent1 4" xfId="12615" xr:uid="{00000000-0005-0000-0000-00003A310000}"/>
    <cellStyle name="40% - Accent1 5" xfId="12616" xr:uid="{00000000-0005-0000-0000-00003B310000}"/>
    <cellStyle name="40% - Accent1 6" xfId="12617" xr:uid="{00000000-0005-0000-0000-00003C310000}"/>
    <cellStyle name="40% - Accent1 7" xfId="12618" xr:uid="{00000000-0005-0000-0000-00003D310000}"/>
    <cellStyle name="40% - Accent1 8" xfId="12619" xr:uid="{00000000-0005-0000-0000-00003E310000}"/>
    <cellStyle name="40% - Accent1 9" xfId="12620" xr:uid="{00000000-0005-0000-0000-00003F310000}"/>
    <cellStyle name="40% - Accent2 10" xfId="12621" xr:uid="{00000000-0005-0000-0000-000040310000}"/>
    <cellStyle name="40% - Accent2 11" xfId="12622" xr:uid="{00000000-0005-0000-0000-000041310000}"/>
    <cellStyle name="40% - Accent2 12" xfId="12623" xr:uid="{00000000-0005-0000-0000-000042310000}"/>
    <cellStyle name="40% - Accent2 2" xfId="12624" xr:uid="{00000000-0005-0000-0000-000043310000}"/>
    <cellStyle name="40% - Accent2 2 2" xfId="12625" xr:uid="{00000000-0005-0000-0000-000044310000}"/>
    <cellStyle name="40% - Accent2 3" xfId="12626" xr:uid="{00000000-0005-0000-0000-000045310000}"/>
    <cellStyle name="40% - Accent2 4" xfId="12627" xr:uid="{00000000-0005-0000-0000-000046310000}"/>
    <cellStyle name="40% - Accent2 5" xfId="12628" xr:uid="{00000000-0005-0000-0000-000047310000}"/>
    <cellStyle name="40% - Accent2 6" xfId="12629" xr:uid="{00000000-0005-0000-0000-000048310000}"/>
    <cellStyle name="40% - Accent2 7" xfId="12630" xr:uid="{00000000-0005-0000-0000-000049310000}"/>
    <cellStyle name="40% - Accent2 8" xfId="12631" xr:uid="{00000000-0005-0000-0000-00004A310000}"/>
    <cellStyle name="40% - Accent2 9" xfId="12632" xr:uid="{00000000-0005-0000-0000-00004B310000}"/>
    <cellStyle name="40% - Accent3 10" xfId="12633" xr:uid="{00000000-0005-0000-0000-00004C310000}"/>
    <cellStyle name="40% - Accent3 11" xfId="12634" xr:uid="{00000000-0005-0000-0000-00004D310000}"/>
    <cellStyle name="40% - Accent3 12" xfId="12635" xr:uid="{00000000-0005-0000-0000-00004E310000}"/>
    <cellStyle name="40% - Accent3 2" xfId="12636" xr:uid="{00000000-0005-0000-0000-00004F310000}"/>
    <cellStyle name="40% - Accent3 2 2" xfId="12637" xr:uid="{00000000-0005-0000-0000-000050310000}"/>
    <cellStyle name="40% - Accent3 3" xfId="12638" xr:uid="{00000000-0005-0000-0000-000051310000}"/>
    <cellStyle name="40% - Accent3 4" xfId="12639" xr:uid="{00000000-0005-0000-0000-000052310000}"/>
    <cellStyle name="40% - Accent3 5" xfId="12640" xr:uid="{00000000-0005-0000-0000-000053310000}"/>
    <cellStyle name="40% - Accent3 6" xfId="12641" xr:uid="{00000000-0005-0000-0000-000054310000}"/>
    <cellStyle name="40% - Accent3 7" xfId="12642" xr:uid="{00000000-0005-0000-0000-000055310000}"/>
    <cellStyle name="40% - Accent3 8" xfId="12643" xr:uid="{00000000-0005-0000-0000-000056310000}"/>
    <cellStyle name="40% - Accent3 9" xfId="12644" xr:uid="{00000000-0005-0000-0000-000057310000}"/>
    <cellStyle name="40% - Accent4 10" xfId="12645" xr:uid="{00000000-0005-0000-0000-000058310000}"/>
    <cellStyle name="40% - Accent4 11" xfId="12646" xr:uid="{00000000-0005-0000-0000-000059310000}"/>
    <cellStyle name="40% - Accent4 12" xfId="12647" xr:uid="{00000000-0005-0000-0000-00005A310000}"/>
    <cellStyle name="40% - Accent4 2" xfId="12648" xr:uid="{00000000-0005-0000-0000-00005B310000}"/>
    <cellStyle name="40% - Accent4 2 2" xfId="12649" xr:uid="{00000000-0005-0000-0000-00005C310000}"/>
    <cellStyle name="40% - Accent4 3" xfId="12650" xr:uid="{00000000-0005-0000-0000-00005D310000}"/>
    <cellStyle name="40% - Accent4 4" xfId="12651" xr:uid="{00000000-0005-0000-0000-00005E310000}"/>
    <cellStyle name="40% - Accent4 5" xfId="12652" xr:uid="{00000000-0005-0000-0000-00005F310000}"/>
    <cellStyle name="40% - Accent4 6" xfId="12653" xr:uid="{00000000-0005-0000-0000-000060310000}"/>
    <cellStyle name="40% - Accent4 7" xfId="12654" xr:uid="{00000000-0005-0000-0000-000061310000}"/>
    <cellStyle name="40% - Accent4 8" xfId="12655" xr:uid="{00000000-0005-0000-0000-000062310000}"/>
    <cellStyle name="40% - Accent4 9" xfId="12656" xr:uid="{00000000-0005-0000-0000-000063310000}"/>
    <cellStyle name="40% - Accent5 10" xfId="12657" xr:uid="{00000000-0005-0000-0000-000064310000}"/>
    <cellStyle name="40% - Accent5 11" xfId="12658" xr:uid="{00000000-0005-0000-0000-000065310000}"/>
    <cellStyle name="40% - Accent5 12" xfId="12659" xr:uid="{00000000-0005-0000-0000-000066310000}"/>
    <cellStyle name="40% - Accent5 2" xfId="12660" xr:uid="{00000000-0005-0000-0000-000067310000}"/>
    <cellStyle name="40% - Accent5 2 2" xfId="12661" xr:uid="{00000000-0005-0000-0000-000068310000}"/>
    <cellStyle name="40% - Accent5 3" xfId="12662" xr:uid="{00000000-0005-0000-0000-000069310000}"/>
    <cellStyle name="40% - Accent5 4" xfId="12663" xr:uid="{00000000-0005-0000-0000-00006A310000}"/>
    <cellStyle name="40% - Accent5 5" xfId="12664" xr:uid="{00000000-0005-0000-0000-00006B310000}"/>
    <cellStyle name="40% - Accent5 6" xfId="12665" xr:uid="{00000000-0005-0000-0000-00006C310000}"/>
    <cellStyle name="40% - Accent5 7" xfId="12666" xr:uid="{00000000-0005-0000-0000-00006D310000}"/>
    <cellStyle name="40% - Accent5 8" xfId="12667" xr:uid="{00000000-0005-0000-0000-00006E310000}"/>
    <cellStyle name="40% - Accent5 9" xfId="12668" xr:uid="{00000000-0005-0000-0000-00006F310000}"/>
    <cellStyle name="40% - Accent6 10" xfId="12669" xr:uid="{00000000-0005-0000-0000-000070310000}"/>
    <cellStyle name="40% - Accent6 11" xfId="12670" xr:uid="{00000000-0005-0000-0000-000071310000}"/>
    <cellStyle name="40% - Accent6 12" xfId="12671" xr:uid="{00000000-0005-0000-0000-000072310000}"/>
    <cellStyle name="40% - Accent6 2" xfId="12672" xr:uid="{00000000-0005-0000-0000-000073310000}"/>
    <cellStyle name="40% - Accent6 2 2" xfId="12673" xr:uid="{00000000-0005-0000-0000-000074310000}"/>
    <cellStyle name="40% - Accent6 3" xfId="12674" xr:uid="{00000000-0005-0000-0000-000075310000}"/>
    <cellStyle name="40% - Accent6 4" xfId="12675" xr:uid="{00000000-0005-0000-0000-000076310000}"/>
    <cellStyle name="40% - Accent6 5" xfId="12676" xr:uid="{00000000-0005-0000-0000-000077310000}"/>
    <cellStyle name="40% - Accent6 6" xfId="12677" xr:uid="{00000000-0005-0000-0000-000078310000}"/>
    <cellStyle name="40% - Accent6 7" xfId="12678" xr:uid="{00000000-0005-0000-0000-000079310000}"/>
    <cellStyle name="40% - Accent6 8" xfId="12679" xr:uid="{00000000-0005-0000-0000-00007A310000}"/>
    <cellStyle name="40% - Accent6 9" xfId="12680" xr:uid="{00000000-0005-0000-0000-00007B310000}"/>
    <cellStyle name="6" xfId="12681" xr:uid="{00000000-0005-0000-0000-00007C310000}"/>
    <cellStyle name="60% - Accent1 2" xfId="12682" xr:uid="{00000000-0005-0000-0000-00007D310000}"/>
    <cellStyle name="60% - Accent1 3" xfId="12683" xr:uid="{00000000-0005-0000-0000-00007E310000}"/>
    <cellStyle name="60% - Accent1 4" xfId="12684" xr:uid="{00000000-0005-0000-0000-00007F310000}"/>
    <cellStyle name="60% - Accent2 2" xfId="12685" xr:uid="{00000000-0005-0000-0000-000080310000}"/>
    <cellStyle name="60% - Accent2 3" xfId="12686" xr:uid="{00000000-0005-0000-0000-000081310000}"/>
    <cellStyle name="60% - Accent2 4" xfId="12687" xr:uid="{00000000-0005-0000-0000-000082310000}"/>
    <cellStyle name="60% - Accent3 2" xfId="12688" xr:uid="{00000000-0005-0000-0000-000083310000}"/>
    <cellStyle name="60% - Accent3 3" xfId="12689" xr:uid="{00000000-0005-0000-0000-000084310000}"/>
    <cellStyle name="60% - Accent3 4" xfId="12690" xr:uid="{00000000-0005-0000-0000-000085310000}"/>
    <cellStyle name="60% - Accent4 2" xfId="12691" xr:uid="{00000000-0005-0000-0000-000086310000}"/>
    <cellStyle name="60% - Accent4 3" xfId="12692" xr:uid="{00000000-0005-0000-0000-000087310000}"/>
    <cellStyle name="60% - Accent4 4" xfId="12693" xr:uid="{00000000-0005-0000-0000-000088310000}"/>
    <cellStyle name="60% - Accent5 2" xfId="12694" xr:uid="{00000000-0005-0000-0000-000089310000}"/>
    <cellStyle name="60% - Accent5 3" xfId="12695" xr:uid="{00000000-0005-0000-0000-00008A310000}"/>
    <cellStyle name="60% - Accent5 4" xfId="12696" xr:uid="{00000000-0005-0000-0000-00008B310000}"/>
    <cellStyle name="60% - Accent6 2" xfId="12697" xr:uid="{00000000-0005-0000-0000-00008C310000}"/>
    <cellStyle name="60% - Accent6 3" xfId="12698" xr:uid="{00000000-0005-0000-0000-00008D310000}"/>
    <cellStyle name="60% - Accent6 4" xfId="12699" xr:uid="{00000000-0005-0000-0000-00008E310000}"/>
    <cellStyle name="6mal" xfId="12700" xr:uid="{00000000-0005-0000-0000-00008F310000}"/>
    <cellStyle name="6mal 2" xfId="12701" xr:uid="{00000000-0005-0000-0000-000090310000}"/>
    <cellStyle name="752131" xfId="12702" xr:uid="{00000000-0005-0000-0000-000091310000}"/>
    <cellStyle name="9" xfId="12703" xr:uid="{00000000-0005-0000-0000-000092310000}"/>
    <cellStyle name="9 2" xfId="12704" xr:uid="{00000000-0005-0000-0000-000093310000}"/>
    <cellStyle name="9 2 2" xfId="12705" xr:uid="{00000000-0005-0000-0000-000094310000}"/>
    <cellStyle name="9 3" xfId="12706" xr:uid="{00000000-0005-0000-0000-000095310000}"/>
    <cellStyle name="9.86" xfId="12707" xr:uid="{00000000-0005-0000-0000-000096310000}"/>
    <cellStyle name="9.86 2" xfId="12708" xr:uid="{00000000-0005-0000-0000-000097310000}"/>
    <cellStyle name="9_AAA Inv" xfId="12709" xr:uid="{00000000-0005-0000-0000-000098310000}"/>
    <cellStyle name="9_AAA Inv 2" xfId="12710" xr:uid="{00000000-0005-0000-0000-000099310000}"/>
    <cellStyle name="9_AAA Inv 2 2" xfId="12711" xr:uid="{00000000-0005-0000-0000-00009A310000}"/>
    <cellStyle name="9_Amortization" xfId="12712" xr:uid="{00000000-0005-0000-0000-00009B310000}"/>
    <cellStyle name="9_Book1" xfId="12713" xr:uid="{00000000-0005-0000-0000-00009C310000}"/>
    <cellStyle name="9_Project Roberto PPA 8.18.06" xfId="12714" xr:uid="{00000000-0005-0000-0000-00009D310000}"/>
    <cellStyle name="9_v1_ROU_2005strat plan_romania_v1 magnitude submission v1" xfId="12715" xr:uid="{00000000-0005-0000-0000-00009E310000}"/>
    <cellStyle name="95" xfId="12716" xr:uid="{00000000-0005-0000-0000-00009F310000}"/>
    <cellStyle name="A" xfId="12717" xr:uid="{00000000-0005-0000-0000-0000A0310000}"/>
    <cellStyle name="A pts" xfId="12718" xr:uid="{00000000-0005-0000-0000-0000A1310000}"/>
    <cellStyle name="A pts 2" xfId="12719" xr:uid="{00000000-0005-0000-0000-0000A2310000}"/>
    <cellStyle name="A pts 2 2" xfId="12720" xr:uid="{00000000-0005-0000-0000-0000A3310000}"/>
    <cellStyle name="A pts 3" xfId="12721" xr:uid="{00000000-0005-0000-0000-0000A4310000}"/>
    <cellStyle name="ac" xfId="12722" xr:uid="{00000000-0005-0000-0000-0000A5310000}"/>
    <cellStyle name="ac 2" xfId="12723" xr:uid="{00000000-0005-0000-0000-0000A6310000}"/>
    <cellStyle name="ac 2 2" xfId="12724" xr:uid="{00000000-0005-0000-0000-0000A7310000}"/>
    <cellStyle name="ac 3" xfId="12725" xr:uid="{00000000-0005-0000-0000-0000A8310000}"/>
    <cellStyle name="ac 4" xfId="12726" xr:uid="{00000000-0005-0000-0000-0000A9310000}"/>
    <cellStyle name="ac 5" xfId="12727" xr:uid="{00000000-0005-0000-0000-0000AA310000}"/>
    <cellStyle name="ac 6" xfId="12728" xr:uid="{00000000-0005-0000-0000-0000AB310000}"/>
    <cellStyle name="ac 7" xfId="12729" xr:uid="{00000000-0005-0000-0000-0000AC310000}"/>
    <cellStyle name="Accent1 - 20%" xfId="12730" xr:uid="{00000000-0005-0000-0000-0000AD310000}"/>
    <cellStyle name="Accent1 - 40%" xfId="12731" xr:uid="{00000000-0005-0000-0000-0000AE310000}"/>
    <cellStyle name="Accent1 - 60%" xfId="12732" xr:uid="{00000000-0005-0000-0000-0000AF310000}"/>
    <cellStyle name="Accent1 2" xfId="12733" xr:uid="{00000000-0005-0000-0000-0000B0310000}"/>
    <cellStyle name="Accent1 3" xfId="12734" xr:uid="{00000000-0005-0000-0000-0000B1310000}"/>
    <cellStyle name="Accent1 4" xfId="12735" xr:uid="{00000000-0005-0000-0000-0000B2310000}"/>
    <cellStyle name="Accent2 - 20%" xfId="12736" xr:uid="{00000000-0005-0000-0000-0000B3310000}"/>
    <cellStyle name="Accent2 - 40%" xfId="12737" xr:uid="{00000000-0005-0000-0000-0000B4310000}"/>
    <cellStyle name="Accent2 - 60%" xfId="12738" xr:uid="{00000000-0005-0000-0000-0000B5310000}"/>
    <cellStyle name="Accent2 2" xfId="12739" xr:uid="{00000000-0005-0000-0000-0000B6310000}"/>
    <cellStyle name="Accent2 3" xfId="12740" xr:uid="{00000000-0005-0000-0000-0000B7310000}"/>
    <cellStyle name="Accent2 4" xfId="12741" xr:uid="{00000000-0005-0000-0000-0000B8310000}"/>
    <cellStyle name="Accent3 - 20%" xfId="12742" xr:uid="{00000000-0005-0000-0000-0000B9310000}"/>
    <cellStyle name="Accent3 - 40%" xfId="12743" xr:uid="{00000000-0005-0000-0000-0000BA310000}"/>
    <cellStyle name="Accent3 - 60%" xfId="12744" xr:uid="{00000000-0005-0000-0000-0000BB310000}"/>
    <cellStyle name="Accent3 2" xfId="12745" xr:uid="{00000000-0005-0000-0000-0000BC310000}"/>
    <cellStyle name="Accent3 3" xfId="12746" xr:uid="{00000000-0005-0000-0000-0000BD310000}"/>
    <cellStyle name="Accent3 4" xfId="12747" xr:uid="{00000000-0005-0000-0000-0000BE310000}"/>
    <cellStyle name="Accent4 - 20%" xfId="12748" xr:uid="{00000000-0005-0000-0000-0000BF310000}"/>
    <cellStyle name="Accent4 - 40%" xfId="12749" xr:uid="{00000000-0005-0000-0000-0000C0310000}"/>
    <cellStyle name="Accent4 - 60%" xfId="12750" xr:uid="{00000000-0005-0000-0000-0000C1310000}"/>
    <cellStyle name="Accent4 2" xfId="12751" xr:uid="{00000000-0005-0000-0000-0000C2310000}"/>
    <cellStyle name="Accent4 3" xfId="12752" xr:uid="{00000000-0005-0000-0000-0000C3310000}"/>
    <cellStyle name="Accent4 4" xfId="12753" xr:uid="{00000000-0005-0000-0000-0000C4310000}"/>
    <cellStyle name="Accent5 - 20%" xfId="12754" xr:uid="{00000000-0005-0000-0000-0000C5310000}"/>
    <cellStyle name="Accent5 - 40%" xfId="12755" xr:uid="{00000000-0005-0000-0000-0000C6310000}"/>
    <cellStyle name="Accent5 - 60%" xfId="12756" xr:uid="{00000000-0005-0000-0000-0000C7310000}"/>
    <cellStyle name="Accent5 2" xfId="12757" xr:uid="{00000000-0005-0000-0000-0000C8310000}"/>
    <cellStyle name="Accent5 3" xfId="12758" xr:uid="{00000000-0005-0000-0000-0000C9310000}"/>
    <cellStyle name="Accent5 4" xfId="12759" xr:uid="{00000000-0005-0000-0000-0000CA310000}"/>
    <cellStyle name="Accent6 - 20%" xfId="12760" xr:uid="{00000000-0005-0000-0000-0000CB310000}"/>
    <cellStyle name="Accent6 - 40%" xfId="12761" xr:uid="{00000000-0005-0000-0000-0000CC310000}"/>
    <cellStyle name="Accent6 - 60%" xfId="12762" xr:uid="{00000000-0005-0000-0000-0000CD310000}"/>
    <cellStyle name="Accent6 2" xfId="12763" xr:uid="{00000000-0005-0000-0000-0000CE310000}"/>
    <cellStyle name="Accent6 3" xfId="12764" xr:uid="{00000000-0005-0000-0000-0000CF310000}"/>
    <cellStyle name="Accent6 4" xfId="12765" xr:uid="{00000000-0005-0000-0000-0000D0310000}"/>
    <cellStyle name="ACCOUNTING" xfId="12766" xr:uid="{00000000-0005-0000-0000-0000D1310000}"/>
    <cellStyle name="accounting 2" xfId="12767" xr:uid="{00000000-0005-0000-0000-0000D2310000}"/>
    <cellStyle name="accounting 2 2" xfId="12768" xr:uid="{00000000-0005-0000-0000-0000D3310000}"/>
    <cellStyle name="accounting 2 2 2" xfId="12769" xr:uid="{00000000-0005-0000-0000-0000D4310000}"/>
    <cellStyle name="accounting 3" xfId="12770" xr:uid="{00000000-0005-0000-0000-0000D5310000}"/>
    <cellStyle name="accounting 3 2" xfId="12771" xr:uid="{00000000-0005-0000-0000-0000D6310000}"/>
    <cellStyle name="Accounting Dollar" xfId="12772" xr:uid="{00000000-0005-0000-0000-0000D7310000}"/>
    <cellStyle name="Accounting Dollar (Double)" xfId="12773" xr:uid="{00000000-0005-0000-0000-0000D8310000}"/>
    <cellStyle name="Accounting w/$" xfId="12774" xr:uid="{00000000-0005-0000-0000-0000D9310000}"/>
    <cellStyle name="Accounting w/$ Total" xfId="12775" xr:uid="{00000000-0005-0000-0000-0000DA310000}"/>
    <cellStyle name="Accounting w/o $" xfId="12776" xr:uid="{00000000-0005-0000-0000-0000DB310000}"/>
    <cellStyle name="accounting_AAA Inv" xfId="12777" xr:uid="{00000000-0005-0000-0000-0000DC310000}"/>
    <cellStyle name="Acct $0.0" xfId="12778" xr:uid="{00000000-0005-0000-0000-0000DD310000}"/>
    <cellStyle name="Acct $0.0 10" xfId="12779" xr:uid="{00000000-0005-0000-0000-0000DE310000}"/>
    <cellStyle name="Acct $0.0 2" xfId="12780" xr:uid="{00000000-0005-0000-0000-0000DF310000}"/>
    <cellStyle name="Acct $0.0 2 2" xfId="12781" xr:uid="{00000000-0005-0000-0000-0000E0310000}"/>
    <cellStyle name="Acct $0.0 2 2 2" xfId="12782" xr:uid="{00000000-0005-0000-0000-0000E1310000}"/>
    <cellStyle name="Acct $0.0 3" xfId="12783" xr:uid="{00000000-0005-0000-0000-0000E2310000}"/>
    <cellStyle name="Acct $0.0 3 2" xfId="12784" xr:uid="{00000000-0005-0000-0000-0000E3310000}"/>
    <cellStyle name="Acct $0.0 4" xfId="12785" xr:uid="{00000000-0005-0000-0000-0000E4310000}"/>
    <cellStyle name="Acct $0.0 5" xfId="12786" xr:uid="{00000000-0005-0000-0000-0000E5310000}"/>
    <cellStyle name="Acct $0.0 6" xfId="12787" xr:uid="{00000000-0005-0000-0000-0000E6310000}"/>
    <cellStyle name="Acct $0.0 7" xfId="12788" xr:uid="{00000000-0005-0000-0000-0000E7310000}"/>
    <cellStyle name="Acct $0.0 8" xfId="12789" xr:uid="{00000000-0005-0000-0000-0000E8310000}"/>
    <cellStyle name="Acct $0.0 9" xfId="12790" xr:uid="{00000000-0005-0000-0000-0000E9310000}"/>
    <cellStyle name="Acct $0.0_CALPERS LTD Contributions CM Funds Preferred Return Calculation" xfId="12791" xr:uid="{00000000-0005-0000-0000-0000EA310000}"/>
    <cellStyle name="Acct 0.0" xfId="12792" xr:uid="{00000000-0005-0000-0000-0000EB310000}"/>
    <cellStyle name="Acct 0.0 10" xfId="12793" xr:uid="{00000000-0005-0000-0000-0000EC310000}"/>
    <cellStyle name="Acct 0.0 2" xfId="12794" xr:uid="{00000000-0005-0000-0000-0000ED310000}"/>
    <cellStyle name="Acct 0.0 2 2" xfId="12795" xr:uid="{00000000-0005-0000-0000-0000EE310000}"/>
    <cellStyle name="Acct 0.0 2 2 2" xfId="12796" xr:uid="{00000000-0005-0000-0000-0000EF310000}"/>
    <cellStyle name="Acct 0.0 3" xfId="12797" xr:uid="{00000000-0005-0000-0000-0000F0310000}"/>
    <cellStyle name="Acct 0.0 3 2" xfId="12798" xr:uid="{00000000-0005-0000-0000-0000F1310000}"/>
    <cellStyle name="Acct 0.0 4" xfId="12799" xr:uid="{00000000-0005-0000-0000-0000F2310000}"/>
    <cellStyle name="Acct 0.0 5" xfId="12800" xr:uid="{00000000-0005-0000-0000-0000F3310000}"/>
    <cellStyle name="Acct 0.0 6" xfId="12801" xr:uid="{00000000-0005-0000-0000-0000F4310000}"/>
    <cellStyle name="Acct 0.0 7" xfId="12802" xr:uid="{00000000-0005-0000-0000-0000F5310000}"/>
    <cellStyle name="Acct 0.0 8" xfId="12803" xr:uid="{00000000-0005-0000-0000-0000F6310000}"/>
    <cellStyle name="Acct 0.0 9" xfId="12804" xr:uid="{00000000-0005-0000-0000-0000F7310000}"/>
    <cellStyle name="Acct 0.0_CALPERS LTD Contributions CM Funds Preferred Return Calculation" xfId="12805" xr:uid="{00000000-0005-0000-0000-0000F8310000}"/>
    <cellStyle name="Acct[0]0" xfId="12806" xr:uid="{00000000-0005-0000-0000-0000F9310000}"/>
    <cellStyle name="Acct[2]0" xfId="12807" xr:uid="{00000000-0005-0000-0000-0000FA310000}"/>
    <cellStyle name="Acct[3]0" xfId="12808" xr:uid="{00000000-0005-0000-0000-0000FB310000}"/>
    <cellStyle name="Acctg" xfId="12809" xr:uid="{00000000-0005-0000-0000-0000FC310000}"/>
    <cellStyle name="Acctg$" xfId="12810" xr:uid="{00000000-0005-0000-0000-0000FD310000}"/>
    <cellStyle name="AcctgDollrDash0" xfId="12811" xr:uid="{00000000-0005-0000-0000-0000FE310000}"/>
    <cellStyle name="Accts" xfId="12812" xr:uid="{00000000-0005-0000-0000-0000FF310000}"/>
    <cellStyle name="Accts [0]" xfId="12813" xr:uid="{00000000-0005-0000-0000-000000320000}"/>
    <cellStyle name="Accts [2]" xfId="12814" xr:uid="{00000000-0005-0000-0000-000001320000}"/>
    <cellStyle name="Accts_LBO" xfId="12815" xr:uid="{00000000-0005-0000-0000-000002320000}"/>
    <cellStyle name="Accy [0]" xfId="12816" xr:uid="{00000000-0005-0000-0000-000003320000}"/>
    <cellStyle name="Accy [1]" xfId="12817" xr:uid="{00000000-0005-0000-0000-000004320000}"/>
    <cellStyle name="Accy [2]" xfId="12818" xr:uid="{00000000-0005-0000-0000-000005320000}"/>
    <cellStyle name="Accy$ [0]" xfId="12819" xr:uid="{00000000-0005-0000-0000-000006320000}"/>
    <cellStyle name="Accy$ [1]" xfId="12820" xr:uid="{00000000-0005-0000-0000-000007320000}"/>
    <cellStyle name="Accy$ [2]" xfId="12821" xr:uid="{00000000-0005-0000-0000-000008320000}"/>
    <cellStyle name="active" xfId="12822" xr:uid="{00000000-0005-0000-0000-000009320000}"/>
    <cellStyle name="active 2" xfId="12823" xr:uid="{00000000-0005-0000-0000-00000A320000}"/>
    <cellStyle name="Actual data" xfId="12824" xr:uid="{00000000-0005-0000-0000-00000B320000}"/>
    <cellStyle name="Actual Date" xfId="12825" xr:uid="{00000000-0005-0000-0000-00000C320000}"/>
    <cellStyle name="Actual Date 10" xfId="12826" xr:uid="{00000000-0005-0000-0000-00000D320000}"/>
    <cellStyle name="Actual Date 2" xfId="12827" xr:uid="{00000000-0005-0000-0000-00000E320000}"/>
    <cellStyle name="Actual Date 3" xfId="12828" xr:uid="{00000000-0005-0000-0000-00000F320000}"/>
    <cellStyle name="Actual Date 4" xfId="12829" xr:uid="{00000000-0005-0000-0000-000010320000}"/>
    <cellStyle name="Actual Date 5" xfId="12830" xr:uid="{00000000-0005-0000-0000-000011320000}"/>
    <cellStyle name="Actual Date 6" xfId="12831" xr:uid="{00000000-0005-0000-0000-000012320000}"/>
    <cellStyle name="Actual Date 7" xfId="12832" xr:uid="{00000000-0005-0000-0000-000013320000}"/>
    <cellStyle name="Actual Date 8" xfId="12833" xr:uid="{00000000-0005-0000-0000-000014320000}"/>
    <cellStyle name="Actual Date 9" xfId="12834" xr:uid="{00000000-0005-0000-0000-000015320000}"/>
    <cellStyle name="Actual Date_AAA CM Funds" xfId="12835" xr:uid="{00000000-0005-0000-0000-000016320000}"/>
    <cellStyle name="Actual year" xfId="12836" xr:uid="{00000000-0005-0000-0000-000017320000}"/>
    <cellStyle name="Actual year 2" xfId="12837" xr:uid="{00000000-0005-0000-0000-000018320000}"/>
    <cellStyle name="Actual year 2 2" xfId="12838" xr:uid="{00000000-0005-0000-0000-000019320000}"/>
    <cellStyle name="Actual year 3" xfId="12839" xr:uid="{00000000-0005-0000-0000-00001A320000}"/>
    <cellStyle name="Actual year 3 2" xfId="12840" xr:uid="{00000000-0005-0000-0000-00001B320000}"/>
    <cellStyle name="Actual year 4" xfId="12841" xr:uid="{00000000-0005-0000-0000-00001C320000}"/>
    <cellStyle name="Actual year 5" xfId="12842" xr:uid="{00000000-0005-0000-0000-00001D320000}"/>
    <cellStyle name="Actuals Cells" xfId="12843" xr:uid="{00000000-0005-0000-0000-00001E320000}"/>
    <cellStyle name="Adjustable" xfId="12844" xr:uid="{00000000-0005-0000-0000-00001F320000}"/>
    <cellStyle name="AFE" xfId="12845" xr:uid="{00000000-0005-0000-0000-000020320000}"/>
    <cellStyle name="AFE 2" xfId="12846" xr:uid="{00000000-0005-0000-0000-000021320000}"/>
    <cellStyle name="AFE 3" xfId="12847" xr:uid="{00000000-0005-0000-0000-000022320000}"/>
    <cellStyle name="AFE 4" xfId="12848" xr:uid="{00000000-0005-0000-0000-000023320000}"/>
    <cellStyle name="AFE 5" xfId="12849" xr:uid="{00000000-0005-0000-0000-000024320000}"/>
    <cellStyle name="AFE 6" xfId="12850" xr:uid="{00000000-0005-0000-0000-000025320000}"/>
    <cellStyle name="AFE 7" xfId="12851" xr:uid="{00000000-0005-0000-0000-000026320000}"/>
    <cellStyle name="AFE_Dist Summary_11.XX.09" xfId="12852" xr:uid="{00000000-0005-0000-0000-000027320000}"/>
    <cellStyle name="After Percent" xfId="12853" xr:uid="{00000000-0005-0000-0000-000028320000}"/>
    <cellStyle name="AJHCustom" xfId="12854" xr:uid="{00000000-0005-0000-0000-000029320000}"/>
    <cellStyle name="ales" xfId="12855" xr:uid="{00000000-0005-0000-0000-00002A320000}"/>
    <cellStyle name="AminPageHeading" xfId="12856" xr:uid="{00000000-0005-0000-0000-00002B320000}"/>
    <cellStyle name="amount" xfId="12857" xr:uid="{00000000-0005-0000-0000-00002C320000}"/>
    <cellStyle name="amount 2" xfId="12858" xr:uid="{00000000-0005-0000-0000-00002D320000}"/>
    <cellStyle name="ANCLAS,REZONES Y SUS PARTES,DE FUNDICION,DE HIERRO O DE ACERO" xfId="12859" xr:uid="{00000000-0005-0000-0000-00002E320000}"/>
    <cellStyle name="Ann'l_Incr" xfId="12860" xr:uid="{00000000-0005-0000-0000-00002F320000}"/>
    <cellStyle name="apex in the pool, need to include if construct to handle -ve construct_x0001__x000f_" xfId="12861" xr:uid="{00000000-0005-0000-0000-000030320000}"/>
    <cellStyle name="args.style" xfId="12862" xr:uid="{00000000-0005-0000-0000-000031320000}"/>
    <cellStyle name="args.style 2" xfId="12863" xr:uid="{00000000-0005-0000-0000-000032320000}"/>
    <cellStyle name="Arial 10" xfId="12864" xr:uid="{00000000-0005-0000-0000-000033320000}"/>
    <cellStyle name="Arial 10 10" xfId="12865" xr:uid="{00000000-0005-0000-0000-000034320000}"/>
    <cellStyle name="Arial 10 2" xfId="12866" xr:uid="{00000000-0005-0000-0000-000035320000}"/>
    <cellStyle name="Arial 10 3" xfId="12867" xr:uid="{00000000-0005-0000-0000-000036320000}"/>
    <cellStyle name="Arial 10 4" xfId="12868" xr:uid="{00000000-0005-0000-0000-000037320000}"/>
    <cellStyle name="Arial 10 5" xfId="12869" xr:uid="{00000000-0005-0000-0000-000038320000}"/>
    <cellStyle name="Arial 10 6" xfId="12870" xr:uid="{00000000-0005-0000-0000-000039320000}"/>
    <cellStyle name="Arial 10 7" xfId="12871" xr:uid="{00000000-0005-0000-0000-00003A320000}"/>
    <cellStyle name="Arial 10 8" xfId="12872" xr:uid="{00000000-0005-0000-0000-00003B320000}"/>
    <cellStyle name="Arial 10 9" xfId="12873" xr:uid="{00000000-0005-0000-0000-00003C320000}"/>
    <cellStyle name="Arial 10_AAA CM Funds" xfId="12874" xr:uid="{00000000-0005-0000-0000-00003D320000}"/>
    <cellStyle name="Arial 12" xfId="12875" xr:uid="{00000000-0005-0000-0000-00003E320000}"/>
    <cellStyle name="Assumption" xfId="12876" xr:uid="{00000000-0005-0000-0000-00003F320000}"/>
    <cellStyle name="Assumption 10" xfId="12877" xr:uid="{00000000-0005-0000-0000-000040320000}"/>
    <cellStyle name="Assumption 10 2" xfId="12878" xr:uid="{00000000-0005-0000-0000-000041320000}"/>
    <cellStyle name="Assumption 2" xfId="12879" xr:uid="{00000000-0005-0000-0000-000042320000}"/>
    <cellStyle name="Assumption 3" xfId="12880" xr:uid="{00000000-0005-0000-0000-000043320000}"/>
    <cellStyle name="Assumption 3 2" xfId="12881" xr:uid="{00000000-0005-0000-0000-000044320000}"/>
    <cellStyle name="Assumption 4" xfId="12882" xr:uid="{00000000-0005-0000-0000-000045320000}"/>
    <cellStyle name="Assumption 4 2" xfId="12883" xr:uid="{00000000-0005-0000-0000-000046320000}"/>
    <cellStyle name="Assumption 5" xfId="12884" xr:uid="{00000000-0005-0000-0000-000047320000}"/>
    <cellStyle name="Assumption 5 2" xfId="12885" xr:uid="{00000000-0005-0000-0000-000048320000}"/>
    <cellStyle name="Assumption 6" xfId="12886" xr:uid="{00000000-0005-0000-0000-000049320000}"/>
    <cellStyle name="Assumption 6 2" xfId="12887" xr:uid="{00000000-0005-0000-0000-00004A320000}"/>
    <cellStyle name="Assumption 7" xfId="12888" xr:uid="{00000000-0005-0000-0000-00004B320000}"/>
    <cellStyle name="Assumption 7 2" xfId="12889" xr:uid="{00000000-0005-0000-0000-00004C320000}"/>
    <cellStyle name="Assumption 8" xfId="12890" xr:uid="{00000000-0005-0000-0000-00004D320000}"/>
    <cellStyle name="Assumption 8 2" xfId="12891" xr:uid="{00000000-0005-0000-0000-00004E320000}"/>
    <cellStyle name="Assumption 9" xfId="12892" xr:uid="{00000000-0005-0000-0000-00004F320000}"/>
    <cellStyle name="Assumption 9 2" xfId="12893" xr:uid="{00000000-0005-0000-0000-000050320000}"/>
    <cellStyle name="Assumption_AAA CM Funds" xfId="12894" xr:uid="{00000000-0005-0000-0000-000051320000}"/>
    <cellStyle name="auto" xfId="12895" xr:uid="{00000000-0005-0000-0000-000052320000}"/>
    <cellStyle name="Availability" xfId="12896" xr:uid="{00000000-0005-0000-0000-000053320000}"/>
    <cellStyle name="b" xfId="12897" xr:uid="{00000000-0005-0000-0000-000054320000}"/>
    <cellStyle name="b 2" xfId="12898" xr:uid="{00000000-0005-0000-0000-000055320000}"/>
    <cellStyle name="b_{6} Clawback" xfId="12899" xr:uid="{00000000-0005-0000-0000-000056320000}"/>
    <cellStyle name="b_2007 Trans Fees for NMFI Calc" xfId="12900" xr:uid="{00000000-0005-0000-0000-000057320000}"/>
    <cellStyle name="b_2007 Trans Fees for NMFI Calc 2" xfId="12901" xr:uid="{00000000-0005-0000-0000-000058320000}"/>
    <cellStyle name="b_2007 Trans Fees for NMFI Calc_403000 - Rollforward" xfId="12902" xr:uid="{00000000-0005-0000-0000-000059320000}"/>
    <cellStyle name="b_2007 Trans Fees for NMFI Calc_AAA" xfId="12903" xr:uid="{00000000-0005-0000-0000-00005A320000}"/>
    <cellStyle name="b_2007 Trans Fees for NMFI Calc_AAA 2" xfId="12904" xr:uid="{00000000-0005-0000-0000-00005B320000}"/>
    <cellStyle name="b_2007 Trans Fees for NMFI Calc_AGM 2009 Earnings Forecast Model_080916_May_7" xfId="12905" xr:uid="{00000000-0005-0000-0000-00005C320000}"/>
    <cellStyle name="b_2007 Trans Fees for NMFI Calc_AGM 2009 Earnings Forecast Model_080916_May_7 2" xfId="12906" xr:uid="{00000000-0005-0000-0000-00005D320000}"/>
    <cellStyle name="b_2007 Trans Fees for NMFI Calc_AGM 2009 Earnings Forecast Model_080916_May_7_FYCMPln-Retrieve" xfId="12907" xr:uid="{00000000-0005-0000-0000-00005E320000}"/>
    <cellStyle name="b_2007 Trans Fees for NMFI Calc_AGM 2009 Earnings Forecast Model_080916_May_7_FYCMPln-Retrieve_Sheet1" xfId="12908" xr:uid="{00000000-0005-0000-0000-00005F320000}"/>
    <cellStyle name="b_2007 Trans Fees for NMFI Calc_AGM 2009 Earnings Forecast Model_080916_May_7_Sheet1" xfId="12909" xr:uid="{00000000-0005-0000-0000-000060320000}"/>
    <cellStyle name="b_2007 Trans Fees for NMFI Calc_AIF VI - BondcoVI_Entities Invested Capital (CURRENT)" xfId="12910" xr:uid="{00000000-0005-0000-0000-000061320000}"/>
    <cellStyle name="b_2007 Trans Fees for NMFI Calc_FYCMPln-Retrieve" xfId="12911" xr:uid="{00000000-0005-0000-0000-000062320000}"/>
    <cellStyle name="b_2007 Trans Fees for NMFI Calc_FYCMPln-Retrieve_Sheet1" xfId="12912" xr:uid="{00000000-0005-0000-0000-000063320000}"/>
    <cellStyle name="b_2007 Trans Fees for NMFI Calc_Invested Capital Debt Worksheet" xfId="12913" xr:uid="{00000000-0005-0000-0000-000064320000}"/>
    <cellStyle name="b_2007 Trans Fees for NMFI Calc_July 2010 ADP" xfId="12914" xr:uid="{00000000-0005-0000-0000-000065320000}"/>
    <cellStyle name="b_2007 Trans Fees for NMFI Calc_June NMFI accrual" xfId="12915" xr:uid="{00000000-0005-0000-0000-000066320000}"/>
    <cellStyle name="b_2007 Trans Fees for NMFI Calc_Placement Fee Summary 05-14-09 - Current (2)" xfId="12916" xr:uid="{00000000-0005-0000-0000-000067320000}"/>
    <cellStyle name="b_2007 Trans Fees for NMFI Calc_Placement Fee Summary 05-14-09 - Current (2) 2" xfId="12917" xr:uid="{00000000-0005-0000-0000-000068320000}"/>
    <cellStyle name="b_2007 Trans Fees for NMFI Calc_Placement Fee Summary 05-14-09 - Current (2)_FYCMPln-Retrieve" xfId="12918" xr:uid="{00000000-0005-0000-0000-000069320000}"/>
    <cellStyle name="b_2007 Trans Fees for NMFI Calc_Placement Fee Summary 05-14-09 - Current (2)_FYCMPln-Retrieve_Sheet1" xfId="12919" xr:uid="{00000000-0005-0000-0000-00006A320000}"/>
    <cellStyle name="b_2007 Trans Fees for NMFI Calc_Placement Fee Summary 05-14-09 - Current (2)_Sheet1" xfId="12920" xr:uid="{00000000-0005-0000-0000-00006B320000}"/>
    <cellStyle name="b_2007 Trans Fees for NMFI Calc_Placement Fee Summary 05-14-09 - Current (4)" xfId="12921" xr:uid="{00000000-0005-0000-0000-00006C320000}"/>
    <cellStyle name="b_2007 Trans Fees for NMFI Calc_Sheet1" xfId="12922" xr:uid="{00000000-0005-0000-0000-00006D320000}"/>
    <cellStyle name="b_2007 Trans Fees for NMFI Calc_Sheet7" xfId="12923" xr:uid="{00000000-0005-0000-0000-00006E320000}"/>
    <cellStyle name="b_2007 Trans Fees for NMFI Calc_Sheet7_Sheet2" xfId="12924" xr:uid="{00000000-0005-0000-0000-00006F320000}"/>
    <cellStyle name="b_2007 Trans Fees for NMFI Calc_US Population Summary" xfId="12925" xr:uid="{00000000-0005-0000-0000-000070320000}"/>
    <cellStyle name="b_2008 Fund Expense Forecast - MASTER FILE" xfId="12926" xr:uid="{00000000-0005-0000-0000-000071320000}"/>
    <cellStyle name="b_2008.projected.version.II" xfId="12927" xr:uid="{00000000-0005-0000-0000-000072320000}"/>
    <cellStyle name="b_2008_Plan_Model_6_05_08 May Update v25" xfId="12928" xr:uid="{00000000-0005-0000-0000-000073320000}"/>
    <cellStyle name="b_2008_Plan_Model_6_05_08 May Update v25_403000 - Rollforward" xfId="12929" xr:uid="{00000000-0005-0000-0000-000074320000}"/>
    <cellStyle name="b_2008_Plan_Model_6_05_08 May Update v25_July 2010 ADP" xfId="12930" xr:uid="{00000000-0005-0000-0000-000075320000}"/>
    <cellStyle name="b_2008_Plan_Model_6_05_08 May Update v25_June NMFI accrual" xfId="12931" xr:uid="{00000000-0005-0000-0000-000076320000}"/>
    <cellStyle name="b_2008_Plan_Model_6_05_08 May Update v25_rent" xfId="12932" xr:uid="{00000000-0005-0000-0000-000077320000}"/>
    <cellStyle name="b_2008_Plan_Model_6_05_08 May Update v25_Sheet2" xfId="12933" xr:uid="{00000000-0005-0000-0000-000078320000}"/>
    <cellStyle name="b_2008_Plan_Model_6_05_08 May Update v25_US Population Summary" xfId="12934" xr:uid="{00000000-0005-0000-0000-000079320000}"/>
    <cellStyle name="b_20080415_TrxAdv Fees_v2" xfId="12935" xr:uid="{00000000-0005-0000-0000-00007A320000}"/>
    <cellStyle name="b_2009 Functional Compensation (2)" xfId="12936" xr:uid="{00000000-0005-0000-0000-00007B320000}"/>
    <cellStyle name="b_2009 Functional Compensation (2)_403000 - Rollforward" xfId="12937" xr:uid="{00000000-0005-0000-0000-00007C320000}"/>
    <cellStyle name="b_2009 Functional Compensation (2)_FYCMPln-Retrieve" xfId="12938" xr:uid="{00000000-0005-0000-0000-00007D320000}"/>
    <cellStyle name="b_2009 Functional Compensation (2)_FYCMPln-Retrieve_Sheet1" xfId="12939" xr:uid="{00000000-0005-0000-0000-00007E320000}"/>
    <cellStyle name="b_2009 Functional Compensation (2)_July 2010 ADP" xfId="12940" xr:uid="{00000000-0005-0000-0000-00007F320000}"/>
    <cellStyle name="b_2009 Functional Compensation (2)_June NMFI accrual" xfId="12941" xr:uid="{00000000-0005-0000-0000-000080320000}"/>
    <cellStyle name="b_2009 Functional Compensation (2)_Sheet1" xfId="12942" xr:uid="{00000000-0005-0000-0000-000081320000}"/>
    <cellStyle name="b_2009 Functional Compensation (2)_Sheet7" xfId="12943" xr:uid="{00000000-0005-0000-0000-000082320000}"/>
    <cellStyle name="b_2009 Functional Compensation (2)_Sheet7_Sheet2" xfId="12944" xr:uid="{00000000-0005-0000-0000-000083320000}"/>
    <cellStyle name="b_2009 Functional Compensation (2)_US Population Summary" xfId="12945" xr:uid="{00000000-0005-0000-0000-000084320000}"/>
    <cellStyle name="b_3Q 07 Revenue Overview" xfId="12946" xr:uid="{00000000-0005-0000-0000-000085320000}"/>
    <cellStyle name="b_3Q 07 Revenue Overview 2" xfId="12947" xr:uid="{00000000-0005-0000-0000-000086320000}"/>
    <cellStyle name="b_3Q 07 Revenue Overview_AAA" xfId="12948" xr:uid="{00000000-0005-0000-0000-000087320000}"/>
    <cellStyle name="b_5-year PLs" xfId="12949" xr:uid="{00000000-0005-0000-0000-000088320000}"/>
    <cellStyle name="b_AAA" xfId="12950" xr:uid="{00000000-0005-0000-0000-000089320000}"/>
    <cellStyle name="b_AAA Cash 2008" xfId="12951" xr:uid="{00000000-0005-0000-0000-00008A320000}"/>
    <cellStyle name="b_AAA Cash 2008 2" xfId="12952" xr:uid="{00000000-0005-0000-0000-00008B320000}"/>
    <cellStyle name="b_AAA Cash 2008 as of 7-24" xfId="12953" xr:uid="{00000000-0005-0000-0000-00008C320000}"/>
    <cellStyle name="b_AAA Cash 2008 as of 7-24 2" xfId="12954" xr:uid="{00000000-0005-0000-0000-00008D320000}"/>
    <cellStyle name="b_AAA Cash 2008 as of 7-24_AAA" xfId="12955" xr:uid="{00000000-0005-0000-0000-00008E320000}"/>
    <cellStyle name="b_AAA Cash 2008_AAA" xfId="12956" xr:uid="{00000000-0005-0000-0000-00008F320000}"/>
    <cellStyle name="b_AAA CM Funds" xfId="12957" xr:uid="{00000000-0005-0000-0000-000090320000}"/>
    <cellStyle name="b_ACOF I - Capital Calls- through 2009V3" xfId="12958" xr:uid="{00000000-0005-0000-0000-000091320000}"/>
    <cellStyle name="b_Activity" xfId="12959" xr:uid="{00000000-0005-0000-0000-000092320000}"/>
    <cellStyle name="b_Activity 2" xfId="12960" xr:uid="{00000000-0005-0000-0000-000093320000}"/>
    <cellStyle name="b_Adv &amp; Trx Fees Back-up Slide" xfId="12961" xr:uid="{00000000-0005-0000-0000-000094320000}"/>
    <cellStyle name="b_Adv Fees" xfId="12962" xr:uid="{00000000-0005-0000-0000-000095320000}"/>
    <cellStyle name="b_Advisors Capital Rollforward 2008 Q2" xfId="12963" xr:uid="{00000000-0005-0000-0000-000096320000}"/>
    <cellStyle name="b_Advisors VII DECEMBER on 3-31-09 8pm" xfId="12964" xr:uid="{00000000-0005-0000-0000-000097320000}"/>
    <cellStyle name="b_AGM 2009 Earnings Forecast Model_080916_May_7" xfId="12965" xr:uid="{00000000-0005-0000-0000-000098320000}"/>
    <cellStyle name="b_AGM 2009 Earnings Forecast Model_080916_May_7 2" xfId="12966" xr:uid="{00000000-0005-0000-0000-000099320000}"/>
    <cellStyle name="b_AGM 2009 Earnings Forecast Model_080916_May_7_FYCMPln-Retrieve" xfId="12967" xr:uid="{00000000-0005-0000-0000-00009A320000}"/>
    <cellStyle name="b_AGM 2009 Earnings Forecast Model_080916_May_7_FYCMPln-Retrieve_Sheet1" xfId="12968" xr:uid="{00000000-0005-0000-0000-00009B320000}"/>
    <cellStyle name="b_AGM 2009 Earnings Forecast Model_080916_May_7_Sheet1" xfId="12969" xr:uid="{00000000-0005-0000-0000-00009C320000}"/>
    <cellStyle name="b_AGM Earnings Forecast Model_080724_v16" xfId="12970" xr:uid="{00000000-0005-0000-0000-00009D320000}"/>
    <cellStyle name="b_AGM Earnings Forecast Model_080724_v16_403000 - Rollforward" xfId="12971" xr:uid="{00000000-0005-0000-0000-00009E320000}"/>
    <cellStyle name="b_AGM Earnings Forecast Model_080724_v16_AGM 2009 Earnings Forecast Model_080916_May_7" xfId="12972" xr:uid="{00000000-0005-0000-0000-00009F320000}"/>
    <cellStyle name="b_AGM Earnings Forecast Model_080724_v16_AGM 2009 Earnings Forecast Model_080916_May_7 2" xfId="12973" xr:uid="{00000000-0005-0000-0000-0000A0320000}"/>
    <cellStyle name="b_AGM Earnings Forecast Model_080724_v16_AGM 2009 Earnings Forecast Model_080916_May_7_FYCMPln-Retrieve" xfId="12974" xr:uid="{00000000-0005-0000-0000-0000A1320000}"/>
    <cellStyle name="b_AGM Earnings Forecast Model_080724_v16_AGM 2009 Earnings Forecast Model_080916_May_7_FYCMPln-Retrieve_Sheet1" xfId="12975" xr:uid="{00000000-0005-0000-0000-0000A2320000}"/>
    <cellStyle name="b_AGM Earnings Forecast Model_080724_v16_AGM 2009 Earnings Forecast Model_080916_May_7_Sheet1" xfId="12976" xr:uid="{00000000-0005-0000-0000-0000A3320000}"/>
    <cellStyle name="b_AGM Earnings Forecast Model_080724_v16_FYCMPln-Retrieve" xfId="12977" xr:uid="{00000000-0005-0000-0000-0000A4320000}"/>
    <cellStyle name="b_AGM Earnings Forecast Model_080724_v16_FYCMPln-Retrieve_Sheet1" xfId="12978" xr:uid="{00000000-0005-0000-0000-0000A5320000}"/>
    <cellStyle name="b_AGM Earnings Forecast Model_080724_v16_July 2010 ADP" xfId="12979" xr:uid="{00000000-0005-0000-0000-0000A6320000}"/>
    <cellStyle name="b_AGM Earnings Forecast Model_080724_v16_June NMFI accrual" xfId="12980" xr:uid="{00000000-0005-0000-0000-0000A7320000}"/>
    <cellStyle name="b_AGM Earnings Forecast Model_080724_v16_Sheet1" xfId="12981" xr:uid="{00000000-0005-0000-0000-0000A8320000}"/>
    <cellStyle name="b_AGM Earnings Forecast Model_080724_v16_Sheet7" xfId="12982" xr:uid="{00000000-0005-0000-0000-0000A9320000}"/>
    <cellStyle name="b_AGM Earnings Forecast Model_080724_v16_Sheet7_Sheet2" xfId="12983" xr:uid="{00000000-0005-0000-0000-0000AA320000}"/>
    <cellStyle name="b_AGM Earnings Forecast Model_080724_v16_US Population Summary" xfId="12984" xr:uid="{00000000-0005-0000-0000-0000AB320000}"/>
    <cellStyle name="b_AGM Earnings Forecast Model_080724_v37_FINAL" xfId="12985" xr:uid="{00000000-0005-0000-0000-0000AC320000}"/>
    <cellStyle name="b_AGM Earnings Forecast Model_080724_v37_FINAL_403000 - Rollforward" xfId="12986" xr:uid="{00000000-0005-0000-0000-0000AD320000}"/>
    <cellStyle name="b_AGM Earnings Forecast Model_080724_v37_FINAL_FYCMPln-Retrieve" xfId="12987" xr:uid="{00000000-0005-0000-0000-0000AE320000}"/>
    <cellStyle name="b_AGM Earnings Forecast Model_080724_v37_FINAL_FYCMPln-Retrieve_Sheet1" xfId="12988" xr:uid="{00000000-0005-0000-0000-0000AF320000}"/>
    <cellStyle name="b_AGM Earnings Forecast Model_080724_v37_FINAL_July 2010 ADP" xfId="12989" xr:uid="{00000000-0005-0000-0000-0000B0320000}"/>
    <cellStyle name="b_AGM Earnings Forecast Model_080724_v37_FINAL_June NMFI accrual" xfId="12990" xr:uid="{00000000-0005-0000-0000-0000B1320000}"/>
    <cellStyle name="b_AGM Earnings Forecast Model_080724_v37_FINAL_Sheet1" xfId="12991" xr:uid="{00000000-0005-0000-0000-0000B2320000}"/>
    <cellStyle name="b_AGM Earnings Forecast Model_080724_v37_FINAL_Sheet7" xfId="12992" xr:uid="{00000000-0005-0000-0000-0000B3320000}"/>
    <cellStyle name="b_AGM Earnings Forecast Model_080724_v37_FINAL_Sheet7_Sheet2" xfId="12993" xr:uid="{00000000-0005-0000-0000-0000B4320000}"/>
    <cellStyle name="b_AGM Earnings Forecast Model_080724_v37_FINAL_US Population Summary" xfId="12994" xr:uid="{00000000-0005-0000-0000-0000B5320000}"/>
    <cellStyle name="b_AGM Professional Fees (summary)" xfId="12995" xr:uid="{00000000-0005-0000-0000-0000B6320000}"/>
    <cellStyle name="b_AGM Professional Fees (summary) 2" xfId="12996" xr:uid="{00000000-0005-0000-0000-0000B7320000}"/>
    <cellStyle name="b_AGM Professional Fees (summary)_AAA" xfId="12997" xr:uid="{00000000-0005-0000-0000-0000B8320000}"/>
    <cellStyle name="b_AGM YE NMFI (Estimated) 12-5-07 v1.3" xfId="12998" xr:uid="{00000000-0005-0000-0000-0000B9320000}"/>
    <cellStyle name="b_AGM YE NMFI (Estimated) 12-5-07 v1.3 2" xfId="12999" xr:uid="{00000000-0005-0000-0000-0000BA320000}"/>
    <cellStyle name="b_AGM YE NMFI (Estimated) 12-5-07 v1.3_403000 - Rollforward" xfId="13000" xr:uid="{00000000-0005-0000-0000-0000BB320000}"/>
    <cellStyle name="b_AGM YE NMFI (Estimated) 12-5-07 v1.3_AAA" xfId="13001" xr:uid="{00000000-0005-0000-0000-0000BC320000}"/>
    <cellStyle name="b_AGM YE NMFI (Estimated) 12-5-07 v1.3_AAA 2" xfId="13002" xr:uid="{00000000-0005-0000-0000-0000BD320000}"/>
    <cellStyle name="b_AGM YE NMFI (Estimated) 12-5-07 v1.3_AGM 2009 Earnings Forecast Model_080916_May_7" xfId="13003" xr:uid="{00000000-0005-0000-0000-0000BE320000}"/>
    <cellStyle name="b_AGM YE NMFI (Estimated) 12-5-07 v1.3_AGM 2009 Earnings Forecast Model_080916_May_7 2" xfId="13004" xr:uid="{00000000-0005-0000-0000-0000BF320000}"/>
    <cellStyle name="b_AGM YE NMFI (Estimated) 12-5-07 v1.3_AGM 2009 Earnings Forecast Model_080916_May_7_FYCMPln-Retrieve" xfId="13005" xr:uid="{00000000-0005-0000-0000-0000C0320000}"/>
    <cellStyle name="b_AGM YE NMFI (Estimated) 12-5-07 v1.3_AGM 2009 Earnings Forecast Model_080916_May_7_FYCMPln-Retrieve_Sheet1" xfId="13006" xr:uid="{00000000-0005-0000-0000-0000C1320000}"/>
    <cellStyle name="b_AGM YE NMFI (Estimated) 12-5-07 v1.3_AGM 2009 Earnings Forecast Model_080916_May_7_Sheet1" xfId="13007" xr:uid="{00000000-0005-0000-0000-0000C2320000}"/>
    <cellStyle name="b_AGM YE NMFI (Estimated) 12-5-07 v1.3_AIF VI - BondcoVI_Entities Invested Capital (CURRENT)" xfId="13008" xr:uid="{00000000-0005-0000-0000-0000C3320000}"/>
    <cellStyle name="b_AGM YE NMFI (Estimated) 12-5-07 v1.3_FYCMPln-Retrieve" xfId="13009" xr:uid="{00000000-0005-0000-0000-0000C4320000}"/>
    <cellStyle name="b_AGM YE NMFI (Estimated) 12-5-07 v1.3_FYCMPln-Retrieve_Sheet1" xfId="13010" xr:uid="{00000000-0005-0000-0000-0000C5320000}"/>
    <cellStyle name="b_AGM YE NMFI (Estimated) 12-5-07 v1.3_Invested Capital Debt Worksheet" xfId="13011" xr:uid="{00000000-0005-0000-0000-0000C6320000}"/>
    <cellStyle name="b_AGM YE NMFI (Estimated) 12-5-07 v1.3_July 2010 ADP" xfId="13012" xr:uid="{00000000-0005-0000-0000-0000C7320000}"/>
    <cellStyle name="b_AGM YE NMFI (Estimated) 12-5-07 v1.3_June NMFI accrual" xfId="13013" xr:uid="{00000000-0005-0000-0000-0000C8320000}"/>
    <cellStyle name="b_AGM YE NMFI (Estimated) 12-5-07 v1.3_Placement Fee Summary 05-14-09 - Current (2)" xfId="13014" xr:uid="{00000000-0005-0000-0000-0000C9320000}"/>
    <cellStyle name="b_AGM YE NMFI (Estimated) 12-5-07 v1.3_Placement Fee Summary 05-14-09 - Current (2) 2" xfId="13015" xr:uid="{00000000-0005-0000-0000-0000CA320000}"/>
    <cellStyle name="b_AGM YE NMFI (Estimated) 12-5-07 v1.3_Placement Fee Summary 05-14-09 - Current (2)_FYCMPln-Retrieve" xfId="13016" xr:uid="{00000000-0005-0000-0000-0000CB320000}"/>
    <cellStyle name="b_AGM YE NMFI (Estimated) 12-5-07 v1.3_Placement Fee Summary 05-14-09 - Current (2)_FYCMPln-Retrieve_Sheet1" xfId="13017" xr:uid="{00000000-0005-0000-0000-0000CC320000}"/>
    <cellStyle name="b_AGM YE NMFI (Estimated) 12-5-07 v1.3_Placement Fee Summary 05-14-09 - Current (2)_Sheet1" xfId="13018" xr:uid="{00000000-0005-0000-0000-0000CD320000}"/>
    <cellStyle name="b_AGM YE NMFI (Estimated) 12-5-07 v1.3_Placement Fee Summary 05-14-09 - Current (4)" xfId="13019" xr:uid="{00000000-0005-0000-0000-0000CE320000}"/>
    <cellStyle name="b_AGM YE NMFI (Estimated) 12-5-07 v1.3_Sheet1" xfId="13020" xr:uid="{00000000-0005-0000-0000-0000CF320000}"/>
    <cellStyle name="b_AGM YE NMFI (Estimated) 12-5-07 v1.3_Sheet7" xfId="13021" xr:uid="{00000000-0005-0000-0000-0000D0320000}"/>
    <cellStyle name="b_AGM YE NMFI (Estimated) 12-5-07 v1.3_Sheet7_Sheet2" xfId="13022" xr:uid="{00000000-0005-0000-0000-0000D1320000}"/>
    <cellStyle name="b_AGM YE NMFI (Estimated) 12-5-07 v1.3_US Population Summary" xfId="13023" xr:uid="{00000000-0005-0000-0000-0000D2320000}"/>
    <cellStyle name="b_AIF IV - Waterfall 3 31 09 vs  6 30 09" xfId="13024" xr:uid="{00000000-0005-0000-0000-0000D3320000}"/>
    <cellStyle name="b_AIF IV Financial Highlights 12-31-08 v4" xfId="13025" xr:uid="{00000000-0005-0000-0000-0000D4320000}"/>
    <cellStyle name="b_AIF IV Financial Highlights 12-31-08 v4_Apollo Investment Fund IV  Q3 2009 Capital Analysis CURRENT" xfId="13026" xr:uid="{00000000-0005-0000-0000-0000D5320000}"/>
    <cellStyle name="b_AIF IV Financial Highlights 12-31-08 v4_Apollo Investment Fund IV  Q3 2009 Capital Analysis iPCS &amp; URI Distribution" xfId="13027" xr:uid="{00000000-0005-0000-0000-0000D6320000}"/>
    <cellStyle name="b_AIF IV Financial Highlights 12-31-08 v4_iPCs#1-Remaining" xfId="13028" xr:uid="{00000000-0005-0000-0000-0000D7320000}"/>
    <cellStyle name="b_AIF IV, V, VI, VII, COF - Waterfall 3 31 09 vs  6 30 09" xfId="13029" xr:uid="{00000000-0005-0000-0000-0000D8320000}"/>
    <cellStyle name="b_AIF VI - BondcoVI_Entities Invested Capital (CURRENT)" xfId="13030" xr:uid="{00000000-0005-0000-0000-0000D9320000}"/>
    <cellStyle name="b_AIF VI  VII Summary Dec 2008 v3" xfId="13031" xr:uid="{00000000-0005-0000-0000-0000DA320000}"/>
    <cellStyle name="b_AIF VI  VII Summary Dec 2008 v3_AIF VI - BondcoVI_Entities Invested Capital (CURRENT)" xfId="13032" xr:uid="{00000000-0005-0000-0000-0000DB320000}"/>
    <cellStyle name="b_AIF VI  VII Summary Dec 2008 v3_Invested Capital Debt Worksheet" xfId="13033" xr:uid="{00000000-0005-0000-0000-0000DC320000}"/>
    <cellStyle name="b_AIF VI CBA 3.20.08" xfId="13034" xr:uid="{00000000-0005-0000-0000-0000DD320000}"/>
    <cellStyle name="b_AIF VI CBA 3.20.08_AIF VI - BondcoVI_Entities Invested Capital (CURRENT)" xfId="13035" xr:uid="{00000000-0005-0000-0000-0000DE320000}"/>
    <cellStyle name="b_AIF VI CBA 3.20.08_Invested Capital Debt Worksheet" xfId="13036" xr:uid="{00000000-0005-0000-0000-0000DF320000}"/>
    <cellStyle name="b_AIF VII Capital Balance Analysis INCEPTION to 09-30-08 on 10-13-08 8am" xfId="13037" xr:uid="{00000000-0005-0000-0000-0000E0320000}"/>
    <cellStyle name="b_Andy Affrick - Schedulev2" xfId="13038" xr:uid="{00000000-0005-0000-0000-0000E1320000}"/>
    <cellStyle name="b_Apollo - Annex B (2)" xfId="13039" xr:uid="{00000000-0005-0000-0000-0000E2320000}"/>
    <cellStyle name="b_Apollo Advisors VI GAAP TB 12-31-07 - 3-27-08" xfId="13040" xr:uid="{00000000-0005-0000-0000-0000E3320000}"/>
    <cellStyle name="b_Apollo Advisors VI GAAP TB 12-31-07 - 3-27-08_403000 - Rollforward" xfId="13041" xr:uid="{00000000-0005-0000-0000-0000E4320000}"/>
    <cellStyle name="b_Apollo Advisors VI GAAP TB 12-31-07 - 3-27-08_AGM 2009 Earnings Forecast Model_080916_May_7" xfId="13042" xr:uid="{00000000-0005-0000-0000-0000E5320000}"/>
    <cellStyle name="b_Apollo Advisors VI GAAP TB 12-31-07 - 3-27-08_AGM 2009 Earnings Forecast Model_080916_May_7 2" xfId="13043" xr:uid="{00000000-0005-0000-0000-0000E6320000}"/>
    <cellStyle name="b_Apollo Advisors VI GAAP TB 12-31-07 - 3-27-08_AGM 2009 Earnings Forecast Model_080916_May_7_FYCMPln-Retrieve" xfId="13044" xr:uid="{00000000-0005-0000-0000-0000E7320000}"/>
    <cellStyle name="b_Apollo Advisors VI GAAP TB 12-31-07 - 3-27-08_AGM 2009 Earnings Forecast Model_080916_May_7_FYCMPln-Retrieve_Sheet1" xfId="13045" xr:uid="{00000000-0005-0000-0000-0000E8320000}"/>
    <cellStyle name="b_Apollo Advisors VI GAAP TB 12-31-07 - 3-27-08_AGM 2009 Earnings Forecast Model_080916_May_7_Sheet1" xfId="13046" xr:uid="{00000000-0005-0000-0000-0000E9320000}"/>
    <cellStyle name="b_Apollo Advisors VI GAAP TB 12-31-07 - 3-27-08_AUM &amp; FTE" xfId="13047" xr:uid="{00000000-0005-0000-0000-0000EA320000}"/>
    <cellStyle name="b_Apollo Advisors VI GAAP TB 12-31-07 - 3-27-08_FYCMPln-Retrieve" xfId="13048" xr:uid="{00000000-0005-0000-0000-0000EB320000}"/>
    <cellStyle name="b_Apollo Advisors VI GAAP TB 12-31-07 - 3-27-08_FYCMPln-Retrieve_Sheet1" xfId="13049" xr:uid="{00000000-0005-0000-0000-0000EC320000}"/>
    <cellStyle name="b_Apollo Advisors VI GAAP TB 12-31-07 - 3-27-08_July 2010 ADP" xfId="13050" xr:uid="{00000000-0005-0000-0000-0000ED320000}"/>
    <cellStyle name="b_Apollo Advisors VI GAAP TB 12-31-07 - 3-27-08_June NMFI accrual" xfId="13051" xr:uid="{00000000-0005-0000-0000-0000EE320000}"/>
    <cellStyle name="b_Apollo Advisors VI GAAP TB 12-31-07 - 3-27-08_Sheet7" xfId="13052" xr:uid="{00000000-0005-0000-0000-0000EF320000}"/>
    <cellStyle name="b_Apollo Advisors VI GAAP TB 12-31-07 - 3-27-08_Sheet7_Sheet2" xfId="13053" xr:uid="{00000000-0005-0000-0000-0000F0320000}"/>
    <cellStyle name="b_Apollo Advisors VI GAAP TB 12-31-07 - 3-27-08_US Population Summary" xfId="13054" xr:uid="{00000000-0005-0000-0000-0000F1320000}"/>
    <cellStyle name="b_Apollo Due from -Due to as of 12-31-07 (D) revised" xfId="13055" xr:uid="{00000000-0005-0000-0000-0000F2320000}"/>
    <cellStyle name="b_Apollo Due from -Due to as of 12-31-07 (D) revised_403000 - Rollforward" xfId="13056" xr:uid="{00000000-0005-0000-0000-0000F3320000}"/>
    <cellStyle name="b_Apollo Due from -Due to as of 12-31-07 (D) revised_AGM 2009 Earnings Forecast Model_080916_May_7" xfId="13057" xr:uid="{00000000-0005-0000-0000-0000F4320000}"/>
    <cellStyle name="b_Apollo Due from -Due to as of 12-31-07 (D) revised_AGM 2009 Earnings Forecast Model_080916_May_7 2" xfId="13058" xr:uid="{00000000-0005-0000-0000-0000F5320000}"/>
    <cellStyle name="b_Apollo Due from -Due to as of 12-31-07 (D) revised_AGM 2009 Earnings Forecast Model_080916_May_7_FYCMPln-Retrieve" xfId="13059" xr:uid="{00000000-0005-0000-0000-0000F6320000}"/>
    <cellStyle name="b_Apollo Due from -Due to as of 12-31-07 (D) revised_AGM 2009 Earnings Forecast Model_080916_May_7_FYCMPln-Retrieve_Sheet1" xfId="13060" xr:uid="{00000000-0005-0000-0000-0000F7320000}"/>
    <cellStyle name="b_Apollo Due from -Due to as of 12-31-07 (D) revised_AGM 2009 Earnings Forecast Model_080916_May_7_Sheet1" xfId="13061" xr:uid="{00000000-0005-0000-0000-0000F8320000}"/>
    <cellStyle name="b_Apollo Due from -Due to as of 12-31-07 (D) revised_AIF VI - BondcoVI_Entities Invested Capital (CURRENT)" xfId="13062" xr:uid="{00000000-0005-0000-0000-0000F9320000}"/>
    <cellStyle name="b_Apollo Due from -Due to as of 12-31-07 (D) revised_AUM &amp; FTE" xfId="13063" xr:uid="{00000000-0005-0000-0000-0000FA320000}"/>
    <cellStyle name="b_Apollo Due from -Due to as of 12-31-07 (D) revised_FYCMPln-Retrieve" xfId="13064" xr:uid="{00000000-0005-0000-0000-0000FB320000}"/>
    <cellStyle name="b_Apollo Due from -Due to as of 12-31-07 (D) revised_FYCMPln-Retrieve_Sheet1" xfId="13065" xr:uid="{00000000-0005-0000-0000-0000FC320000}"/>
    <cellStyle name="b_Apollo Due from -Due to as of 12-31-07 (D) revised_Invested Capital Debt Worksheet" xfId="13066" xr:uid="{00000000-0005-0000-0000-0000FD320000}"/>
    <cellStyle name="b_Apollo Due from -Due to as of 12-31-07 (D) revised_July 2010 ADP" xfId="13067" xr:uid="{00000000-0005-0000-0000-0000FE320000}"/>
    <cellStyle name="b_Apollo Due from -Due to as of 12-31-07 (D) revised_June NMFI accrual" xfId="13068" xr:uid="{00000000-0005-0000-0000-0000FF320000}"/>
    <cellStyle name="b_Apollo Due from -Due to as of 12-31-07 (D) revised_Sheet7" xfId="13069" xr:uid="{00000000-0005-0000-0000-000000330000}"/>
    <cellStyle name="b_Apollo Due from -Due to as of 12-31-07 (D) revised_Sheet7_Sheet2" xfId="13070" xr:uid="{00000000-0005-0000-0000-000001330000}"/>
    <cellStyle name="b_Apollo Due from -Due to as of 12-31-07 (D) revised_US Population Summary" xfId="13071" xr:uid="{00000000-0005-0000-0000-000002330000}"/>
    <cellStyle name="b_Apollo Investment Fund IV  April Priority Return" xfId="13072" xr:uid="{00000000-0005-0000-0000-000003330000}"/>
    <cellStyle name="b_Apollo Operating Group Control Schedule ver 2" xfId="13073" xr:uid="{00000000-0005-0000-0000-000004330000}"/>
    <cellStyle name="b_Apollo Principal Holdings I L P  ESTIMATE FMV Q2 08 v2" xfId="13074" xr:uid="{00000000-0005-0000-0000-000005330000}"/>
    <cellStyle name="b_Apollo Principal Holdings I L P  ESTIMATE FMV Q2 08 v2 2" xfId="13075" xr:uid="{00000000-0005-0000-0000-000006330000}"/>
    <cellStyle name="b_Apollo Principal Holdings I L P  ESTIMATE FMV Q2 08 v2_AAA" xfId="13076" xr:uid="{00000000-0005-0000-0000-000007330000}"/>
    <cellStyle name="b_AUM &amp; FTE" xfId="13077" xr:uid="{00000000-0005-0000-0000-000008330000}"/>
    <cellStyle name="b_Book1" xfId="13078" xr:uid="{00000000-0005-0000-0000-000009330000}"/>
    <cellStyle name="b_Book1 (6)" xfId="13079" xr:uid="{00000000-0005-0000-0000-00000A330000}"/>
    <cellStyle name="b_Book1 (6)_403000 - Rollforward" xfId="13080" xr:uid="{00000000-0005-0000-0000-00000B330000}"/>
    <cellStyle name="b_Book1 (6)_July 2010 ADP" xfId="13081" xr:uid="{00000000-0005-0000-0000-00000C330000}"/>
    <cellStyle name="b_Book1 (6)_June NMFI accrual" xfId="13082" xr:uid="{00000000-0005-0000-0000-00000D330000}"/>
    <cellStyle name="b_Book1 (6)_US Population Summary" xfId="13083" xr:uid="{00000000-0005-0000-0000-00000E330000}"/>
    <cellStyle name="b_Book1 2" xfId="13084" xr:uid="{00000000-0005-0000-0000-00000F330000}"/>
    <cellStyle name="b_Book1_403000 - Rollforward" xfId="13085" xr:uid="{00000000-0005-0000-0000-000010330000}"/>
    <cellStyle name="b_Book1_AAA" xfId="13086" xr:uid="{00000000-0005-0000-0000-000011330000}"/>
    <cellStyle name="b_Book1_July 2010 ADP" xfId="13087" xr:uid="{00000000-0005-0000-0000-000012330000}"/>
    <cellStyle name="b_Book1_June NMFI accrual" xfId="13088" xr:uid="{00000000-0005-0000-0000-000013330000}"/>
    <cellStyle name="b_Book1_rent" xfId="13089" xr:uid="{00000000-0005-0000-0000-000014330000}"/>
    <cellStyle name="b_Book1_Sheet2" xfId="13090" xr:uid="{00000000-0005-0000-0000-000015330000}"/>
    <cellStyle name="b_Book1_US Population Summary" xfId="13091" xr:uid="{00000000-0005-0000-0000-000016330000}"/>
    <cellStyle name="b_Book10" xfId="13092" xr:uid="{00000000-0005-0000-0000-000017330000}"/>
    <cellStyle name="b_Book10 (2)" xfId="13093" xr:uid="{00000000-0005-0000-0000-000018330000}"/>
    <cellStyle name="b_Book15" xfId="13094" xr:uid="{00000000-0005-0000-0000-000019330000}"/>
    <cellStyle name="b_Book2" xfId="13095" xr:uid="{00000000-0005-0000-0000-00001A330000}"/>
    <cellStyle name="b_Book3" xfId="13096" xr:uid="{00000000-0005-0000-0000-00001B330000}"/>
    <cellStyle name="b_Book3 (2)" xfId="13097" xr:uid="{00000000-0005-0000-0000-00001C330000}"/>
    <cellStyle name="b_Book3 (2)_403000 - Rollforward" xfId="13098" xr:uid="{00000000-0005-0000-0000-00001D330000}"/>
    <cellStyle name="b_Book3 (2)_AGM 2009 Earnings Forecast Model_080916_May_7" xfId="13099" xr:uid="{00000000-0005-0000-0000-00001E330000}"/>
    <cellStyle name="b_Book3 (2)_AGM 2009 Earnings Forecast Model_080916_May_7 2" xfId="13100" xr:uid="{00000000-0005-0000-0000-00001F330000}"/>
    <cellStyle name="b_Book3 (2)_AGM 2009 Earnings Forecast Model_080916_May_7_FYCMPln-Retrieve" xfId="13101" xr:uid="{00000000-0005-0000-0000-000020330000}"/>
    <cellStyle name="b_Book3 (2)_AGM 2009 Earnings Forecast Model_080916_May_7_FYCMPln-Retrieve_Sheet1" xfId="13102" xr:uid="{00000000-0005-0000-0000-000021330000}"/>
    <cellStyle name="b_Book3 (2)_AGM 2009 Earnings Forecast Model_080916_May_7_Sheet1" xfId="13103" xr:uid="{00000000-0005-0000-0000-000022330000}"/>
    <cellStyle name="b_Book3 (2)_FYCMPln-Retrieve" xfId="13104" xr:uid="{00000000-0005-0000-0000-000023330000}"/>
    <cellStyle name="b_Book3 (2)_FYCMPln-Retrieve_Sheet1" xfId="13105" xr:uid="{00000000-0005-0000-0000-000024330000}"/>
    <cellStyle name="b_Book3 (2)_July 2010 ADP" xfId="13106" xr:uid="{00000000-0005-0000-0000-000025330000}"/>
    <cellStyle name="b_Book3 (2)_June NMFI accrual" xfId="13107" xr:uid="{00000000-0005-0000-0000-000026330000}"/>
    <cellStyle name="b_Book3 (2)_Sheet1" xfId="13108" xr:uid="{00000000-0005-0000-0000-000027330000}"/>
    <cellStyle name="b_Book3 (2)_Sheet7" xfId="13109" xr:uid="{00000000-0005-0000-0000-000028330000}"/>
    <cellStyle name="b_Book3 (2)_Sheet7_Sheet2" xfId="13110" xr:uid="{00000000-0005-0000-0000-000029330000}"/>
    <cellStyle name="b_Book3 (2)_US Population Summary" xfId="13111" xr:uid="{00000000-0005-0000-0000-00002A330000}"/>
    <cellStyle name="b_Book3 (6)" xfId="13112" xr:uid="{00000000-0005-0000-0000-00002B330000}"/>
    <cellStyle name="b_Book4 (3)" xfId="13113" xr:uid="{00000000-0005-0000-0000-00002C330000}"/>
    <cellStyle name="b_Book8" xfId="13114" xr:uid="{00000000-0005-0000-0000-00002D330000}"/>
    <cellStyle name="b_broken deals (janet jackson)" xfId="13115" xr:uid="{00000000-0005-0000-0000-00002E330000}"/>
    <cellStyle name="b_CALCS" xfId="13116" xr:uid="{00000000-0005-0000-0000-00002F330000}"/>
    <cellStyle name="b_Carry Calculation" xfId="13117" xr:uid="{00000000-0005-0000-0000-000030330000}"/>
    <cellStyle name="b_CM Sensitivity_Q2'08" xfId="13118" xr:uid="{00000000-0005-0000-0000-000031330000}"/>
    <cellStyle name="b_Co Inv D Valuation 12-31-08" xfId="13119" xr:uid="{00000000-0005-0000-0000-000032330000}"/>
    <cellStyle name="b_COF I Invested Capital" xfId="13120" xr:uid="{00000000-0005-0000-0000-000033330000}"/>
    <cellStyle name="b_Domestic FS 12-31-08 v3-20-09" xfId="13121" xr:uid="{00000000-0005-0000-0000-000034330000}"/>
    <cellStyle name="b_Effective Tax Rate Calc" xfId="13122" xr:uid="{00000000-0005-0000-0000-000035330000}"/>
    <cellStyle name="b_Estimated Priority Return" xfId="13123" xr:uid="{00000000-0005-0000-0000-000036330000}"/>
    <cellStyle name="b_Expense Budget Template_v5" xfId="13124" xr:uid="{00000000-0005-0000-0000-000037330000}"/>
    <cellStyle name="b_Expense Budget Template_v5_403000 - Rollforward" xfId="13125" xr:uid="{00000000-0005-0000-0000-000038330000}"/>
    <cellStyle name="b_Expense Budget Template_v5_FYCMPln-Retrieve" xfId="13126" xr:uid="{00000000-0005-0000-0000-000039330000}"/>
    <cellStyle name="b_Expense Budget Template_v5_FYCMPln-Retrieve_Sheet1" xfId="13127" xr:uid="{00000000-0005-0000-0000-00003A330000}"/>
    <cellStyle name="b_Expense Budget Template_v5_July 2010 ADP" xfId="13128" xr:uid="{00000000-0005-0000-0000-00003B330000}"/>
    <cellStyle name="b_Expense Budget Template_v5_June NMFI accrual" xfId="13129" xr:uid="{00000000-0005-0000-0000-00003C330000}"/>
    <cellStyle name="b_Expense Budget Template_v5_Sheet1" xfId="13130" xr:uid="{00000000-0005-0000-0000-00003D330000}"/>
    <cellStyle name="b_Expense Budget Template_v5_Sheet7" xfId="13131" xr:uid="{00000000-0005-0000-0000-00003E330000}"/>
    <cellStyle name="b_Expense Budget Template_v5_Sheet7_Sheet2" xfId="13132" xr:uid="{00000000-0005-0000-0000-00003F330000}"/>
    <cellStyle name="b_Expense Budget Template_v5_US Population Summary" xfId="13133" xr:uid="{00000000-0005-0000-0000-000040330000}"/>
    <cellStyle name="b_Expense Summary Master File (2)" xfId="13134" xr:uid="{00000000-0005-0000-0000-000041330000}"/>
    <cellStyle name="b_Expense Summary Master File (2)_403000 - Rollforward" xfId="13135" xr:uid="{00000000-0005-0000-0000-000042330000}"/>
    <cellStyle name="b_Expense Summary Master File (2)_FYCMPln-Retrieve" xfId="13136" xr:uid="{00000000-0005-0000-0000-000043330000}"/>
    <cellStyle name="b_Expense Summary Master File (2)_FYCMPln-Retrieve_Sheet1" xfId="13137" xr:uid="{00000000-0005-0000-0000-000044330000}"/>
    <cellStyle name="b_Expense Summary Master File (2)_July 2010 ADP" xfId="13138" xr:uid="{00000000-0005-0000-0000-000045330000}"/>
    <cellStyle name="b_Expense Summary Master File (2)_June NMFI accrual" xfId="13139" xr:uid="{00000000-0005-0000-0000-000046330000}"/>
    <cellStyle name="b_Expense Summary Master File (2)_Sheet1" xfId="13140" xr:uid="{00000000-0005-0000-0000-000047330000}"/>
    <cellStyle name="b_Expense Summary Master File (2)_Sheet7" xfId="13141" xr:uid="{00000000-0005-0000-0000-000048330000}"/>
    <cellStyle name="b_Expense Summary Master File (2)_Sheet7_Sheet2" xfId="13142" xr:uid="{00000000-0005-0000-0000-000049330000}"/>
    <cellStyle name="b_Expense Summary Master File (2)_US Population Summary" xfId="13143" xr:uid="{00000000-0005-0000-0000-00004A330000}"/>
    <cellStyle name="b_Expense Summary Master File 2009-Update II" xfId="13144" xr:uid="{00000000-0005-0000-0000-00004B330000}"/>
    <cellStyle name="b_Fees 2006-2008 on 12-17-07" xfId="13145" xr:uid="{00000000-0005-0000-0000-00004C330000}"/>
    <cellStyle name="b_Functional Expenses" xfId="13146" xr:uid="{00000000-0005-0000-0000-00004D330000}"/>
    <cellStyle name="b_Fund IV" xfId="13147" xr:uid="{00000000-0005-0000-0000-00004E330000}"/>
    <cellStyle name="b_Fund IV 9.30.08" xfId="13148" xr:uid="{00000000-0005-0000-0000-00004F330000}"/>
    <cellStyle name="b_Fund IV_1" xfId="13149" xr:uid="{00000000-0005-0000-0000-000050330000}"/>
    <cellStyle name="b_Fund VII Capital Balance Analysis 03-31-08 CURRENT" xfId="13150" xr:uid="{00000000-0005-0000-0000-000051330000}"/>
    <cellStyle name="b_Funds IV Clawback Adjustment Summary" xfId="13151" xr:uid="{00000000-0005-0000-0000-000052330000}"/>
    <cellStyle name="b_Funds IV Clawback Value Adjustment" xfId="13152" xr:uid="{00000000-0005-0000-0000-000053330000}"/>
    <cellStyle name="b_FYCMPln-Retrieve" xfId="13153" xr:uid="{00000000-0005-0000-0000-000054330000}"/>
    <cellStyle name="b_FYCMPln-Retrieve_Sheet1" xfId="13154" xr:uid="{00000000-0005-0000-0000-000055330000}"/>
    <cellStyle name="b_GAAP to Cash Adjustment" xfId="13155" xr:uid="{00000000-0005-0000-0000-000056330000}"/>
    <cellStyle name="b_Hexicon Adj" xfId="13156" xr:uid="{00000000-0005-0000-0000-000057330000}"/>
    <cellStyle name="b_Inv Cap Roll" xfId="13157" xr:uid="{00000000-0005-0000-0000-000058330000}"/>
    <cellStyle name="b_Inv Cap Roll_AIF VI - BondcoVI_Entities Invested Capital (CURRENT)" xfId="13158" xr:uid="{00000000-0005-0000-0000-000059330000}"/>
    <cellStyle name="b_Inv Cap Roll_Invested Capital Debt Worksheet" xfId="13159" xr:uid="{00000000-0005-0000-0000-00005A330000}"/>
    <cellStyle name="b_Invested Capital Debt Worksheet" xfId="13160" xr:uid="{00000000-0005-0000-0000-00005B330000}"/>
    <cellStyle name="b_Invested Capital Debt Worksheet_1" xfId="13161" xr:uid="{00000000-0005-0000-0000-00005C330000}"/>
    <cellStyle name="b_MD&amp;A support - Q2 '08 and '07 - 09.11.08" xfId="13162" xr:uid="{00000000-0005-0000-0000-00005D330000}"/>
    <cellStyle name="b_MDA - AUM Modelv3_6 18" xfId="13163" xr:uid="{00000000-0005-0000-0000-00005E330000}"/>
    <cellStyle name="b_MDA - AUM Modelv4_values8 11" xfId="13164" xr:uid="{00000000-0005-0000-0000-00005F330000}"/>
    <cellStyle name="b_MDA - AUM Modelv4_values8 11 (2)" xfId="13165" xr:uid="{00000000-0005-0000-0000-000060330000}"/>
    <cellStyle name="b_MI Distrib to Partners Q108 v8" xfId="13166" xr:uid="{00000000-0005-0000-0000-000061330000}"/>
    <cellStyle name="b_NMFI by Partner" xfId="13167" xr:uid="{00000000-0005-0000-0000-000062330000}"/>
    <cellStyle name="b_NMFI Summary_08' vs 07'" xfId="13168" xr:uid="{00000000-0005-0000-0000-000063330000}"/>
    <cellStyle name="b_NMFI vs GAAP Transaction Fees (TB markup)" xfId="13169" xr:uid="{00000000-0005-0000-0000-000064330000}"/>
    <cellStyle name="b_NMFI_2008 projected" xfId="13170" xr:uid="{00000000-0005-0000-0000-000065330000}"/>
    <cellStyle name="b_NMFI-20082009" xfId="13171" xr:uid="{00000000-0005-0000-0000-000066330000}"/>
    <cellStyle name="b_NMFI-20082009_403000 - Rollforward" xfId="13172" xr:uid="{00000000-0005-0000-0000-000067330000}"/>
    <cellStyle name="b_NMFI-20082009_July 2010 ADP" xfId="13173" xr:uid="{00000000-0005-0000-0000-000068330000}"/>
    <cellStyle name="b_NMFI-20082009_June NMFI accrual" xfId="13174" xr:uid="{00000000-0005-0000-0000-000069330000}"/>
    <cellStyle name="b_NMFI-20082009_US Population Summary" xfId="13175" xr:uid="{00000000-0005-0000-0000-00006A330000}"/>
    <cellStyle name="b_Other Expense rec 9-30-07 v2" xfId="13176" xr:uid="{00000000-0005-0000-0000-00006B330000}"/>
    <cellStyle name="b_Other Expense rec 9-30-07 v2 (4)" xfId="13177" xr:uid="{00000000-0005-0000-0000-00006C330000}"/>
    <cellStyle name="b_Partners Capital Q1 2009" xfId="13178" xr:uid="{00000000-0005-0000-0000-00006D330000}"/>
    <cellStyle name="b_PE Fees for NMFI (JJackson)" xfId="13179" xr:uid="{00000000-0005-0000-0000-00006E330000}"/>
    <cellStyle name="b_PE Fund Projections 2010-03-11" xfId="13180" xr:uid="{00000000-0005-0000-0000-00006F330000}"/>
    <cellStyle name="b_PF Model 8.2 v2" xfId="13181" xr:uid="{00000000-0005-0000-0000-000070330000}"/>
    <cellStyle name="b_PF Model 8.2 v2 2" xfId="13182" xr:uid="{00000000-0005-0000-0000-000071330000}"/>
    <cellStyle name="b_PF Model 8.2 v2_AAA" xfId="13183" xr:uid="{00000000-0005-0000-0000-000072330000}"/>
    <cellStyle name="b_PF Model 8.2 v2_AAA 2" xfId="13184" xr:uid="{00000000-0005-0000-0000-000073330000}"/>
    <cellStyle name="b_PF Model 8.2 v2_AGM 2009 Earnings Forecast Model_080916_v16" xfId="13185" xr:uid="{00000000-0005-0000-0000-000074330000}"/>
    <cellStyle name="b_PF Model 8.2 v2_AGM 2009 Earnings Forecast Model_080916_v16_FYCMPln-Retrieve" xfId="13186" xr:uid="{00000000-0005-0000-0000-000075330000}"/>
    <cellStyle name="b_PF Model 8.2 v2_AGM 2009 Earnings Forecast Model_080916_v16_FYCMPln-Retrieve_Sheet1" xfId="13187" xr:uid="{00000000-0005-0000-0000-000076330000}"/>
    <cellStyle name="b_PF Model 8.2 v2_AGM 2009 Earnings Forecast Model_080916_v16_Sheet1" xfId="13188" xr:uid="{00000000-0005-0000-0000-000077330000}"/>
    <cellStyle name="b_PF Model 8.2 v2_AIF VI - BondcoVI_Entities Invested Capital (CURRENT)" xfId="13189" xr:uid="{00000000-0005-0000-0000-000078330000}"/>
    <cellStyle name="b_PF Model 8.2 v2_Book2" xfId="13190" xr:uid="{00000000-0005-0000-0000-000079330000}"/>
    <cellStyle name="b_PF Model 8.2 v2_Book2_FYCMPln-Retrieve" xfId="13191" xr:uid="{00000000-0005-0000-0000-00007A330000}"/>
    <cellStyle name="b_PF Model 8.2 v2_Book2_FYCMPln-Retrieve_Sheet1" xfId="13192" xr:uid="{00000000-0005-0000-0000-00007B330000}"/>
    <cellStyle name="b_PF Model 8.2 v2_Book2_Sheet1" xfId="13193" xr:uid="{00000000-0005-0000-0000-00007C330000}"/>
    <cellStyle name="b_PF Model 8.2 v2_FYCMPln-Retrieve" xfId="13194" xr:uid="{00000000-0005-0000-0000-00007D330000}"/>
    <cellStyle name="b_PF Model 8.2 v2_FYCMPln-Retrieve_Sheet1" xfId="13195" xr:uid="{00000000-0005-0000-0000-00007E330000}"/>
    <cellStyle name="b_PF Model 8.2 v2_Invested Capital Debt Worksheet" xfId="13196" xr:uid="{00000000-0005-0000-0000-00007F330000}"/>
    <cellStyle name="b_PF Model 8.2 v2_Placement Fee Summary 05-14-09 - Current (4)" xfId="13197" xr:uid="{00000000-0005-0000-0000-000080330000}"/>
    <cellStyle name="b_PF Model 8.2 v2_Sheet1" xfId="13198" xr:uid="{00000000-0005-0000-0000-000081330000}"/>
    <cellStyle name="b_Placement Fees - Cash" xfId="13199" xr:uid="{00000000-0005-0000-0000-000082330000}"/>
    <cellStyle name="b_PR Calc" xfId="13200" xr:uid="{00000000-0005-0000-0000-000083330000}"/>
    <cellStyle name="b_Priority Return" xfId="13201" xr:uid="{00000000-0005-0000-0000-000084330000}"/>
    <cellStyle name="b_rent" xfId="13202" xr:uid="{00000000-0005-0000-0000-000085330000}"/>
    <cellStyle name="b_Segment Cost-FairValueDisclosure(11-26)" xfId="13203" xr:uid="{00000000-0005-0000-0000-000086330000}"/>
    <cellStyle name="b_Sheet1" xfId="13204" xr:uid="{00000000-0005-0000-0000-000087330000}"/>
    <cellStyle name="b_Sheet1 2" xfId="13205" xr:uid="{00000000-0005-0000-0000-000088330000}"/>
    <cellStyle name="b_Sheet2" xfId="13206" xr:uid="{00000000-0005-0000-0000-000089330000}"/>
    <cellStyle name="b_Sheet3" xfId="13207" xr:uid="{00000000-0005-0000-0000-00008A330000}"/>
    <cellStyle name="b_Sheet3_AIF VI - BondcoVI_Entities Invested Capital (CURRENT)" xfId="13208" xr:uid="{00000000-0005-0000-0000-00008B330000}"/>
    <cellStyle name="b_Sheet3_Invested Capital Debt Worksheet" xfId="13209" xr:uid="{00000000-0005-0000-0000-00008C330000}"/>
    <cellStyle name="b_Sheet5" xfId="13210" xr:uid="{00000000-0005-0000-0000-00008D330000}"/>
    <cellStyle name="b_Sheet7" xfId="13211" xr:uid="{00000000-0005-0000-0000-00008E330000}"/>
    <cellStyle name="b_Sheet7_Sheet2" xfId="13212" xr:uid="{00000000-0005-0000-0000-00008F330000}"/>
    <cellStyle name="b_SOI" xfId="13213" xr:uid="{00000000-0005-0000-0000-000090330000}"/>
    <cellStyle name="b_Summary" xfId="13214" xr:uid="{00000000-0005-0000-0000-000091330000}"/>
    <cellStyle name="b_Summary_AIF VI - BondcoVI_Entities Invested Capital (CURRENT)" xfId="13215" xr:uid="{00000000-0005-0000-0000-000092330000}"/>
    <cellStyle name="b_Summary_Invested Capital Debt Worksheet" xfId="13216" xr:uid="{00000000-0005-0000-0000-000093330000}"/>
    <cellStyle name="b_Txn and Adv and LevSourcev8" xfId="13217" xr:uid="{00000000-0005-0000-0000-000094330000}"/>
    <cellStyle name="b_Valuations" xfId="13218" xr:uid="{00000000-0005-0000-0000-000095330000}"/>
    <cellStyle name="b_Waterfall Athene" xfId="13219" xr:uid="{00000000-0005-0000-0000-000096330000}"/>
    <cellStyle name="b_Waterfall VI" xfId="13220" xr:uid="{00000000-0005-0000-0000-000097330000}"/>
    <cellStyle name="b_Waterfall VII" xfId="13221" xr:uid="{00000000-0005-0000-0000-000098330000}"/>
    <cellStyle name="b_YE distrib on cash flow" xfId="13222" xr:uid="{00000000-0005-0000-0000-000099330000}"/>
    <cellStyle name="Background" xfId="13223" xr:uid="{00000000-0005-0000-0000-00009A330000}"/>
    <cellStyle name="Background 10" xfId="13224" xr:uid="{00000000-0005-0000-0000-00009B330000}"/>
    <cellStyle name="Background 10 2" xfId="13225" xr:uid="{00000000-0005-0000-0000-00009C330000}"/>
    <cellStyle name="Background 10 2 2" xfId="13226" xr:uid="{00000000-0005-0000-0000-00009D330000}"/>
    <cellStyle name="Background 10 3" xfId="13227" xr:uid="{00000000-0005-0000-0000-00009E330000}"/>
    <cellStyle name="Background 10 3 2" xfId="13228" xr:uid="{00000000-0005-0000-0000-00009F330000}"/>
    <cellStyle name="Background 10 4" xfId="13229" xr:uid="{00000000-0005-0000-0000-0000A0330000}"/>
    <cellStyle name="Background 11" xfId="13230" xr:uid="{00000000-0005-0000-0000-0000A1330000}"/>
    <cellStyle name="Background 11 2" xfId="13231" xr:uid="{00000000-0005-0000-0000-0000A2330000}"/>
    <cellStyle name="Background 11 2 2" xfId="13232" xr:uid="{00000000-0005-0000-0000-0000A3330000}"/>
    <cellStyle name="Background 11 3" xfId="13233" xr:uid="{00000000-0005-0000-0000-0000A4330000}"/>
    <cellStyle name="Background 11 3 2" xfId="13234" xr:uid="{00000000-0005-0000-0000-0000A5330000}"/>
    <cellStyle name="Background 11 4" xfId="13235" xr:uid="{00000000-0005-0000-0000-0000A6330000}"/>
    <cellStyle name="Background 12" xfId="13236" xr:uid="{00000000-0005-0000-0000-0000A7330000}"/>
    <cellStyle name="Background 12 2" xfId="13237" xr:uid="{00000000-0005-0000-0000-0000A8330000}"/>
    <cellStyle name="Background 12 2 2" xfId="13238" xr:uid="{00000000-0005-0000-0000-0000A9330000}"/>
    <cellStyle name="Background 12 3" xfId="13239" xr:uid="{00000000-0005-0000-0000-0000AA330000}"/>
    <cellStyle name="Background 12 3 2" xfId="13240" xr:uid="{00000000-0005-0000-0000-0000AB330000}"/>
    <cellStyle name="Background 12 4" xfId="13241" xr:uid="{00000000-0005-0000-0000-0000AC330000}"/>
    <cellStyle name="Background 13" xfId="13242" xr:uid="{00000000-0005-0000-0000-0000AD330000}"/>
    <cellStyle name="Background 13 2" xfId="13243" xr:uid="{00000000-0005-0000-0000-0000AE330000}"/>
    <cellStyle name="Background 13 2 2" xfId="13244" xr:uid="{00000000-0005-0000-0000-0000AF330000}"/>
    <cellStyle name="Background 13 3" xfId="13245" xr:uid="{00000000-0005-0000-0000-0000B0330000}"/>
    <cellStyle name="Background 13 3 2" xfId="13246" xr:uid="{00000000-0005-0000-0000-0000B1330000}"/>
    <cellStyle name="Background 13 4" xfId="13247" xr:uid="{00000000-0005-0000-0000-0000B2330000}"/>
    <cellStyle name="Background 14" xfId="13248" xr:uid="{00000000-0005-0000-0000-0000B3330000}"/>
    <cellStyle name="Background 14 2" xfId="13249" xr:uid="{00000000-0005-0000-0000-0000B4330000}"/>
    <cellStyle name="Background 14 2 2" xfId="13250" xr:uid="{00000000-0005-0000-0000-0000B5330000}"/>
    <cellStyle name="Background 14 3" xfId="13251" xr:uid="{00000000-0005-0000-0000-0000B6330000}"/>
    <cellStyle name="Background 14 3 2" xfId="13252" xr:uid="{00000000-0005-0000-0000-0000B7330000}"/>
    <cellStyle name="Background 14 4" xfId="13253" xr:uid="{00000000-0005-0000-0000-0000B8330000}"/>
    <cellStyle name="Background 15" xfId="13254" xr:uid="{00000000-0005-0000-0000-0000B9330000}"/>
    <cellStyle name="Background 15 2" xfId="13255" xr:uid="{00000000-0005-0000-0000-0000BA330000}"/>
    <cellStyle name="Background 15 2 2" xfId="13256" xr:uid="{00000000-0005-0000-0000-0000BB330000}"/>
    <cellStyle name="Background 15 3" xfId="13257" xr:uid="{00000000-0005-0000-0000-0000BC330000}"/>
    <cellStyle name="Background 15 3 2" xfId="13258" xr:uid="{00000000-0005-0000-0000-0000BD330000}"/>
    <cellStyle name="Background 15 4" xfId="13259" xr:uid="{00000000-0005-0000-0000-0000BE330000}"/>
    <cellStyle name="Background 16" xfId="13260" xr:uid="{00000000-0005-0000-0000-0000BF330000}"/>
    <cellStyle name="Background 16 2" xfId="13261" xr:uid="{00000000-0005-0000-0000-0000C0330000}"/>
    <cellStyle name="Background 16 2 2" xfId="13262" xr:uid="{00000000-0005-0000-0000-0000C1330000}"/>
    <cellStyle name="Background 16 3" xfId="13263" xr:uid="{00000000-0005-0000-0000-0000C2330000}"/>
    <cellStyle name="Background 17" xfId="13264" xr:uid="{00000000-0005-0000-0000-0000C3330000}"/>
    <cellStyle name="Background 17 2" xfId="13265" xr:uid="{00000000-0005-0000-0000-0000C4330000}"/>
    <cellStyle name="Background 17 2 2" xfId="13266" xr:uid="{00000000-0005-0000-0000-0000C5330000}"/>
    <cellStyle name="Background 17 3" xfId="13267" xr:uid="{00000000-0005-0000-0000-0000C6330000}"/>
    <cellStyle name="Background 18" xfId="13268" xr:uid="{00000000-0005-0000-0000-0000C7330000}"/>
    <cellStyle name="Background 18 2" xfId="13269" xr:uid="{00000000-0005-0000-0000-0000C8330000}"/>
    <cellStyle name="Background 19" xfId="13270" xr:uid="{00000000-0005-0000-0000-0000C9330000}"/>
    <cellStyle name="Background 19 2" xfId="13271" xr:uid="{00000000-0005-0000-0000-0000CA330000}"/>
    <cellStyle name="Background 2" xfId="13272" xr:uid="{00000000-0005-0000-0000-0000CB330000}"/>
    <cellStyle name="Background 2 10" xfId="13273" xr:uid="{00000000-0005-0000-0000-0000CC330000}"/>
    <cellStyle name="Background 2 10 2" xfId="13274" xr:uid="{00000000-0005-0000-0000-0000CD330000}"/>
    <cellStyle name="Background 2 11" xfId="13275" xr:uid="{00000000-0005-0000-0000-0000CE330000}"/>
    <cellStyle name="Background 2 11 2" xfId="13276" xr:uid="{00000000-0005-0000-0000-0000CF330000}"/>
    <cellStyle name="Background 2 12" xfId="13277" xr:uid="{00000000-0005-0000-0000-0000D0330000}"/>
    <cellStyle name="Background 2 2" xfId="13278" xr:uid="{00000000-0005-0000-0000-0000D1330000}"/>
    <cellStyle name="Background 2 2 2" xfId="13279" xr:uid="{00000000-0005-0000-0000-0000D2330000}"/>
    <cellStyle name="Background 2 2 2 2" xfId="13280" xr:uid="{00000000-0005-0000-0000-0000D3330000}"/>
    <cellStyle name="Background 2 2 3" xfId="13281" xr:uid="{00000000-0005-0000-0000-0000D4330000}"/>
    <cellStyle name="Background 2 2 3 2" xfId="13282" xr:uid="{00000000-0005-0000-0000-0000D5330000}"/>
    <cellStyle name="Background 2 2 4" xfId="13283" xr:uid="{00000000-0005-0000-0000-0000D6330000}"/>
    <cellStyle name="Background 2 3" xfId="13284" xr:uid="{00000000-0005-0000-0000-0000D7330000}"/>
    <cellStyle name="Background 2 3 2" xfId="13285" xr:uid="{00000000-0005-0000-0000-0000D8330000}"/>
    <cellStyle name="Background 2 3 2 2" xfId="13286" xr:uid="{00000000-0005-0000-0000-0000D9330000}"/>
    <cellStyle name="Background 2 3 3" xfId="13287" xr:uid="{00000000-0005-0000-0000-0000DA330000}"/>
    <cellStyle name="Background 2 3 3 2" xfId="13288" xr:uid="{00000000-0005-0000-0000-0000DB330000}"/>
    <cellStyle name="Background 2 3 4" xfId="13289" xr:uid="{00000000-0005-0000-0000-0000DC330000}"/>
    <cellStyle name="Background 2 4" xfId="13290" xr:uid="{00000000-0005-0000-0000-0000DD330000}"/>
    <cellStyle name="Background 2 4 2" xfId="13291" xr:uid="{00000000-0005-0000-0000-0000DE330000}"/>
    <cellStyle name="Background 2 4 2 2" xfId="13292" xr:uid="{00000000-0005-0000-0000-0000DF330000}"/>
    <cellStyle name="Background 2 4 3" xfId="13293" xr:uid="{00000000-0005-0000-0000-0000E0330000}"/>
    <cellStyle name="Background 2 4 3 2" xfId="13294" xr:uid="{00000000-0005-0000-0000-0000E1330000}"/>
    <cellStyle name="Background 2 4 4" xfId="13295" xr:uid="{00000000-0005-0000-0000-0000E2330000}"/>
    <cellStyle name="Background 2 5" xfId="13296" xr:uid="{00000000-0005-0000-0000-0000E3330000}"/>
    <cellStyle name="Background 2 5 2" xfId="13297" xr:uid="{00000000-0005-0000-0000-0000E4330000}"/>
    <cellStyle name="Background 2 5 2 2" xfId="13298" xr:uid="{00000000-0005-0000-0000-0000E5330000}"/>
    <cellStyle name="Background 2 5 3" xfId="13299" xr:uid="{00000000-0005-0000-0000-0000E6330000}"/>
    <cellStyle name="Background 2 5 3 2" xfId="13300" xr:uid="{00000000-0005-0000-0000-0000E7330000}"/>
    <cellStyle name="Background 2 5 4" xfId="13301" xr:uid="{00000000-0005-0000-0000-0000E8330000}"/>
    <cellStyle name="Background 2 6" xfId="13302" xr:uid="{00000000-0005-0000-0000-0000E9330000}"/>
    <cellStyle name="Background 2 6 2" xfId="13303" xr:uid="{00000000-0005-0000-0000-0000EA330000}"/>
    <cellStyle name="Background 2 6 2 2" xfId="13304" xr:uid="{00000000-0005-0000-0000-0000EB330000}"/>
    <cellStyle name="Background 2 6 3" xfId="13305" xr:uid="{00000000-0005-0000-0000-0000EC330000}"/>
    <cellStyle name="Background 2 6 3 2" xfId="13306" xr:uid="{00000000-0005-0000-0000-0000ED330000}"/>
    <cellStyle name="Background 2 6 4" xfId="13307" xr:uid="{00000000-0005-0000-0000-0000EE330000}"/>
    <cellStyle name="Background 2 7" xfId="13308" xr:uid="{00000000-0005-0000-0000-0000EF330000}"/>
    <cellStyle name="Background 2 7 2" xfId="13309" xr:uid="{00000000-0005-0000-0000-0000F0330000}"/>
    <cellStyle name="Background 2 7 2 2" xfId="13310" xr:uid="{00000000-0005-0000-0000-0000F1330000}"/>
    <cellStyle name="Background 2 7 3" xfId="13311" xr:uid="{00000000-0005-0000-0000-0000F2330000}"/>
    <cellStyle name="Background 2 7 3 2" xfId="13312" xr:uid="{00000000-0005-0000-0000-0000F3330000}"/>
    <cellStyle name="Background 2 7 4" xfId="13313" xr:uid="{00000000-0005-0000-0000-0000F4330000}"/>
    <cellStyle name="Background 2 8" xfId="13314" xr:uid="{00000000-0005-0000-0000-0000F5330000}"/>
    <cellStyle name="Background 2 8 2" xfId="13315" xr:uid="{00000000-0005-0000-0000-0000F6330000}"/>
    <cellStyle name="Background 2 8 2 2" xfId="13316" xr:uid="{00000000-0005-0000-0000-0000F7330000}"/>
    <cellStyle name="Background 2 8 3" xfId="13317" xr:uid="{00000000-0005-0000-0000-0000F8330000}"/>
    <cellStyle name="Background 2 9" xfId="13318" xr:uid="{00000000-0005-0000-0000-0000F9330000}"/>
    <cellStyle name="Background 2 9 2" xfId="13319" xr:uid="{00000000-0005-0000-0000-0000FA330000}"/>
    <cellStyle name="Background 2 9 2 2" xfId="13320" xr:uid="{00000000-0005-0000-0000-0000FB330000}"/>
    <cellStyle name="Background 2 9 3" xfId="13321" xr:uid="{00000000-0005-0000-0000-0000FC330000}"/>
    <cellStyle name="Background 20" xfId="13322" xr:uid="{00000000-0005-0000-0000-0000FD330000}"/>
    <cellStyle name="Background 3" xfId="13323" xr:uid="{00000000-0005-0000-0000-0000FE330000}"/>
    <cellStyle name="Background 3 10" xfId="13324" xr:uid="{00000000-0005-0000-0000-0000FF330000}"/>
    <cellStyle name="Background 3 10 2" xfId="13325" xr:uid="{00000000-0005-0000-0000-000000340000}"/>
    <cellStyle name="Background 3 11" xfId="13326" xr:uid="{00000000-0005-0000-0000-000001340000}"/>
    <cellStyle name="Background 3 11 2" xfId="13327" xr:uid="{00000000-0005-0000-0000-000002340000}"/>
    <cellStyle name="Background 3 12" xfId="13328" xr:uid="{00000000-0005-0000-0000-000003340000}"/>
    <cellStyle name="Background 3 2" xfId="13329" xr:uid="{00000000-0005-0000-0000-000004340000}"/>
    <cellStyle name="Background 3 2 2" xfId="13330" xr:uid="{00000000-0005-0000-0000-000005340000}"/>
    <cellStyle name="Background 3 2 2 2" xfId="13331" xr:uid="{00000000-0005-0000-0000-000006340000}"/>
    <cellStyle name="Background 3 2 3" xfId="13332" xr:uid="{00000000-0005-0000-0000-000007340000}"/>
    <cellStyle name="Background 3 2 3 2" xfId="13333" xr:uid="{00000000-0005-0000-0000-000008340000}"/>
    <cellStyle name="Background 3 2 4" xfId="13334" xr:uid="{00000000-0005-0000-0000-000009340000}"/>
    <cellStyle name="Background 3 3" xfId="13335" xr:uid="{00000000-0005-0000-0000-00000A340000}"/>
    <cellStyle name="Background 3 3 2" xfId="13336" xr:uid="{00000000-0005-0000-0000-00000B340000}"/>
    <cellStyle name="Background 3 3 2 2" xfId="13337" xr:uid="{00000000-0005-0000-0000-00000C340000}"/>
    <cellStyle name="Background 3 3 3" xfId="13338" xr:uid="{00000000-0005-0000-0000-00000D340000}"/>
    <cellStyle name="Background 3 3 3 2" xfId="13339" xr:uid="{00000000-0005-0000-0000-00000E340000}"/>
    <cellStyle name="Background 3 3 4" xfId="13340" xr:uid="{00000000-0005-0000-0000-00000F340000}"/>
    <cellStyle name="Background 3 4" xfId="13341" xr:uid="{00000000-0005-0000-0000-000010340000}"/>
    <cellStyle name="Background 3 4 2" xfId="13342" xr:uid="{00000000-0005-0000-0000-000011340000}"/>
    <cellStyle name="Background 3 4 2 2" xfId="13343" xr:uid="{00000000-0005-0000-0000-000012340000}"/>
    <cellStyle name="Background 3 4 3" xfId="13344" xr:uid="{00000000-0005-0000-0000-000013340000}"/>
    <cellStyle name="Background 3 4 3 2" xfId="13345" xr:uid="{00000000-0005-0000-0000-000014340000}"/>
    <cellStyle name="Background 3 4 4" xfId="13346" xr:uid="{00000000-0005-0000-0000-000015340000}"/>
    <cellStyle name="Background 3 5" xfId="13347" xr:uid="{00000000-0005-0000-0000-000016340000}"/>
    <cellStyle name="Background 3 5 2" xfId="13348" xr:uid="{00000000-0005-0000-0000-000017340000}"/>
    <cellStyle name="Background 3 5 2 2" xfId="13349" xr:uid="{00000000-0005-0000-0000-000018340000}"/>
    <cellStyle name="Background 3 5 3" xfId="13350" xr:uid="{00000000-0005-0000-0000-000019340000}"/>
    <cellStyle name="Background 3 5 3 2" xfId="13351" xr:uid="{00000000-0005-0000-0000-00001A340000}"/>
    <cellStyle name="Background 3 5 4" xfId="13352" xr:uid="{00000000-0005-0000-0000-00001B340000}"/>
    <cellStyle name="Background 3 6" xfId="13353" xr:uid="{00000000-0005-0000-0000-00001C340000}"/>
    <cellStyle name="Background 3 6 2" xfId="13354" xr:uid="{00000000-0005-0000-0000-00001D340000}"/>
    <cellStyle name="Background 3 6 2 2" xfId="13355" xr:uid="{00000000-0005-0000-0000-00001E340000}"/>
    <cellStyle name="Background 3 6 3" xfId="13356" xr:uid="{00000000-0005-0000-0000-00001F340000}"/>
    <cellStyle name="Background 3 6 3 2" xfId="13357" xr:uid="{00000000-0005-0000-0000-000020340000}"/>
    <cellStyle name="Background 3 6 4" xfId="13358" xr:uid="{00000000-0005-0000-0000-000021340000}"/>
    <cellStyle name="Background 3 7" xfId="13359" xr:uid="{00000000-0005-0000-0000-000022340000}"/>
    <cellStyle name="Background 3 7 2" xfId="13360" xr:uid="{00000000-0005-0000-0000-000023340000}"/>
    <cellStyle name="Background 3 7 2 2" xfId="13361" xr:uid="{00000000-0005-0000-0000-000024340000}"/>
    <cellStyle name="Background 3 7 3" xfId="13362" xr:uid="{00000000-0005-0000-0000-000025340000}"/>
    <cellStyle name="Background 3 7 3 2" xfId="13363" xr:uid="{00000000-0005-0000-0000-000026340000}"/>
    <cellStyle name="Background 3 7 4" xfId="13364" xr:uid="{00000000-0005-0000-0000-000027340000}"/>
    <cellStyle name="Background 3 8" xfId="13365" xr:uid="{00000000-0005-0000-0000-000028340000}"/>
    <cellStyle name="Background 3 8 2" xfId="13366" xr:uid="{00000000-0005-0000-0000-000029340000}"/>
    <cellStyle name="Background 3 8 2 2" xfId="13367" xr:uid="{00000000-0005-0000-0000-00002A340000}"/>
    <cellStyle name="Background 3 8 3" xfId="13368" xr:uid="{00000000-0005-0000-0000-00002B340000}"/>
    <cellStyle name="Background 3 9" xfId="13369" xr:uid="{00000000-0005-0000-0000-00002C340000}"/>
    <cellStyle name="Background 3 9 2" xfId="13370" xr:uid="{00000000-0005-0000-0000-00002D340000}"/>
    <cellStyle name="Background 3 9 2 2" xfId="13371" xr:uid="{00000000-0005-0000-0000-00002E340000}"/>
    <cellStyle name="Background 3 9 3" xfId="13372" xr:uid="{00000000-0005-0000-0000-00002F340000}"/>
    <cellStyle name="Background 4" xfId="13373" xr:uid="{00000000-0005-0000-0000-000030340000}"/>
    <cellStyle name="Background 4 10" xfId="13374" xr:uid="{00000000-0005-0000-0000-000031340000}"/>
    <cellStyle name="Background 4 10 2" xfId="13375" xr:uid="{00000000-0005-0000-0000-000032340000}"/>
    <cellStyle name="Background 4 11" xfId="13376" xr:uid="{00000000-0005-0000-0000-000033340000}"/>
    <cellStyle name="Background 4 11 2" xfId="13377" xr:uid="{00000000-0005-0000-0000-000034340000}"/>
    <cellStyle name="Background 4 12" xfId="13378" xr:uid="{00000000-0005-0000-0000-000035340000}"/>
    <cellStyle name="Background 4 2" xfId="13379" xr:uid="{00000000-0005-0000-0000-000036340000}"/>
    <cellStyle name="Background 4 2 2" xfId="13380" xr:uid="{00000000-0005-0000-0000-000037340000}"/>
    <cellStyle name="Background 4 2 2 2" xfId="13381" xr:uid="{00000000-0005-0000-0000-000038340000}"/>
    <cellStyle name="Background 4 2 3" xfId="13382" xr:uid="{00000000-0005-0000-0000-000039340000}"/>
    <cellStyle name="Background 4 2 3 2" xfId="13383" xr:uid="{00000000-0005-0000-0000-00003A340000}"/>
    <cellStyle name="Background 4 2 4" xfId="13384" xr:uid="{00000000-0005-0000-0000-00003B340000}"/>
    <cellStyle name="Background 4 3" xfId="13385" xr:uid="{00000000-0005-0000-0000-00003C340000}"/>
    <cellStyle name="Background 4 3 2" xfId="13386" xr:uid="{00000000-0005-0000-0000-00003D340000}"/>
    <cellStyle name="Background 4 3 2 2" xfId="13387" xr:uid="{00000000-0005-0000-0000-00003E340000}"/>
    <cellStyle name="Background 4 3 3" xfId="13388" xr:uid="{00000000-0005-0000-0000-00003F340000}"/>
    <cellStyle name="Background 4 3 3 2" xfId="13389" xr:uid="{00000000-0005-0000-0000-000040340000}"/>
    <cellStyle name="Background 4 3 4" xfId="13390" xr:uid="{00000000-0005-0000-0000-000041340000}"/>
    <cellStyle name="Background 4 4" xfId="13391" xr:uid="{00000000-0005-0000-0000-000042340000}"/>
    <cellStyle name="Background 4 4 2" xfId="13392" xr:uid="{00000000-0005-0000-0000-000043340000}"/>
    <cellStyle name="Background 4 4 2 2" xfId="13393" xr:uid="{00000000-0005-0000-0000-000044340000}"/>
    <cellStyle name="Background 4 4 3" xfId="13394" xr:uid="{00000000-0005-0000-0000-000045340000}"/>
    <cellStyle name="Background 4 4 3 2" xfId="13395" xr:uid="{00000000-0005-0000-0000-000046340000}"/>
    <cellStyle name="Background 4 4 4" xfId="13396" xr:uid="{00000000-0005-0000-0000-000047340000}"/>
    <cellStyle name="Background 4 5" xfId="13397" xr:uid="{00000000-0005-0000-0000-000048340000}"/>
    <cellStyle name="Background 4 5 2" xfId="13398" xr:uid="{00000000-0005-0000-0000-000049340000}"/>
    <cellStyle name="Background 4 5 2 2" xfId="13399" xr:uid="{00000000-0005-0000-0000-00004A340000}"/>
    <cellStyle name="Background 4 5 3" xfId="13400" xr:uid="{00000000-0005-0000-0000-00004B340000}"/>
    <cellStyle name="Background 4 5 3 2" xfId="13401" xr:uid="{00000000-0005-0000-0000-00004C340000}"/>
    <cellStyle name="Background 4 5 4" xfId="13402" xr:uid="{00000000-0005-0000-0000-00004D340000}"/>
    <cellStyle name="Background 4 6" xfId="13403" xr:uid="{00000000-0005-0000-0000-00004E340000}"/>
    <cellStyle name="Background 4 6 2" xfId="13404" xr:uid="{00000000-0005-0000-0000-00004F340000}"/>
    <cellStyle name="Background 4 6 2 2" xfId="13405" xr:uid="{00000000-0005-0000-0000-000050340000}"/>
    <cellStyle name="Background 4 6 3" xfId="13406" xr:uid="{00000000-0005-0000-0000-000051340000}"/>
    <cellStyle name="Background 4 6 3 2" xfId="13407" xr:uid="{00000000-0005-0000-0000-000052340000}"/>
    <cellStyle name="Background 4 6 4" xfId="13408" xr:uid="{00000000-0005-0000-0000-000053340000}"/>
    <cellStyle name="Background 4 7" xfId="13409" xr:uid="{00000000-0005-0000-0000-000054340000}"/>
    <cellStyle name="Background 4 7 2" xfId="13410" xr:uid="{00000000-0005-0000-0000-000055340000}"/>
    <cellStyle name="Background 4 7 2 2" xfId="13411" xr:uid="{00000000-0005-0000-0000-000056340000}"/>
    <cellStyle name="Background 4 7 3" xfId="13412" xr:uid="{00000000-0005-0000-0000-000057340000}"/>
    <cellStyle name="Background 4 7 3 2" xfId="13413" xr:uid="{00000000-0005-0000-0000-000058340000}"/>
    <cellStyle name="Background 4 7 4" xfId="13414" xr:uid="{00000000-0005-0000-0000-000059340000}"/>
    <cellStyle name="Background 4 8" xfId="13415" xr:uid="{00000000-0005-0000-0000-00005A340000}"/>
    <cellStyle name="Background 4 8 2" xfId="13416" xr:uid="{00000000-0005-0000-0000-00005B340000}"/>
    <cellStyle name="Background 4 8 2 2" xfId="13417" xr:uid="{00000000-0005-0000-0000-00005C340000}"/>
    <cellStyle name="Background 4 8 3" xfId="13418" xr:uid="{00000000-0005-0000-0000-00005D340000}"/>
    <cellStyle name="Background 4 9" xfId="13419" xr:uid="{00000000-0005-0000-0000-00005E340000}"/>
    <cellStyle name="Background 4 9 2" xfId="13420" xr:uid="{00000000-0005-0000-0000-00005F340000}"/>
    <cellStyle name="Background 4 9 2 2" xfId="13421" xr:uid="{00000000-0005-0000-0000-000060340000}"/>
    <cellStyle name="Background 4 9 3" xfId="13422" xr:uid="{00000000-0005-0000-0000-000061340000}"/>
    <cellStyle name="Background 5" xfId="13423" xr:uid="{00000000-0005-0000-0000-000062340000}"/>
    <cellStyle name="Background 5 10" xfId="13424" xr:uid="{00000000-0005-0000-0000-000063340000}"/>
    <cellStyle name="Background 5 10 2" xfId="13425" xr:uid="{00000000-0005-0000-0000-000064340000}"/>
    <cellStyle name="Background 5 11" xfId="13426" xr:uid="{00000000-0005-0000-0000-000065340000}"/>
    <cellStyle name="Background 5 11 2" xfId="13427" xr:uid="{00000000-0005-0000-0000-000066340000}"/>
    <cellStyle name="Background 5 12" xfId="13428" xr:uid="{00000000-0005-0000-0000-000067340000}"/>
    <cellStyle name="Background 5 2" xfId="13429" xr:uid="{00000000-0005-0000-0000-000068340000}"/>
    <cellStyle name="Background 5 2 2" xfId="13430" xr:uid="{00000000-0005-0000-0000-000069340000}"/>
    <cellStyle name="Background 5 2 2 2" xfId="13431" xr:uid="{00000000-0005-0000-0000-00006A340000}"/>
    <cellStyle name="Background 5 2 3" xfId="13432" xr:uid="{00000000-0005-0000-0000-00006B340000}"/>
    <cellStyle name="Background 5 2 3 2" xfId="13433" xr:uid="{00000000-0005-0000-0000-00006C340000}"/>
    <cellStyle name="Background 5 2 4" xfId="13434" xr:uid="{00000000-0005-0000-0000-00006D340000}"/>
    <cellStyle name="Background 5 3" xfId="13435" xr:uid="{00000000-0005-0000-0000-00006E340000}"/>
    <cellStyle name="Background 5 3 2" xfId="13436" xr:uid="{00000000-0005-0000-0000-00006F340000}"/>
    <cellStyle name="Background 5 3 2 2" xfId="13437" xr:uid="{00000000-0005-0000-0000-000070340000}"/>
    <cellStyle name="Background 5 3 3" xfId="13438" xr:uid="{00000000-0005-0000-0000-000071340000}"/>
    <cellStyle name="Background 5 3 3 2" xfId="13439" xr:uid="{00000000-0005-0000-0000-000072340000}"/>
    <cellStyle name="Background 5 3 4" xfId="13440" xr:uid="{00000000-0005-0000-0000-000073340000}"/>
    <cellStyle name="Background 5 4" xfId="13441" xr:uid="{00000000-0005-0000-0000-000074340000}"/>
    <cellStyle name="Background 5 4 2" xfId="13442" xr:uid="{00000000-0005-0000-0000-000075340000}"/>
    <cellStyle name="Background 5 4 2 2" xfId="13443" xr:uid="{00000000-0005-0000-0000-000076340000}"/>
    <cellStyle name="Background 5 4 3" xfId="13444" xr:uid="{00000000-0005-0000-0000-000077340000}"/>
    <cellStyle name="Background 5 4 3 2" xfId="13445" xr:uid="{00000000-0005-0000-0000-000078340000}"/>
    <cellStyle name="Background 5 4 4" xfId="13446" xr:uid="{00000000-0005-0000-0000-000079340000}"/>
    <cellStyle name="Background 5 5" xfId="13447" xr:uid="{00000000-0005-0000-0000-00007A340000}"/>
    <cellStyle name="Background 5 5 2" xfId="13448" xr:uid="{00000000-0005-0000-0000-00007B340000}"/>
    <cellStyle name="Background 5 5 2 2" xfId="13449" xr:uid="{00000000-0005-0000-0000-00007C340000}"/>
    <cellStyle name="Background 5 5 3" xfId="13450" xr:uid="{00000000-0005-0000-0000-00007D340000}"/>
    <cellStyle name="Background 5 5 3 2" xfId="13451" xr:uid="{00000000-0005-0000-0000-00007E340000}"/>
    <cellStyle name="Background 5 5 4" xfId="13452" xr:uid="{00000000-0005-0000-0000-00007F340000}"/>
    <cellStyle name="Background 5 6" xfId="13453" xr:uid="{00000000-0005-0000-0000-000080340000}"/>
    <cellStyle name="Background 5 6 2" xfId="13454" xr:uid="{00000000-0005-0000-0000-000081340000}"/>
    <cellStyle name="Background 5 6 2 2" xfId="13455" xr:uid="{00000000-0005-0000-0000-000082340000}"/>
    <cellStyle name="Background 5 6 3" xfId="13456" xr:uid="{00000000-0005-0000-0000-000083340000}"/>
    <cellStyle name="Background 5 6 3 2" xfId="13457" xr:uid="{00000000-0005-0000-0000-000084340000}"/>
    <cellStyle name="Background 5 6 4" xfId="13458" xr:uid="{00000000-0005-0000-0000-000085340000}"/>
    <cellStyle name="Background 5 7" xfId="13459" xr:uid="{00000000-0005-0000-0000-000086340000}"/>
    <cellStyle name="Background 5 7 2" xfId="13460" xr:uid="{00000000-0005-0000-0000-000087340000}"/>
    <cellStyle name="Background 5 7 2 2" xfId="13461" xr:uid="{00000000-0005-0000-0000-000088340000}"/>
    <cellStyle name="Background 5 7 3" xfId="13462" xr:uid="{00000000-0005-0000-0000-000089340000}"/>
    <cellStyle name="Background 5 7 3 2" xfId="13463" xr:uid="{00000000-0005-0000-0000-00008A340000}"/>
    <cellStyle name="Background 5 7 4" xfId="13464" xr:uid="{00000000-0005-0000-0000-00008B340000}"/>
    <cellStyle name="Background 5 8" xfId="13465" xr:uid="{00000000-0005-0000-0000-00008C340000}"/>
    <cellStyle name="Background 5 8 2" xfId="13466" xr:uid="{00000000-0005-0000-0000-00008D340000}"/>
    <cellStyle name="Background 5 8 2 2" xfId="13467" xr:uid="{00000000-0005-0000-0000-00008E340000}"/>
    <cellStyle name="Background 5 8 3" xfId="13468" xr:uid="{00000000-0005-0000-0000-00008F340000}"/>
    <cellStyle name="Background 5 9" xfId="13469" xr:uid="{00000000-0005-0000-0000-000090340000}"/>
    <cellStyle name="Background 5 9 2" xfId="13470" xr:uid="{00000000-0005-0000-0000-000091340000}"/>
    <cellStyle name="Background 5 9 2 2" xfId="13471" xr:uid="{00000000-0005-0000-0000-000092340000}"/>
    <cellStyle name="Background 5 9 3" xfId="13472" xr:uid="{00000000-0005-0000-0000-000093340000}"/>
    <cellStyle name="Background 6" xfId="13473" xr:uid="{00000000-0005-0000-0000-000094340000}"/>
    <cellStyle name="Background 6 10" xfId="13474" xr:uid="{00000000-0005-0000-0000-000095340000}"/>
    <cellStyle name="Background 6 10 2" xfId="13475" xr:uid="{00000000-0005-0000-0000-000096340000}"/>
    <cellStyle name="Background 6 11" xfId="13476" xr:uid="{00000000-0005-0000-0000-000097340000}"/>
    <cellStyle name="Background 6 11 2" xfId="13477" xr:uid="{00000000-0005-0000-0000-000098340000}"/>
    <cellStyle name="Background 6 12" xfId="13478" xr:uid="{00000000-0005-0000-0000-000099340000}"/>
    <cellStyle name="Background 6 2" xfId="13479" xr:uid="{00000000-0005-0000-0000-00009A340000}"/>
    <cellStyle name="Background 6 2 2" xfId="13480" xr:uid="{00000000-0005-0000-0000-00009B340000}"/>
    <cellStyle name="Background 6 2 2 2" xfId="13481" xr:uid="{00000000-0005-0000-0000-00009C340000}"/>
    <cellStyle name="Background 6 2 3" xfId="13482" xr:uid="{00000000-0005-0000-0000-00009D340000}"/>
    <cellStyle name="Background 6 2 3 2" xfId="13483" xr:uid="{00000000-0005-0000-0000-00009E340000}"/>
    <cellStyle name="Background 6 2 4" xfId="13484" xr:uid="{00000000-0005-0000-0000-00009F340000}"/>
    <cellStyle name="Background 6 3" xfId="13485" xr:uid="{00000000-0005-0000-0000-0000A0340000}"/>
    <cellStyle name="Background 6 3 2" xfId="13486" xr:uid="{00000000-0005-0000-0000-0000A1340000}"/>
    <cellStyle name="Background 6 3 2 2" xfId="13487" xr:uid="{00000000-0005-0000-0000-0000A2340000}"/>
    <cellStyle name="Background 6 3 3" xfId="13488" xr:uid="{00000000-0005-0000-0000-0000A3340000}"/>
    <cellStyle name="Background 6 3 3 2" xfId="13489" xr:uid="{00000000-0005-0000-0000-0000A4340000}"/>
    <cellStyle name="Background 6 3 4" xfId="13490" xr:uid="{00000000-0005-0000-0000-0000A5340000}"/>
    <cellStyle name="Background 6 4" xfId="13491" xr:uid="{00000000-0005-0000-0000-0000A6340000}"/>
    <cellStyle name="Background 6 4 2" xfId="13492" xr:uid="{00000000-0005-0000-0000-0000A7340000}"/>
    <cellStyle name="Background 6 4 2 2" xfId="13493" xr:uid="{00000000-0005-0000-0000-0000A8340000}"/>
    <cellStyle name="Background 6 4 3" xfId="13494" xr:uid="{00000000-0005-0000-0000-0000A9340000}"/>
    <cellStyle name="Background 6 4 3 2" xfId="13495" xr:uid="{00000000-0005-0000-0000-0000AA340000}"/>
    <cellStyle name="Background 6 4 4" xfId="13496" xr:uid="{00000000-0005-0000-0000-0000AB340000}"/>
    <cellStyle name="Background 6 5" xfId="13497" xr:uid="{00000000-0005-0000-0000-0000AC340000}"/>
    <cellStyle name="Background 6 5 2" xfId="13498" xr:uid="{00000000-0005-0000-0000-0000AD340000}"/>
    <cellStyle name="Background 6 5 2 2" xfId="13499" xr:uid="{00000000-0005-0000-0000-0000AE340000}"/>
    <cellStyle name="Background 6 5 3" xfId="13500" xr:uid="{00000000-0005-0000-0000-0000AF340000}"/>
    <cellStyle name="Background 6 5 3 2" xfId="13501" xr:uid="{00000000-0005-0000-0000-0000B0340000}"/>
    <cellStyle name="Background 6 5 4" xfId="13502" xr:uid="{00000000-0005-0000-0000-0000B1340000}"/>
    <cellStyle name="Background 6 6" xfId="13503" xr:uid="{00000000-0005-0000-0000-0000B2340000}"/>
    <cellStyle name="Background 6 6 2" xfId="13504" xr:uid="{00000000-0005-0000-0000-0000B3340000}"/>
    <cellStyle name="Background 6 6 2 2" xfId="13505" xr:uid="{00000000-0005-0000-0000-0000B4340000}"/>
    <cellStyle name="Background 6 6 3" xfId="13506" xr:uid="{00000000-0005-0000-0000-0000B5340000}"/>
    <cellStyle name="Background 6 6 3 2" xfId="13507" xr:uid="{00000000-0005-0000-0000-0000B6340000}"/>
    <cellStyle name="Background 6 6 4" xfId="13508" xr:uid="{00000000-0005-0000-0000-0000B7340000}"/>
    <cellStyle name="Background 6 7" xfId="13509" xr:uid="{00000000-0005-0000-0000-0000B8340000}"/>
    <cellStyle name="Background 6 7 2" xfId="13510" xr:uid="{00000000-0005-0000-0000-0000B9340000}"/>
    <cellStyle name="Background 6 7 2 2" xfId="13511" xr:uid="{00000000-0005-0000-0000-0000BA340000}"/>
    <cellStyle name="Background 6 7 3" xfId="13512" xr:uid="{00000000-0005-0000-0000-0000BB340000}"/>
    <cellStyle name="Background 6 7 3 2" xfId="13513" xr:uid="{00000000-0005-0000-0000-0000BC340000}"/>
    <cellStyle name="Background 6 7 4" xfId="13514" xr:uid="{00000000-0005-0000-0000-0000BD340000}"/>
    <cellStyle name="Background 6 8" xfId="13515" xr:uid="{00000000-0005-0000-0000-0000BE340000}"/>
    <cellStyle name="Background 6 8 2" xfId="13516" xr:uid="{00000000-0005-0000-0000-0000BF340000}"/>
    <cellStyle name="Background 6 8 2 2" xfId="13517" xr:uid="{00000000-0005-0000-0000-0000C0340000}"/>
    <cellStyle name="Background 6 8 3" xfId="13518" xr:uid="{00000000-0005-0000-0000-0000C1340000}"/>
    <cellStyle name="Background 6 9" xfId="13519" xr:uid="{00000000-0005-0000-0000-0000C2340000}"/>
    <cellStyle name="Background 6 9 2" xfId="13520" xr:uid="{00000000-0005-0000-0000-0000C3340000}"/>
    <cellStyle name="Background 6 9 2 2" xfId="13521" xr:uid="{00000000-0005-0000-0000-0000C4340000}"/>
    <cellStyle name="Background 6 9 3" xfId="13522" xr:uid="{00000000-0005-0000-0000-0000C5340000}"/>
    <cellStyle name="Background 7" xfId="13523" xr:uid="{00000000-0005-0000-0000-0000C6340000}"/>
    <cellStyle name="Background 7 10" xfId="13524" xr:uid="{00000000-0005-0000-0000-0000C7340000}"/>
    <cellStyle name="Background 7 10 2" xfId="13525" xr:uid="{00000000-0005-0000-0000-0000C8340000}"/>
    <cellStyle name="Background 7 11" xfId="13526" xr:uid="{00000000-0005-0000-0000-0000C9340000}"/>
    <cellStyle name="Background 7 11 2" xfId="13527" xr:uid="{00000000-0005-0000-0000-0000CA340000}"/>
    <cellStyle name="Background 7 12" xfId="13528" xr:uid="{00000000-0005-0000-0000-0000CB340000}"/>
    <cellStyle name="Background 7 2" xfId="13529" xr:uid="{00000000-0005-0000-0000-0000CC340000}"/>
    <cellStyle name="Background 7 2 2" xfId="13530" xr:uid="{00000000-0005-0000-0000-0000CD340000}"/>
    <cellStyle name="Background 7 2 2 2" xfId="13531" xr:uid="{00000000-0005-0000-0000-0000CE340000}"/>
    <cellStyle name="Background 7 2 3" xfId="13532" xr:uid="{00000000-0005-0000-0000-0000CF340000}"/>
    <cellStyle name="Background 7 2 3 2" xfId="13533" xr:uid="{00000000-0005-0000-0000-0000D0340000}"/>
    <cellStyle name="Background 7 2 4" xfId="13534" xr:uid="{00000000-0005-0000-0000-0000D1340000}"/>
    <cellStyle name="Background 7 3" xfId="13535" xr:uid="{00000000-0005-0000-0000-0000D2340000}"/>
    <cellStyle name="Background 7 3 2" xfId="13536" xr:uid="{00000000-0005-0000-0000-0000D3340000}"/>
    <cellStyle name="Background 7 3 2 2" xfId="13537" xr:uid="{00000000-0005-0000-0000-0000D4340000}"/>
    <cellStyle name="Background 7 3 3" xfId="13538" xr:uid="{00000000-0005-0000-0000-0000D5340000}"/>
    <cellStyle name="Background 7 3 3 2" xfId="13539" xr:uid="{00000000-0005-0000-0000-0000D6340000}"/>
    <cellStyle name="Background 7 3 4" xfId="13540" xr:uid="{00000000-0005-0000-0000-0000D7340000}"/>
    <cellStyle name="Background 7 4" xfId="13541" xr:uid="{00000000-0005-0000-0000-0000D8340000}"/>
    <cellStyle name="Background 7 4 2" xfId="13542" xr:uid="{00000000-0005-0000-0000-0000D9340000}"/>
    <cellStyle name="Background 7 4 2 2" xfId="13543" xr:uid="{00000000-0005-0000-0000-0000DA340000}"/>
    <cellStyle name="Background 7 4 3" xfId="13544" xr:uid="{00000000-0005-0000-0000-0000DB340000}"/>
    <cellStyle name="Background 7 4 3 2" xfId="13545" xr:uid="{00000000-0005-0000-0000-0000DC340000}"/>
    <cellStyle name="Background 7 4 4" xfId="13546" xr:uid="{00000000-0005-0000-0000-0000DD340000}"/>
    <cellStyle name="Background 7 5" xfId="13547" xr:uid="{00000000-0005-0000-0000-0000DE340000}"/>
    <cellStyle name="Background 7 5 2" xfId="13548" xr:uid="{00000000-0005-0000-0000-0000DF340000}"/>
    <cellStyle name="Background 7 5 2 2" xfId="13549" xr:uid="{00000000-0005-0000-0000-0000E0340000}"/>
    <cellStyle name="Background 7 5 3" xfId="13550" xr:uid="{00000000-0005-0000-0000-0000E1340000}"/>
    <cellStyle name="Background 7 5 3 2" xfId="13551" xr:uid="{00000000-0005-0000-0000-0000E2340000}"/>
    <cellStyle name="Background 7 5 4" xfId="13552" xr:uid="{00000000-0005-0000-0000-0000E3340000}"/>
    <cellStyle name="Background 7 6" xfId="13553" xr:uid="{00000000-0005-0000-0000-0000E4340000}"/>
    <cellStyle name="Background 7 6 2" xfId="13554" xr:uid="{00000000-0005-0000-0000-0000E5340000}"/>
    <cellStyle name="Background 7 6 2 2" xfId="13555" xr:uid="{00000000-0005-0000-0000-0000E6340000}"/>
    <cellStyle name="Background 7 6 3" xfId="13556" xr:uid="{00000000-0005-0000-0000-0000E7340000}"/>
    <cellStyle name="Background 7 6 3 2" xfId="13557" xr:uid="{00000000-0005-0000-0000-0000E8340000}"/>
    <cellStyle name="Background 7 6 4" xfId="13558" xr:uid="{00000000-0005-0000-0000-0000E9340000}"/>
    <cellStyle name="Background 7 7" xfId="13559" xr:uid="{00000000-0005-0000-0000-0000EA340000}"/>
    <cellStyle name="Background 7 7 2" xfId="13560" xr:uid="{00000000-0005-0000-0000-0000EB340000}"/>
    <cellStyle name="Background 7 7 2 2" xfId="13561" xr:uid="{00000000-0005-0000-0000-0000EC340000}"/>
    <cellStyle name="Background 7 7 3" xfId="13562" xr:uid="{00000000-0005-0000-0000-0000ED340000}"/>
    <cellStyle name="Background 7 7 3 2" xfId="13563" xr:uid="{00000000-0005-0000-0000-0000EE340000}"/>
    <cellStyle name="Background 7 7 4" xfId="13564" xr:uid="{00000000-0005-0000-0000-0000EF340000}"/>
    <cellStyle name="Background 7 8" xfId="13565" xr:uid="{00000000-0005-0000-0000-0000F0340000}"/>
    <cellStyle name="Background 7 8 2" xfId="13566" xr:uid="{00000000-0005-0000-0000-0000F1340000}"/>
    <cellStyle name="Background 7 8 2 2" xfId="13567" xr:uid="{00000000-0005-0000-0000-0000F2340000}"/>
    <cellStyle name="Background 7 8 3" xfId="13568" xr:uid="{00000000-0005-0000-0000-0000F3340000}"/>
    <cellStyle name="Background 7 9" xfId="13569" xr:uid="{00000000-0005-0000-0000-0000F4340000}"/>
    <cellStyle name="Background 7 9 2" xfId="13570" xr:uid="{00000000-0005-0000-0000-0000F5340000}"/>
    <cellStyle name="Background 7 9 2 2" xfId="13571" xr:uid="{00000000-0005-0000-0000-0000F6340000}"/>
    <cellStyle name="Background 7 9 3" xfId="13572" xr:uid="{00000000-0005-0000-0000-0000F7340000}"/>
    <cellStyle name="Background 8" xfId="13573" xr:uid="{00000000-0005-0000-0000-0000F8340000}"/>
    <cellStyle name="Background 8 10" xfId="13574" xr:uid="{00000000-0005-0000-0000-0000F9340000}"/>
    <cellStyle name="Background 8 10 2" xfId="13575" xr:uid="{00000000-0005-0000-0000-0000FA340000}"/>
    <cellStyle name="Background 8 11" xfId="13576" xr:uid="{00000000-0005-0000-0000-0000FB340000}"/>
    <cellStyle name="Background 8 11 2" xfId="13577" xr:uid="{00000000-0005-0000-0000-0000FC340000}"/>
    <cellStyle name="Background 8 12" xfId="13578" xr:uid="{00000000-0005-0000-0000-0000FD340000}"/>
    <cellStyle name="Background 8 2" xfId="13579" xr:uid="{00000000-0005-0000-0000-0000FE340000}"/>
    <cellStyle name="Background 8 2 2" xfId="13580" xr:uid="{00000000-0005-0000-0000-0000FF340000}"/>
    <cellStyle name="Background 8 2 2 2" xfId="13581" xr:uid="{00000000-0005-0000-0000-000000350000}"/>
    <cellStyle name="Background 8 2 3" xfId="13582" xr:uid="{00000000-0005-0000-0000-000001350000}"/>
    <cellStyle name="Background 8 2 3 2" xfId="13583" xr:uid="{00000000-0005-0000-0000-000002350000}"/>
    <cellStyle name="Background 8 2 4" xfId="13584" xr:uid="{00000000-0005-0000-0000-000003350000}"/>
    <cellStyle name="Background 8 3" xfId="13585" xr:uid="{00000000-0005-0000-0000-000004350000}"/>
    <cellStyle name="Background 8 3 2" xfId="13586" xr:uid="{00000000-0005-0000-0000-000005350000}"/>
    <cellStyle name="Background 8 3 2 2" xfId="13587" xr:uid="{00000000-0005-0000-0000-000006350000}"/>
    <cellStyle name="Background 8 3 3" xfId="13588" xr:uid="{00000000-0005-0000-0000-000007350000}"/>
    <cellStyle name="Background 8 3 3 2" xfId="13589" xr:uid="{00000000-0005-0000-0000-000008350000}"/>
    <cellStyle name="Background 8 3 4" xfId="13590" xr:uid="{00000000-0005-0000-0000-000009350000}"/>
    <cellStyle name="Background 8 4" xfId="13591" xr:uid="{00000000-0005-0000-0000-00000A350000}"/>
    <cellStyle name="Background 8 4 2" xfId="13592" xr:uid="{00000000-0005-0000-0000-00000B350000}"/>
    <cellStyle name="Background 8 4 2 2" xfId="13593" xr:uid="{00000000-0005-0000-0000-00000C350000}"/>
    <cellStyle name="Background 8 4 3" xfId="13594" xr:uid="{00000000-0005-0000-0000-00000D350000}"/>
    <cellStyle name="Background 8 4 3 2" xfId="13595" xr:uid="{00000000-0005-0000-0000-00000E350000}"/>
    <cellStyle name="Background 8 4 4" xfId="13596" xr:uid="{00000000-0005-0000-0000-00000F350000}"/>
    <cellStyle name="Background 8 5" xfId="13597" xr:uid="{00000000-0005-0000-0000-000010350000}"/>
    <cellStyle name="Background 8 5 2" xfId="13598" xr:uid="{00000000-0005-0000-0000-000011350000}"/>
    <cellStyle name="Background 8 5 2 2" xfId="13599" xr:uid="{00000000-0005-0000-0000-000012350000}"/>
    <cellStyle name="Background 8 5 3" xfId="13600" xr:uid="{00000000-0005-0000-0000-000013350000}"/>
    <cellStyle name="Background 8 5 3 2" xfId="13601" xr:uid="{00000000-0005-0000-0000-000014350000}"/>
    <cellStyle name="Background 8 5 4" xfId="13602" xr:uid="{00000000-0005-0000-0000-000015350000}"/>
    <cellStyle name="Background 8 6" xfId="13603" xr:uid="{00000000-0005-0000-0000-000016350000}"/>
    <cellStyle name="Background 8 6 2" xfId="13604" xr:uid="{00000000-0005-0000-0000-000017350000}"/>
    <cellStyle name="Background 8 6 2 2" xfId="13605" xr:uid="{00000000-0005-0000-0000-000018350000}"/>
    <cellStyle name="Background 8 6 3" xfId="13606" xr:uid="{00000000-0005-0000-0000-000019350000}"/>
    <cellStyle name="Background 8 6 3 2" xfId="13607" xr:uid="{00000000-0005-0000-0000-00001A350000}"/>
    <cellStyle name="Background 8 6 4" xfId="13608" xr:uid="{00000000-0005-0000-0000-00001B350000}"/>
    <cellStyle name="Background 8 7" xfId="13609" xr:uid="{00000000-0005-0000-0000-00001C350000}"/>
    <cellStyle name="Background 8 7 2" xfId="13610" xr:uid="{00000000-0005-0000-0000-00001D350000}"/>
    <cellStyle name="Background 8 7 2 2" xfId="13611" xr:uid="{00000000-0005-0000-0000-00001E350000}"/>
    <cellStyle name="Background 8 7 3" xfId="13612" xr:uid="{00000000-0005-0000-0000-00001F350000}"/>
    <cellStyle name="Background 8 7 3 2" xfId="13613" xr:uid="{00000000-0005-0000-0000-000020350000}"/>
    <cellStyle name="Background 8 7 4" xfId="13614" xr:uid="{00000000-0005-0000-0000-000021350000}"/>
    <cellStyle name="Background 8 8" xfId="13615" xr:uid="{00000000-0005-0000-0000-000022350000}"/>
    <cellStyle name="Background 8 8 2" xfId="13616" xr:uid="{00000000-0005-0000-0000-000023350000}"/>
    <cellStyle name="Background 8 8 2 2" xfId="13617" xr:uid="{00000000-0005-0000-0000-000024350000}"/>
    <cellStyle name="Background 8 8 3" xfId="13618" xr:uid="{00000000-0005-0000-0000-000025350000}"/>
    <cellStyle name="Background 8 9" xfId="13619" xr:uid="{00000000-0005-0000-0000-000026350000}"/>
    <cellStyle name="Background 8 9 2" xfId="13620" xr:uid="{00000000-0005-0000-0000-000027350000}"/>
    <cellStyle name="Background 8 9 2 2" xfId="13621" xr:uid="{00000000-0005-0000-0000-000028350000}"/>
    <cellStyle name="Background 8 9 3" xfId="13622" xr:uid="{00000000-0005-0000-0000-000029350000}"/>
    <cellStyle name="Background 9" xfId="13623" xr:uid="{00000000-0005-0000-0000-00002A350000}"/>
    <cellStyle name="Background 9 2" xfId="13624" xr:uid="{00000000-0005-0000-0000-00002B350000}"/>
    <cellStyle name="Background 9 2 2" xfId="13625" xr:uid="{00000000-0005-0000-0000-00002C350000}"/>
    <cellStyle name="Background 9 3" xfId="13626" xr:uid="{00000000-0005-0000-0000-00002D350000}"/>
    <cellStyle name="Background 9 3 2" xfId="13627" xr:uid="{00000000-0005-0000-0000-00002E350000}"/>
    <cellStyle name="Background 9 4" xfId="13628" xr:uid="{00000000-0005-0000-0000-00002F350000}"/>
    <cellStyle name="Bad 2" xfId="13629" xr:uid="{00000000-0005-0000-0000-000030350000}"/>
    <cellStyle name="Bad 3" xfId="13630" xr:uid="{00000000-0005-0000-0000-000031350000}"/>
    <cellStyle name="Bad 4" xfId="13631" xr:uid="{00000000-0005-0000-0000-000032350000}"/>
    <cellStyle name="base" xfId="13632" xr:uid="{00000000-0005-0000-0000-000033350000}"/>
    <cellStyle name="Basic" xfId="13633" xr:uid="{00000000-0005-0000-0000-000034350000}"/>
    <cellStyle name="Basic 2" xfId="13634" xr:uid="{00000000-0005-0000-0000-000035350000}"/>
    <cellStyle name="Basic_Sheet1" xfId="13635" xr:uid="{00000000-0005-0000-0000-000036350000}"/>
    <cellStyle name="Best" xfId="13636" xr:uid="{00000000-0005-0000-0000-000037350000}"/>
    <cellStyle name="bl" xfId="13637" xr:uid="{00000000-0005-0000-0000-000038350000}"/>
    <cellStyle name="Black" xfId="13638" xr:uid="{00000000-0005-0000-0000-000039350000}"/>
    <cellStyle name="Black 2" xfId="13639" xr:uid="{00000000-0005-0000-0000-00003A350000}"/>
    <cellStyle name="Black Days" xfId="13640" xr:uid="{00000000-0005-0000-0000-00003B350000}"/>
    <cellStyle name="Black Days 2" xfId="13641" xr:uid="{00000000-0005-0000-0000-00003C350000}"/>
    <cellStyle name="Black Decimal" xfId="13642" xr:uid="{00000000-0005-0000-0000-00003D350000}"/>
    <cellStyle name="Black Decimal 2" xfId="13643" xr:uid="{00000000-0005-0000-0000-00003E350000}"/>
    <cellStyle name="Black Dollar" xfId="13644" xr:uid="{00000000-0005-0000-0000-00003F350000}"/>
    <cellStyle name="Black Dollar 10" xfId="13645" xr:uid="{00000000-0005-0000-0000-000040350000}"/>
    <cellStyle name="Black Dollar 10 2" xfId="13646" xr:uid="{00000000-0005-0000-0000-000041350000}"/>
    <cellStyle name="Black Dollar 10 2 2" xfId="13647" xr:uid="{00000000-0005-0000-0000-000042350000}"/>
    <cellStyle name="Black Dollar 10 3" xfId="13648" xr:uid="{00000000-0005-0000-0000-000043350000}"/>
    <cellStyle name="Black Dollar 10 3 2" xfId="13649" xr:uid="{00000000-0005-0000-0000-000044350000}"/>
    <cellStyle name="Black Dollar 10 4" xfId="13650" xr:uid="{00000000-0005-0000-0000-000045350000}"/>
    <cellStyle name="Black Dollar 11" xfId="13651" xr:uid="{00000000-0005-0000-0000-000046350000}"/>
    <cellStyle name="Black Dollar 11 2" xfId="13652" xr:uid="{00000000-0005-0000-0000-000047350000}"/>
    <cellStyle name="Black Dollar 11 2 2" xfId="13653" xr:uid="{00000000-0005-0000-0000-000048350000}"/>
    <cellStyle name="Black Dollar 11 3" xfId="13654" xr:uid="{00000000-0005-0000-0000-000049350000}"/>
    <cellStyle name="Black Dollar 11 3 2" xfId="13655" xr:uid="{00000000-0005-0000-0000-00004A350000}"/>
    <cellStyle name="Black Dollar 11 4" xfId="13656" xr:uid="{00000000-0005-0000-0000-00004B350000}"/>
    <cellStyle name="Black Dollar 12" xfId="13657" xr:uid="{00000000-0005-0000-0000-00004C350000}"/>
    <cellStyle name="Black Dollar 12 2" xfId="13658" xr:uid="{00000000-0005-0000-0000-00004D350000}"/>
    <cellStyle name="Black Dollar 12 2 2" xfId="13659" xr:uid="{00000000-0005-0000-0000-00004E350000}"/>
    <cellStyle name="Black Dollar 12 3" xfId="13660" xr:uid="{00000000-0005-0000-0000-00004F350000}"/>
    <cellStyle name="Black Dollar 12 3 2" xfId="13661" xr:uid="{00000000-0005-0000-0000-000050350000}"/>
    <cellStyle name="Black Dollar 12 4" xfId="13662" xr:uid="{00000000-0005-0000-0000-000051350000}"/>
    <cellStyle name="Black Dollar 13" xfId="13663" xr:uid="{00000000-0005-0000-0000-000052350000}"/>
    <cellStyle name="Black Dollar 13 2" xfId="13664" xr:uid="{00000000-0005-0000-0000-000053350000}"/>
    <cellStyle name="Black Dollar 13 2 2" xfId="13665" xr:uid="{00000000-0005-0000-0000-000054350000}"/>
    <cellStyle name="Black Dollar 13 3" xfId="13666" xr:uid="{00000000-0005-0000-0000-000055350000}"/>
    <cellStyle name="Black Dollar 13 3 2" xfId="13667" xr:uid="{00000000-0005-0000-0000-000056350000}"/>
    <cellStyle name="Black Dollar 13 4" xfId="13668" xr:uid="{00000000-0005-0000-0000-000057350000}"/>
    <cellStyle name="Black Dollar 14" xfId="13669" xr:uid="{00000000-0005-0000-0000-000058350000}"/>
    <cellStyle name="Black Dollar 14 2" xfId="13670" xr:uid="{00000000-0005-0000-0000-000059350000}"/>
    <cellStyle name="Black Dollar 14 2 2" xfId="13671" xr:uid="{00000000-0005-0000-0000-00005A350000}"/>
    <cellStyle name="Black Dollar 14 3" xfId="13672" xr:uid="{00000000-0005-0000-0000-00005B350000}"/>
    <cellStyle name="Black Dollar 14 3 2" xfId="13673" xr:uid="{00000000-0005-0000-0000-00005C350000}"/>
    <cellStyle name="Black Dollar 14 4" xfId="13674" xr:uid="{00000000-0005-0000-0000-00005D350000}"/>
    <cellStyle name="Black Dollar 15" xfId="13675" xr:uid="{00000000-0005-0000-0000-00005E350000}"/>
    <cellStyle name="Black Dollar 15 2" xfId="13676" xr:uid="{00000000-0005-0000-0000-00005F350000}"/>
    <cellStyle name="Black Dollar 15 2 2" xfId="13677" xr:uid="{00000000-0005-0000-0000-000060350000}"/>
    <cellStyle name="Black Dollar 15 3" xfId="13678" xr:uid="{00000000-0005-0000-0000-000061350000}"/>
    <cellStyle name="Black Dollar 15 3 2" xfId="13679" xr:uid="{00000000-0005-0000-0000-000062350000}"/>
    <cellStyle name="Black Dollar 15 4" xfId="13680" xr:uid="{00000000-0005-0000-0000-000063350000}"/>
    <cellStyle name="Black Dollar 16" xfId="13681" xr:uid="{00000000-0005-0000-0000-000064350000}"/>
    <cellStyle name="Black Dollar 16 2" xfId="13682" xr:uid="{00000000-0005-0000-0000-000065350000}"/>
    <cellStyle name="Black Dollar 16 2 2" xfId="13683" xr:uid="{00000000-0005-0000-0000-000066350000}"/>
    <cellStyle name="Black Dollar 16 3" xfId="13684" xr:uid="{00000000-0005-0000-0000-000067350000}"/>
    <cellStyle name="Black Dollar 16 3 2" xfId="13685" xr:uid="{00000000-0005-0000-0000-000068350000}"/>
    <cellStyle name="Black Dollar 16 4" xfId="13686" xr:uid="{00000000-0005-0000-0000-000069350000}"/>
    <cellStyle name="Black Dollar 17" xfId="13687" xr:uid="{00000000-0005-0000-0000-00006A350000}"/>
    <cellStyle name="Black Dollar 17 2" xfId="13688" xr:uid="{00000000-0005-0000-0000-00006B350000}"/>
    <cellStyle name="Black Dollar 17 2 2" xfId="13689" xr:uid="{00000000-0005-0000-0000-00006C350000}"/>
    <cellStyle name="Black Dollar 17 3" xfId="13690" xr:uid="{00000000-0005-0000-0000-00006D350000}"/>
    <cellStyle name="Black Dollar 18" xfId="13691" xr:uid="{00000000-0005-0000-0000-00006E350000}"/>
    <cellStyle name="Black Dollar 18 2" xfId="13692" xr:uid="{00000000-0005-0000-0000-00006F350000}"/>
    <cellStyle name="Black Dollar 18 2 2" xfId="13693" xr:uid="{00000000-0005-0000-0000-000070350000}"/>
    <cellStyle name="Black Dollar 18 3" xfId="13694" xr:uid="{00000000-0005-0000-0000-000071350000}"/>
    <cellStyle name="Black Dollar 19" xfId="13695" xr:uid="{00000000-0005-0000-0000-000072350000}"/>
    <cellStyle name="Black Dollar 19 2" xfId="13696" xr:uid="{00000000-0005-0000-0000-000073350000}"/>
    <cellStyle name="Black Dollar 2" xfId="13697" xr:uid="{00000000-0005-0000-0000-000074350000}"/>
    <cellStyle name="Black Dollar 2 10" xfId="13698" xr:uid="{00000000-0005-0000-0000-000075350000}"/>
    <cellStyle name="Black Dollar 2 10 2" xfId="13699" xr:uid="{00000000-0005-0000-0000-000076350000}"/>
    <cellStyle name="Black Dollar 2 10 2 2" xfId="13700" xr:uid="{00000000-0005-0000-0000-000077350000}"/>
    <cellStyle name="Black Dollar 2 10 3" xfId="13701" xr:uid="{00000000-0005-0000-0000-000078350000}"/>
    <cellStyle name="Black Dollar 2 10 3 2" xfId="13702" xr:uid="{00000000-0005-0000-0000-000079350000}"/>
    <cellStyle name="Black Dollar 2 10 4" xfId="13703" xr:uid="{00000000-0005-0000-0000-00007A350000}"/>
    <cellStyle name="Black Dollar 2 11" xfId="13704" xr:uid="{00000000-0005-0000-0000-00007B350000}"/>
    <cellStyle name="Black Dollar 2 11 2" xfId="13705" xr:uid="{00000000-0005-0000-0000-00007C350000}"/>
    <cellStyle name="Black Dollar 2 11 2 2" xfId="13706" xr:uid="{00000000-0005-0000-0000-00007D350000}"/>
    <cellStyle name="Black Dollar 2 11 3" xfId="13707" xr:uid="{00000000-0005-0000-0000-00007E350000}"/>
    <cellStyle name="Black Dollar 2 11 3 2" xfId="13708" xr:uid="{00000000-0005-0000-0000-00007F350000}"/>
    <cellStyle name="Black Dollar 2 11 4" xfId="13709" xr:uid="{00000000-0005-0000-0000-000080350000}"/>
    <cellStyle name="Black Dollar 2 12" xfId="13710" xr:uid="{00000000-0005-0000-0000-000081350000}"/>
    <cellStyle name="Black Dollar 2 12 2" xfId="13711" xr:uid="{00000000-0005-0000-0000-000082350000}"/>
    <cellStyle name="Black Dollar 2 12 2 2" xfId="13712" xr:uid="{00000000-0005-0000-0000-000083350000}"/>
    <cellStyle name="Black Dollar 2 12 3" xfId="13713" xr:uid="{00000000-0005-0000-0000-000084350000}"/>
    <cellStyle name="Black Dollar 2 12 3 2" xfId="13714" xr:uid="{00000000-0005-0000-0000-000085350000}"/>
    <cellStyle name="Black Dollar 2 12 4" xfId="13715" xr:uid="{00000000-0005-0000-0000-000086350000}"/>
    <cellStyle name="Black Dollar 2 13" xfId="13716" xr:uid="{00000000-0005-0000-0000-000087350000}"/>
    <cellStyle name="Black Dollar 2 13 2" xfId="13717" xr:uid="{00000000-0005-0000-0000-000088350000}"/>
    <cellStyle name="Black Dollar 2 13 2 2" xfId="13718" xr:uid="{00000000-0005-0000-0000-000089350000}"/>
    <cellStyle name="Black Dollar 2 13 3" xfId="13719" xr:uid="{00000000-0005-0000-0000-00008A350000}"/>
    <cellStyle name="Black Dollar 2 13 3 2" xfId="13720" xr:uid="{00000000-0005-0000-0000-00008B350000}"/>
    <cellStyle name="Black Dollar 2 13 4" xfId="13721" xr:uid="{00000000-0005-0000-0000-00008C350000}"/>
    <cellStyle name="Black Dollar 2 14" xfId="13722" xr:uid="{00000000-0005-0000-0000-00008D350000}"/>
    <cellStyle name="Black Dollar 2 14 2" xfId="13723" xr:uid="{00000000-0005-0000-0000-00008E350000}"/>
    <cellStyle name="Black Dollar 2 14 2 2" xfId="13724" xr:uid="{00000000-0005-0000-0000-00008F350000}"/>
    <cellStyle name="Black Dollar 2 14 3" xfId="13725" xr:uid="{00000000-0005-0000-0000-000090350000}"/>
    <cellStyle name="Black Dollar 2 14 3 2" xfId="13726" xr:uid="{00000000-0005-0000-0000-000091350000}"/>
    <cellStyle name="Black Dollar 2 14 4" xfId="13727" xr:uid="{00000000-0005-0000-0000-000092350000}"/>
    <cellStyle name="Black Dollar 2 15" xfId="13728" xr:uid="{00000000-0005-0000-0000-000093350000}"/>
    <cellStyle name="Black Dollar 2 15 2" xfId="13729" xr:uid="{00000000-0005-0000-0000-000094350000}"/>
    <cellStyle name="Black Dollar 2 15 2 2" xfId="13730" xr:uid="{00000000-0005-0000-0000-000095350000}"/>
    <cellStyle name="Black Dollar 2 15 3" xfId="13731" xr:uid="{00000000-0005-0000-0000-000096350000}"/>
    <cellStyle name="Black Dollar 2 15 3 2" xfId="13732" xr:uid="{00000000-0005-0000-0000-000097350000}"/>
    <cellStyle name="Black Dollar 2 15 4" xfId="13733" xr:uid="{00000000-0005-0000-0000-000098350000}"/>
    <cellStyle name="Black Dollar 2 16" xfId="13734" xr:uid="{00000000-0005-0000-0000-000099350000}"/>
    <cellStyle name="Black Dollar 2 16 2" xfId="13735" xr:uid="{00000000-0005-0000-0000-00009A350000}"/>
    <cellStyle name="Black Dollar 2 16 2 2" xfId="13736" xr:uid="{00000000-0005-0000-0000-00009B350000}"/>
    <cellStyle name="Black Dollar 2 16 3" xfId="13737" xr:uid="{00000000-0005-0000-0000-00009C350000}"/>
    <cellStyle name="Black Dollar 2 17" xfId="13738" xr:uid="{00000000-0005-0000-0000-00009D350000}"/>
    <cellStyle name="Black Dollar 2 17 2" xfId="13739" xr:uid="{00000000-0005-0000-0000-00009E350000}"/>
    <cellStyle name="Black Dollar 2 17 2 2" xfId="13740" xr:uid="{00000000-0005-0000-0000-00009F350000}"/>
    <cellStyle name="Black Dollar 2 17 3" xfId="13741" xr:uid="{00000000-0005-0000-0000-0000A0350000}"/>
    <cellStyle name="Black Dollar 2 18" xfId="13742" xr:uid="{00000000-0005-0000-0000-0000A1350000}"/>
    <cellStyle name="Black Dollar 2 18 2" xfId="13743" xr:uid="{00000000-0005-0000-0000-0000A2350000}"/>
    <cellStyle name="Black Dollar 2 19" xfId="13744" xr:uid="{00000000-0005-0000-0000-0000A3350000}"/>
    <cellStyle name="Black Dollar 2 19 2" xfId="13745" xr:uid="{00000000-0005-0000-0000-0000A4350000}"/>
    <cellStyle name="Black Dollar 2 2" xfId="13746" xr:uid="{00000000-0005-0000-0000-0000A5350000}"/>
    <cellStyle name="Black Dollar 2 2 10" xfId="13747" xr:uid="{00000000-0005-0000-0000-0000A6350000}"/>
    <cellStyle name="Black Dollar 2 2 10 2" xfId="13748" xr:uid="{00000000-0005-0000-0000-0000A7350000}"/>
    <cellStyle name="Black Dollar 2 2 11" xfId="13749" xr:uid="{00000000-0005-0000-0000-0000A8350000}"/>
    <cellStyle name="Black Dollar 2 2 11 2" xfId="13750" xr:uid="{00000000-0005-0000-0000-0000A9350000}"/>
    <cellStyle name="Black Dollar 2 2 12" xfId="13751" xr:uid="{00000000-0005-0000-0000-0000AA350000}"/>
    <cellStyle name="Black Dollar 2 2 2" xfId="13752" xr:uid="{00000000-0005-0000-0000-0000AB350000}"/>
    <cellStyle name="Black Dollar 2 2 2 2" xfId="13753" xr:uid="{00000000-0005-0000-0000-0000AC350000}"/>
    <cellStyle name="Black Dollar 2 2 2 2 2" xfId="13754" xr:uid="{00000000-0005-0000-0000-0000AD350000}"/>
    <cellStyle name="Black Dollar 2 2 2 3" xfId="13755" xr:uid="{00000000-0005-0000-0000-0000AE350000}"/>
    <cellStyle name="Black Dollar 2 2 2 3 2" xfId="13756" xr:uid="{00000000-0005-0000-0000-0000AF350000}"/>
    <cellStyle name="Black Dollar 2 2 2 4" xfId="13757" xr:uid="{00000000-0005-0000-0000-0000B0350000}"/>
    <cellStyle name="Black Dollar 2 2 3" xfId="13758" xr:uid="{00000000-0005-0000-0000-0000B1350000}"/>
    <cellStyle name="Black Dollar 2 2 3 2" xfId="13759" xr:uid="{00000000-0005-0000-0000-0000B2350000}"/>
    <cellStyle name="Black Dollar 2 2 3 2 2" xfId="13760" xr:uid="{00000000-0005-0000-0000-0000B3350000}"/>
    <cellStyle name="Black Dollar 2 2 3 3" xfId="13761" xr:uid="{00000000-0005-0000-0000-0000B4350000}"/>
    <cellStyle name="Black Dollar 2 2 3 3 2" xfId="13762" xr:uid="{00000000-0005-0000-0000-0000B5350000}"/>
    <cellStyle name="Black Dollar 2 2 3 4" xfId="13763" xr:uid="{00000000-0005-0000-0000-0000B6350000}"/>
    <cellStyle name="Black Dollar 2 2 4" xfId="13764" xr:uid="{00000000-0005-0000-0000-0000B7350000}"/>
    <cellStyle name="Black Dollar 2 2 4 2" xfId="13765" xr:uid="{00000000-0005-0000-0000-0000B8350000}"/>
    <cellStyle name="Black Dollar 2 2 4 2 2" xfId="13766" xr:uid="{00000000-0005-0000-0000-0000B9350000}"/>
    <cellStyle name="Black Dollar 2 2 4 3" xfId="13767" xr:uid="{00000000-0005-0000-0000-0000BA350000}"/>
    <cellStyle name="Black Dollar 2 2 4 3 2" xfId="13768" xr:uid="{00000000-0005-0000-0000-0000BB350000}"/>
    <cellStyle name="Black Dollar 2 2 4 4" xfId="13769" xr:uid="{00000000-0005-0000-0000-0000BC350000}"/>
    <cellStyle name="Black Dollar 2 2 5" xfId="13770" xr:uid="{00000000-0005-0000-0000-0000BD350000}"/>
    <cellStyle name="Black Dollar 2 2 5 2" xfId="13771" xr:uid="{00000000-0005-0000-0000-0000BE350000}"/>
    <cellStyle name="Black Dollar 2 2 5 2 2" xfId="13772" xr:uid="{00000000-0005-0000-0000-0000BF350000}"/>
    <cellStyle name="Black Dollar 2 2 5 3" xfId="13773" xr:uid="{00000000-0005-0000-0000-0000C0350000}"/>
    <cellStyle name="Black Dollar 2 2 5 3 2" xfId="13774" xr:uid="{00000000-0005-0000-0000-0000C1350000}"/>
    <cellStyle name="Black Dollar 2 2 5 4" xfId="13775" xr:uid="{00000000-0005-0000-0000-0000C2350000}"/>
    <cellStyle name="Black Dollar 2 2 6" xfId="13776" xr:uid="{00000000-0005-0000-0000-0000C3350000}"/>
    <cellStyle name="Black Dollar 2 2 6 2" xfId="13777" xr:uid="{00000000-0005-0000-0000-0000C4350000}"/>
    <cellStyle name="Black Dollar 2 2 6 2 2" xfId="13778" xr:uid="{00000000-0005-0000-0000-0000C5350000}"/>
    <cellStyle name="Black Dollar 2 2 6 3" xfId="13779" xr:uid="{00000000-0005-0000-0000-0000C6350000}"/>
    <cellStyle name="Black Dollar 2 2 6 3 2" xfId="13780" xr:uid="{00000000-0005-0000-0000-0000C7350000}"/>
    <cellStyle name="Black Dollar 2 2 6 4" xfId="13781" xr:uid="{00000000-0005-0000-0000-0000C8350000}"/>
    <cellStyle name="Black Dollar 2 2 7" xfId="13782" xr:uid="{00000000-0005-0000-0000-0000C9350000}"/>
    <cellStyle name="Black Dollar 2 2 7 2" xfId="13783" xr:uid="{00000000-0005-0000-0000-0000CA350000}"/>
    <cellStyle name="Black Dollar 2 2 7 2 2" xfId="13784" xr:uid="{00000000-0005-0000-0000-0000CB350000}"/>
    <cellStyle name="Black Dollar 2 2 7 3" xfId="13785" xr:uid="{00000000-0005-0000-0000-0000CC350000}"/>
    <cellStyle name="Black Dollar 2 2 7 3 2" xfId="13786" xr:uid="{00000000-0005-0000-0000-0000CD350000}"/>
    <cellStyle name="Black Dollar 2 2 7 4" xfId="13787" xr:uid="{00000000-0005-0000-0000-0000CE350000}"/>
    <cellStyle name="Black Dollar 2 2 8" xfId="13788" xr:uid="{00000000-0005-0000-0000-0000CF350000}"/>
    <cellStyle name="Black Dollar 2 2 8 2" xfId="13789" xr:uid="{00000000-0005-0000-0000-0000D0350000}"/>
    <cellStyle name="Black Dollar 2 2 8 2 2" xfId="13790" xr:uid="{00000000-0005-0000-0000-0000D1350000}"/>
    <cellStyle name="Black Dollar 2 2 8 3" xfId="13791" xr:uid="{00000000-0005-0000-0000-0000D2350000}"/>
    <cellStyle name="Black Dollar 2 2 9" xfId="13792" xr:uid="{00000000-0005-0000-0000-0000D3350000}"/>
    <cellStyle name="Black Dollar 2 2 9 2" xfId="13793" xr:uid="{00000000-0005-0000-0000-0000D4350000}"/>
    <cellStyle name="Black Dollar 2 2 9 2 2" xfId="13794" xr:uid="{00000000-0005-0000-0000-0000D5350000}"/>
    <cellStyle name="Black Dollar 2 2 9 3" xfId="13795" xr:uid="{00000000-0005-0000-0000-0000D6350000}"/>
    <cellStyle name="Black Dollar 2 20" xfId="13796" xr:uid="{00000000-0005-0000-0000-0000D7350000}"/>
    <cellStyle name="Black Dollar 2 3" xfId="13797" xr:uid="{00000000-0005-0000-0000-0000D8350000}"/>
    <cellStyle name="Black Dollar 2 3 10" xfId="13798" xr:uid="{00000000-0005-0000-0000-0000D9350000}"/>
    <cellStyle name="Black Dollar 2 3 10 2" xfId="13799" xr:uid="{00000000-0005-0000-0000-0000DA350000}"/>
    <cellStyle name="Black Dollar 2 3 11" xfId="13800" xr:uid="{00000000-0005-0000-0000-0000DB350000}"/>
    <cellStyle name="Black Dollar 2 3 11 2" xfId="13801" xr:uid="{00000000-0005-0000-0000-0000DC350000}"/>
    <cellStyle name="Black Dollar 2 3 12" xfId="13802" xr:uid="{00000000-0005-0000-0000-0000DD350000}"/>
    <cellStyle name="Black Dollar 2 3 2" xfId="13803" xr:uid="{00000000-0005-0000-0000-0000DE350000}"/>
    <cellStyle name="Black Dollar 2 3 2 2" xfId="13804" xr:uid="{00000000-0005-0000-0000-0000DF350000}"/>
    <cellStyle name="Black Dollar 2 3 2 2 2" xfId="13805" xr:uid="{00000000-0005-0000-0000-0000E0350000}"/>
    <cellStyle name="Black Dollar 2 3 2 3" xfId="13806" xr:uid="{00000000-0005-0000-0000-0000E1350000}"/>
    <cellStyle name="Black Dollar 2 3 2 3 2" xfId="13807" xr:uid="{00000000-0005-0000-0000-0000E2350000}"/>
    <cellStyle name="Black Dollar 2 3 2 4" xfId="13808" xr:uid="{00000000-0005-0000-0000-0000E3350000}"/>
    <cellStyle name="Black Dollar 2 3 3" xfId="13809" xr:uid="{00000000-0005-0000-0000-0000E4350000}"/>
    <cellStyle name="Black Dollar 2 3 3 2" xfId="13810" xr:uid="{00000000-0005-0000-0000-0000E5350000}"/>
    <cellStyle name="Black Dollar 2 3 3 2 2" xfId="13811" xr:uid="{00000000-0005-0000-0000-0000E6350000}"/>
    <cellStyle name="Black Dollar 2 3 3 3" xfId="13812" xr:uid="{00000000-0005-0000-0000-0000E7350000}"/>
    <cellStyle name="Black Dollar 2 3 3 3 2" xfId="13813" xr:uid="{00000000-0005-0000-0000-0000E8350000}"/>
    <cellStyle name="Black Dollar 2 3 3 4" xfId="13814" xr:uid="{00000000-0005-0000-0000-0000E9350000}"/>
    <cellStyle name="Black Dollar 2 3 4" xfId="13815" xr:uid="{00000000-0005-0000-0000-0000EA350000}"/>
    <cellStyle name="Black Dollar 2 3 4 2" xfId="13816" xr:uid="{00000000-0005-0000-0000-0000EB350000}"/>
    <cellStyle name="Black Dollar 2 3 4 2 2" xfId="13817" xr:uid="{00000000-0005-0000-0000-0000EC350000}"/>
    <cellStyle name="Black Dollar 2 3 4 3" xfId="13818" xr:uid="{00000000-0005-0000-0000-0000ED350000}"/>
    <cellStyle name="Black Dollar 2 3 4 3 2" xfId="13819" xr:uid="{00000000-0005-0000-0000-0000EE350000}"/>
    <cellStyle name="Black Dollar 2 3 4 4" xfId="13820" xr:uid="{00000000-0005-0000-0000-0000EF350000}"/>
    <cellStyle name="Black Dollar 2 3 5" xfId="13821" xr:uid="{00000000-0005-0000-0000-0000F0350000}"/>
    <cellStyle name="Black Dollar 2 3 5 2" xfId="13822" xr:uid="{00000000-0005-0000-0000-0000F1350000}"/>
    <cellStyle name="Black Dollar 2 3 5 2 2" xfId="13823" xr:uid="{00000000-0005-0000-0000-0000F2350000}"/>
    <cellStyle name="Black Dollar 2 3 5 3" xfId="13824" xr:uid="{00000000-0005-0000-0000-0000F3350000}"/>
    <cellStyle name="Black Dollar 2 3 5 3 2" xfId="13825" xr:uid="{00000000-0005-0000-0000-0000F4350000}"/>
    <cellStyle name="Black Dollar 2 3 5 4" xfId="13826" xr:uid="{00000000-0005-0000-0000-0000F5350000}"/>
    <cellStyle name="Black Dollar 2 3 6" xfId="13827" xr:uid="{00000000-0005-0000-0000-0000F6350000}"/>
    <cellStyle name="Black Dollar 2 3 6 2" xfId="13828" xr:uid="{00000000-0005-0000-0000-0000F7350000}"/>
    <cellStyle name="Black Dollar 2 3 6 2 2" xfId="13829" xr:uid="{00000000-0005-0000-0000-0000F8350000}"/>
    <cellStyle name="Black Dollar 2 3 6 3" xfId="13830" xr:uid="{00000000-0005-0000-0000-0000F9350000}"/>
    <cellStyle name="Black Dollar 2 3 6 3 2" xfId="13831" xr:uid="{00000000-0005-0000-0000-0000FA350000}"/>
    <cellStyle name="Black Dollar 2 3 6 4" xfId="13832" xr:uid="{00000000-0005-0000-0000-0000FB350000}"/>
    <cellStyle name="Black Dollar 2 3 7" xfId="13833" xr:uid="{00000000-0005-0000-0000-0000FC350000}"/>
    <cellStyle name="Black Dollar 2 3 7 2" xfId="13834" xr:uid="{00000000-0005-0000-0000-0000FD350000}"/>
    <cellStyle name="Black Dollar 2 3 7 2 2" xfId="13835" xr:uid="{00000000-0005-0000-0000-0000FE350000}"/>
    <cellStyle name="Black Dollar 2 3 7 3" xfId="13836" xr:uid="{00000000-0005-0000-0000-0000FF350000}"/>
    <cellStyle name="Black Dollar 2 3 7 3 2" xfId="13837" xr:uid="{00000000-0005-0000-0000-000000360000}"/>
    <cellStyle name="Black Dollar 2 3 7 4" xfId="13838" xr:uid="{00000000-0005-0000-0000-000001360000}"/>
    <cellStyle name="Black Dollar 2 3 8" xfId="13839" xr:uid="{00000000-0005-0000-0000-000002360000}"/>
    <cellStyle name="Black Dollar 2 3 8 2" xfId="13840" xr:uid="{00000000-0005-0000-0000-000003360000}"/>
    <cellStyle name="Black Dollar 2 3 8 2 2" xfId="13841" xr:uid="{00000000-0005-0000-0000-000004360000}"/>
    <cellStyle name="Black Dollar 2 3 8 3" xfId="13842" xr:uid="{00000000-0005-0000-0000-000005360000}"/>
    <cellStyle name="Black Dollar 2 3 9" xfId="13843" xr:uid="{00000000-0005-0000-0000-000006360000}"/>
    <cellStyle name="Black Dollar 2 3 9 2" xfId="13844" xr:uid="{00000000-0005-0000-0000-000007360000}"/>
    <cellStyle name="Black Dollar 2 3 9 2 2" xfId="13845" xr:uid="{00000000-0005-0000-0000-000008360000}"/>
    <cellStyle name="Black Dollar 2 3 9 3" xfId="13846" xr:uid="{00000000-0005-0000-0000-000009360000}"/>
    <cellStyle name="Black Dollar 2 4" xfId="13847" xr:uid="{00000000-0005-0000-0000-00000A360000}"/>
    <cellStyle name="Black Dollar 2 4 10" xfId="13848" xr:uid="{00000000-0005-0000-0000-00000B360000}"/>
    <cellStyle name="Black Dollar 2 4 10 2" xfId="13849" xr:uid="{00000000-0005-0000-0000-00000C360000}"/>
    <cellStyle name="Black Dollar 2 4 11" xfId="13850" xr:uid="{00000000-0005-0000-0000-00000D360000}"/>
    <cellStyle name="Black Dollar 2 4 11 2" xfId="13851" xr:uid="{00000000-0005-0000-0000-00000E360000}"/>
    <cellStyle name="Black Dollar 2 4 12" xfId="13852" xr:uid="{00000000-0005-0000-0000-00000F360000}"/>
    <cellStyle name="Black Dollar 2 4 2" xfId="13853" xr:uid="{00000000-0005-0000-0000-000010360000}"/>
    <cellStyle name="Black Dollar 2 4 2 2" xfId="13854" xr:uid="{00000000-0005-0000-0000-000011360000}"/>
    <cellStyle name="Black Dollar 2 4 2 2 2" xfId="13855" xr:uid="{00000000-0005-0000-0000-000012360000}"/>
    <cellStyle name="Black Dollar 2 4 2 3" xfId="13856" xr:uid="{00000000-0005-0000-0000-000013360000}"/>
    <cellStyle name="Black Dollar 2 4 2 3 2" xfId="13857" xr:uid="{00000000-0005-0000-0000-000014360000}"/>
    <cellStyle name="Black Dollar 2 4 2 4" xfId="13858" xr:uid="{00000000-0005-0000-0000-000015360000}"/>
    <cellStyle name="Black Dollar 2 4 3" xfId="13859" xr:uid="{00000000-0005-0000-0000-000016360000}"/>
    <cellStyle name="Black Dollar 2 4 3 2" xfId="13860" xr:uid="{00000000-0005-0000-0000-000017360000}"/>
    <cellStyle name="Black Dollar 2 4 3 2 2" xfId="13861" xr:uid="{00000000-0005-0000-0000-000018360000}"/>
    <cellStyle name="Black Dollar 2 4 3 3" xfId="13862" xr:uid="{00000000-0005-0000-0000-000019360000}"/>
    <cellStyle name="Black Dollar 2 4 3 3 2" xfId="13863" xr:uid="{00000000-0005-0000-0000-00001A360000}"/>
    <cellStyle name="Black Dollar 2 4 3 4" xfId="13864" xr:uid="{00000000-0005-0000-0000-00001B360000}"/>
    <cellStyle name="Black Dollar 2 4 4" xfId="13865" xr:uid="{00000000-0005-0000-0000-00001C360000}"/>
    <cellStyle name="Black Dollar 2 4 4 2" xfId="13866" xr:uid="{00000000-0005-0000-0000-00001D360000}"/>
    <cellStyle name="Black Dollar 2 4 4 2 2" xfId="13867" xr:uid="{00000000-0005-0000-0000-00001E360000}"/>
    <cellStyle name="Black Dollar 2 4 4 3" xfId="13868" xr:uid="{00000000-0005-0000-0000-00001F360000}"/>
    <cellStyle name="Black Dollar 2 4 4 3 2" xfId="13869" xr:uid="{00000000-0005-0000-0000-000020360000}"/>
    <cellStyle name="Black Dollar 2 4 4 4" xfId="13870" xr:uid="{00000000-0005-0000-0000-000021360000}"/>
    <cellStyle name="Black Dollar 2 4 5" xfId="13871" xr:uid="{00000000-0005-0000-0000-000022360000}"/>
    <cellStyle name="Black Dollar 2 4 5 2" xfId="13872" xr:uid="{00000000-0005-0000-0000-000023360000}"/>
    <cellStyle name="Black Dollar 2 4 5 2 2" xfId="13873" xr:uid="{00000000-0005-0000-0000-000024360000}"/>
    <cellStyle name="Black Dollar 2 4 5 3" xfId="13874" xr:uid="{00000000-0005-0000-0000-000025360000}"/>
    <cellStyle name="Black Dollar 2 4 5 3 2" xfId="13875" xr:uid="{00000000-0005-0000-0000-000026360000}"/>
    <cellStyle name="Black Dollar 2 4 5 4" xfId="13876" xr:uid="{00000000-0005-0000-0000-000027360000}"/>
    <cellStyle name="Black Dollar 2 4 6" xfId="13877" xr:uid="{00000000-0005-0000-0000-000028360000}"/>
    <cellStyle name="Black Dollar 2 4 6 2" xfId="13878" xr:uid="{00000000-0005-0000-0000-000029360000}"/>
    <cellStyle name="Black Dollar 2 4 6 2 2" xfId="13879" xr:uid="{00000000-0005-0000-0000-00002A360000}"/>
    <cellStyle name="Black Dollar 2 4 6 3" xfId="13880" xr:uid="{00000000-0005-0000-0000-00002B360000}"/>
    <cellStyle name="Black Dollar 2 4 6 3 2" xfId="13881" xr:uid="{00000000-0005-0000-0000-00002C360000}"/>
    <cellStyle name="Black Dollar 2 4 6 4" xfId="13882" xr:uid="{00000000-0005-0000-0000-00002D360000}"/>
    <cellStyle name="Black Dollar 2 4 7" xfId="13883" xr:uid="{00000000-0005-0000-0000-00002E360000}"/>
    <cellStyle name="Black Dollar 2 4 7 2" xfId="13884" xr:uid="{00000000-0005-0000-0000-00002F360000}"/>
    <cellStyle name="Black Dollar 2 4 7 2 2" xfId="13885" xr:uid="{00000000-0005-0000-0000-000030360000}"/>
    <cellStyle name="Black Dollar 2 4 7 3" xfId="13886" xr:uid="{00000000-0005-0000-0000-000031360000}"/>
    <cellStyle name="Black Dollar 2 4 7 3 2" xfId="13887" xr:uid="{00000000-0005-0000-0000-000032360000}"/>
    <cellStyle name="Black Dollar 2 4 7 4" xfId="13888" xr:uid="{00000000-0005-0000-0000-000033360000}"/>
    <cellStyle name="Black Dollar 2 4 8" xfId="13889" xr:uid="{00000000-0005-0000-0000-000034360000}"/>
    <cellStyle name="Black Dollar 2 4 8 2" xfId="13890" xr:uid="{00000000-0005-0000-0000-000035360000}"/>
    <cellStyle name="Black Dollar 2 4 8 2 2" xfId="13891" xr:uid="{00000000-0005-0000-0000-000036360000}"/>
    <cellStyle name="Black Dollar 2 4 8 3" xfId="13892" xr:uid="{00000000-0005-0000-0000-000037360000}"/>
    <cellStyle name="Black Dollar 2 4 9" xfId="13893" xr:uid="{00000000-0005-0000-0000-000038360000}"/>
    <cellStyle name="Black Dollar 2 4 9 2" xfId="13894" xr:uid="{00000000-0005-0000-0000-000039360000}"/>
    <cellStyle name="Black Dollar 2 4 9 2 2" xfId="13895" xr:uid="{00000000-0005-0000-0000-00003A360000}"/>
    <cellStyle name="Black Dollar 2 4 9 3" xfId="13896" xr:uid="{00000000-0005-0000-0000-00003B360000}"/>
    <cellStyle name="Black Dollar 2 5" xfId="13897" xr:uid="{00000000-0005-0000-0000-00003C360000}"/>
    <cellStyle name="Black Dollar 2 5 10" xfId="13898" xr:uid="{00000000-0005-0000-0000-00003D360000}"/>
    <cellStyle name="Black Dollar 2 5 10 2" xfId="13899" xr:uid="{00000000-0005-0000-0000-00003E360000}"/>
    <cellStyle name="Black Dollar 2 5 11" xfId="13900" xr:uid="{00000000-0005-0000-0000-00003F360000}"/>
    <cellStyle name="Black Dollar 2 5 11 2" xfId="13901" xr:uid="{00000000-0005-0000-0000-000040360000}"/>
    <cellStyle name="Black Dollar 2 5 12" xfId="13902" xr:uid="{00000000-0005-0000-0000-000041360000}"/>
    <cellStyle name="Black Dollar 2 5 2" xfId="13903" xr:uid="{00000000-0005-0000-0000-000042360000}"/>
    <cellStyle name="Black Dollar 2 5 2 2" xfId="13904" xr:uid="{00000000-0005-0000-0000-000043360000}"/>
    <cellStyle name="Black Dollar 2 5 2 2 2" xfId="13905" xr:uid="{00000000-0005-0000-0000-000044360000}"/>
    <cellStyle name="Black Dollar 2 5 2 3" xfId="13906" xr:uid="{00000000-0005-0000-0000-000045360000}"/>
    <cellStyle name="Black Dollar 2 5 2 3 2" xfId="13907" xr:uid="{00000000-0005-0000-0000-000046360000}"/>
    <cellStyle name="Black Dollar 2 5 2 4" xfId="13908" xr:uid="{00000000-0005-0000-0000-000047360000}"/>
    <cellStyle name="Black Dollar 2 5 3" xfId="13909" xr:uid="{00000000-0005-0000-0000-000048360000}"/>
    <cellStyle name="Black Dollar 2 5 3 2" xfId="13910" xr:uid="{00000000-0005-0000-0000-000049360000}"/>
    <cellStyle name="Black Dollar 2 5 3 2 2" xfId="13911" xr:uid="{00000000-0005-0000-0000-00004A360000}"/>
    <cellStyle name="Black Dollar 2 5 3 3" xfId="13912" xr:uid="{00000000-0005-0000-0000-00004B360000}"/>
    <cellStyle name="Black Dollar 2 5 3 3 2" xfId="13913" xr:uid="{00000000-0005-0000-0000-00004C360000}"/>
    <cellStyle name="Black Dollar 2 5 3 4" xfId="13914" xr:uid="{00000000-0005-0000-0000-00004D360000}"/>
    <cellStyle name="Black Dollar 2 5 4" xfId="13915" xr:uid="{00000000-0005-0000-0000-00004E360000}"/>
    <cellStyle name="Black Dollar 2 5 4 2" xfId="13916" xr:uid="{00000000-0005-0000-0000-00004F360000}"/>
    <cellStyle name="Black Dollar 2 5 4 2 2" xfId="13917" xr:uid="{00000000-0005-0000-0000-000050360000}"/>
    <cellStyle name="Black Dollar 2 5 4 3" xfId="13918" xr:uid="{00000000-0005-0000-0000-000051360000}"/>
    <cellStyle name="Black Dollar 2 5 4 3 2" xfId="13919" xr:uid="{00000000-0005-0000-0000-000052360000}"/>
    <cellStyle name="Black Dollar 2 5 4 4" xfId="13920" xr:uid="{00000000-0005-0000-0000-000053360000}"/>
    <cellStyle name="Black Dollar 2 5 5" xfId="13921" xr:uid="{00000000-0005-0000-0000-000054360000}"/>
    <cellStyle name="Black Dollar 2 5 5 2" xfId="13922" xr:uid="{00000000-0005-0000-0000-000055360000}"/>
    <cellStyle name="Black Dollar 2 5 5 2 2" xfId="13923" xr:uid="{00000000-0005-0000-0000-000056360000}"/>
    <cellStyle name="Black Dollar 2 5 5 3" xfId="13924" xr:uid="{00000000-0005-0000-0000-000057360000}"/>
    <cellStyle name="Black Dollar 2 5 5 3 2" xfId="13925" xr:uid="{00000000-0005-0000-0000-000058360000}"/>
    <cellStyle name="Black Dollar 2 5 5 4" xfId="13926" xr:uid="{00000000-0005-0000-0000-000059360000}"/>
    <cellStyle name="Black Dollar 2 5 6" xfId="13927" xr:uid="{00000000-0005-0000-0000-00005A360000}"/>
    <cellStyle name="Black Dollar 2 5 6 2" xfId="13928" xr:uid="{00000000-0005-0000-0000-00005B360000}"/>
    <cellStyle name="Black Dollar 2 5 6 2 2" xfId="13929" xr:uid="{00000000-0005-0000-0000-00005C360000}"/>
    <cellStyle name="Black Dollar 2 5 6 3" xfId="13930" xr:uid="{00000000-0005-0000-0000-00005D360000}"/>
    <cellStyle name="Black Dollar 2 5 6 3 2" xfId="13931" xr:uid="{00000000-0005-0000-0000-00005E360000}"/>
    <cellStyle name="Black Dollar 2 5 6 4" xfId="13932" xr:uid="{00000000-0005-0000-0000-00005F360000}"/>
    <cellStyle name="Black Dollar 2 5 7" xfId="13933" xr:uid="{00000000-0005-0000-0000-000060360000}"/>
    <cellStyle name="Black Dollar 2 5 7 2" xfId="13934" xr:uid="{00000000-0005-0000-0000-000061360000}"/>
    <cellStyle name="Black Dollar 2 5 7 2 2" xfId="13935" xr:uid="{00000000-0005-0000-0000-000062360000}"/>
    <cellStyle name="Black Dollar 2 5 7 3" xfId="13936" xr:uid="{00000000-0005-0000-0000-000063360000}"/>
    <cellStyle name="Black Dollar 2 5 7 3 2" xfId="13937" xr:uid="{00000000-0005-0000-0000-000064360000}"/>
    <cellStyle name="Black Dollar 2 5 7 4" xfId="13938" xr:uid="{00000000-0005-0000-0000-000065360000}"/>
    <cellStyle name="Black Dollar 2 5 8" xfId="13939" xr:uid="{00000000-0005-0000-0000-000066360000}"/>
    <cellStyle name="Black Dollar 2 5 8 2" xfId="13940" xr:uid="{00000000-0005-0000-0000-000067360000}"/>
    <cellStyle name="Black Dollar 2 5 8 2 2" xfId="13941" xr:uid="{00000000-0005-0000-0000-000068360000}"/>
    <cellStyle name="Black Dollar 2 5 8 3" xfId="13942" xr:uid="{00000000-0005-0000-0000-000069360000}"/>
    <cellStyle name="Black Dollar 2 5 9" xfId="13943" xr:uid="{00000000-0005-0000-0000-00006A360000}"/>
    <cellStyle name="Black Dollar 2 5 9 2" xfId="13944" xr:uid="{00000000-0005-0000-0000-00006B360000}"/>
    <cellStyle name="Black Dollar 2 5 9 2 2" xfId="13945" xr:uid="{00000000-0005-0000-0000-00006C360000}"/>
    <cellStyle name="Black Dollar 2 5 9 3" xfId="13946" xr:uid="{00000000-0005-0000-0000-00006D360000}"/>
    <cellStyle name="Black Dollar 2 6" xfId="13947" xr:uid="{00000000-0005-0000-0000-00006E360000}"/>
    <cellStyle name="Black Dollar 2 6 10" xfId="13948" xr:uid="{00000000-0005-0000-0000-00006F360000}"/>
    <cellStyle name="Black Dollar 2 6 10 2" xfId="13949" xr:uid="{00000000-0005-0000-0000-000070360000}"/>
    <cellStyle name="Black Dollar 2 6 11" xfId="13950" xr:uid="{00000000-0005-0000-0000-000071360000}"/>
    <cellStyle name="Black Dollar 2 6 11 2" xfId="13951" xr:uid="{00000000-0005-0000-0000-000072360000}"/>
    <cellStyle name="Black Dollar 2 6 12" xfId="13952" xr:uid="{00000000-0005-0000-0000-000073360000}"/>
    <cellStyle name="Black Dollar 2 6 2" xfId="13953" xr:uid="{00000000-0005-0000-0000-000074360000}"/>
    <cellStyle name="Black Dollar 2 6 2 2" xfId="13954" xr:uid="{00000000-0005-0000-0000-000075360000}"/>
    <cellStyle name="Black Dollar 2 6 2 2 2" xfId="13955" xr:uid="{00000000-0005-0000-0000-000076360000}"/>
    <cellStyle name="Black Dollar 2 6 2 3" xfId="13956" xr:uid="{00000000-0005-0000-0000-000077360000}"/>
    <cellStyle name="Black Dollar 2 6 2 3 2" xfId="13957" xr:uid="{00000000-0005-0000-0000-000078360000}"/>
    <cellStyle name="Black Dollar 2 6 2 4" xfId="13958" xr:uid="{00000000-0005-0000-0000-000079360000}"/>
    <cellStyle name="Black Dollar 2 6 3" xfId="13959" xr:uid="{00000000-0005-0000-0000-00007A360000}"/>
    <cellStyle name="Black Dollar 2 6 3 2" xfId="13960" xr:uid="{00000000-0005-0000-0000-00007B360000}"/>
    <cellStyle name="Black Dollar 2 6 3 2 2" xfId="13961" xr:uid="{00000000-0005-0000-0000-00007C360000}"/>
    <cellStyle name="Black Dollar 2 6 3 3" xfId="13962" xr:uid="{00000000-0005-0000-0000-00007D360000}"/>
    <cellStyle name="Black Dollar 2 6 3 3 2" xfId="13963" xr:uid="{00000000-0005-0000-0000-00007E360000}"/>
    <cellStyle name="Black Dollar 2 6 3 4" xfId="13964" xr:uid="{00000000-0005-0000-0000-00007F360000}"/>
    <cellStyle name="Black Dollar 2 6 4" xfId="13965" xr:uid="{00000000-0005-0000-0000-000080360000}"/>
    <cellStyle name="Black Dollar 2 6 4 2" xfId="13966" xr:uid="{00000000-0005-0000-0000-000081360000}"/>
    <cellStyle name="Black Dollar 2 6 4 2 2" xfId="13967" xr:uid="{00000000-0005-0000-0000-000082360000}"/>
    <cellStyle name="Black Dollar 2 6 4 3" xfId="13968" xr:uid="{00000000-0005-0000-0000-000083360000}"/>
    <cellStyle name="Black Dollar 2 6 4 3 2" xfId="13969" xr:uid="{00000000-0005-0000-0000-000084360000}"/>
    <cellStyle name="Black Dollar 2 6 4 4" xfId="13970" xr:uid="{00000000-0005-0000-0000-000085360000}"/>
    <cellStyle name="Black Dollar 2 6 5" xfId="13971" xr:uid="{00000000-0005-0000-0000-000086360000}"/>
    <cellStyle name="Black Dollar 2 6 5 2" xfId="13972" xr:uid="{00000000-0005-0000-0000-000087360000}"/>
    <cellStyle name="Black Dollar 2 6 5 2 2" xfId="13973" xr:uid="{00000000-0005-0000-0000-000088360000}"/>
    <cellStyle name="Black Dollar 2 6 5 3" xfId="13974" xr:uid="{00000000-0005-0000-0000-000089360000}"/>
    <cellStyle name="Black Dollar 2 6 5 3 2" xfId="13975" xr:uid="{00000000-0005-0000-0000-00008A360000}"/>
    <cellStyle name="Black Dollar 2 6 5 4" xfId="13976" xr:uid="{00000000-0005-0000-0000-00008B360000}"/>
    <cellStyle name="Black Dollar 2 6 6" xfId="13977" xr:uid="{00000000-0005-0000-0000-00008C360000}"/>
    <cellStyle name="Black Dollar 2 6 6 2" xfId="13978" xr:uid="{00000000-0005-0000-0000-00008D360000}"/>
    <cellStyle name="Black Dollar 2 6 6 2 2" xfId="13979" xr:uid="{00000000-0005-0000-0000-00008E360000}"/>
    <cellStyle name="Black Dollar 2 6 6 3" xfId="13980" xr:uid="{00000000-0005-0000-0000-00008F360000}"/>
    <cellStyle name="Black Dollar 2 6 6 3 2" xfId="13981" xr:uid="{00000000-0005-0000-0000-000090360000}"/>
    <cellStyle name="Black Dollar 2 6 6 4" xfId="13982" xr:uid="{00000000-0005-0000-0000-000091360000}"/>
    <cellStyle name="Black Dollar 2 6 7" xfId="13983" xr:uid="{00000000-0005-0000-0000-000092360000}"/>
    <cellStyle name="Black Dollar 2 6 7 2" xfId="13984" xr:uid="{00000000-0005-0000-0000-000093360000}"/>
    <cellStyle name="Black Dollar 2 6 7 2 2" xfId="13985" xr:uid="{00000000-0005-0000-0000-000094360000}"/>
    <cellStyle name="Black Dollar 2 6 7 3" xfId="13986" xr:uid="{00000000-0005-0000-0000-000095360000}"/>
    <cellStyle name="Black Dollar 2 6 7 3 2" xfId="13987" xr:uid="{00000000-0005-0000-0000-000096360000}"/>
    <cellStyle name="Black Dollar 2 6 7 4" xfId="13988" xr:uid="{00000000-0005-0000-0000-000097360000}"/>
    <cellStyle name="Black Dollar 2 6 8" xfId="13989" xr:uid="{00000000-0005-0000-0000-000098360000}"/>
    <cellStyle name="Black Dollar 2 6 8 2" xfId="13990" xr:uid="{00000000-0005-0000-0000-000099360000}"/>
    <cellStyle name="Black Dollar 2 6 8 2 2" xfId="13991" xr:uid="{00000000-0005-0000-0000-00009A360000}"/>
    <cellStyle name="Black Dollar 2 6 8 3" xfId="13992" xr:uid="{00000000-0005-0000-0000-00009B360000}"/>
    <cellStyle name="Black Dollar 2 6 9" xfId="13993" xr:uid="{00000000-0005-0000-0000-00009C360000}"/>
    <cellStyle name="Black Dollar 2 6 9 2" xfId="13994" xr:uid="{00000000-0005-0000-0000-00009D360000}"/>
    <cellStyle name="Black Dollar 2 6 9 2 2" xfId="13995" xr:uid="{00000000-0005-0000-0000-00009E360000}"/>
    <cellStyle name="Black Dollar 2 6 9 3" xfId="13996" xr:uid="{00000000-0005-0000-0000-00009F360000}"/>
    <cellStyle name="Black Dollar 2 7" xfId="13997" xr:uid="{00000000-0005-0000-0000-0000A0360000}"/>
    <cellStyle name="Black Dollar 2 7 10" xfId="13998" xr:uid="{00000000-0005-0000-0000-0000A1360000}"/>
    <cellStyle name="Black Dollar 2 7 10 2" xfId="13999" xr:uid="{00000000-0005-0000-0000-0000A2360000}"/>
    <cellStyle name="Black Dollar 2 7 11" xfId="14000" xr:uid="{00000000-0005-0000-0000-0000A3360000}"/>
    <cellStyle name="Black Dollar 2 7 11 2" xfId="14001" xr:uid="{00000000-0005-0000-0000-0000A4360000}"/>
    <cellStyle name="Black Dollar 2 7 12" xfId="14002" xr:uid="{00000000-0005-0000-0000-0000A5360000}"/>
    <cellStyle name="Black Dollar 2 7 2" xfId="14003" xr:uid="{00000000-0005-0000-0000-0000A6360000}"/>
    <cellStyle name="Black Dollar 2 7 2 2" xfId="14004" xr:uid="{00000000-0005-0000-0000-0000A7360000}"/>
    <cellStyle name="Black Dollar 2 7 2 2 2" xfId="14005" xr:uid="{00000000-0005-0000-0000-0000A8360000}"/>
    <cellStyle name="Black Dollar 2 7 2 3" xfId="14006" xr:uid="{00000000-0005-0000-0000-0000A9360000}"/>
    <cellStyle name="Black Dollar 2 7 2 3 2" xfId="14007" xr:uid="{00000000-0005-0000-0000-0000AA360000}"/>
    <cellStyle name="Black Dollar 2 7 2 4" xfId="14008" xr:uid="{00000000-0005-0000-0000-0000AB360000}"/>
    <cellStyle name="Black Dollar 2 7 3" xfId="14009" xr:uid="{00000000-0005-0000-0000-0000AC360000}"/>
    <cellStyle name="Black Dollar 2 7 3 2" xfId="14010" xr:uid="{00000000-0005-0000-0000-0000AD360000}"/>
    <cellStyle name="Black Dollar 2 7 3 2 2" xfId="14011" xr:uid="{00000000-0005-0000-0000-0000AE360000}"/>
    <cellStyle name="Black Dollar 2 7 3 3" xfId="14012" xr:uid="{00000000-0005-0000-0000-0000AF360000}"/>
    <cellStyle name="Black Dollar 2 7 3 3 2" xfId="14013" xr:uid="{00000000-0005-0000-0000-0000B0360000}"/>
    <cellStyle name="Black Dollar 2 7 3 4" xfId="14014" xr:uid="{00000000-0005-0000-0000-0000B1360000}"/>
    <cellStyle name="Black Dollar 2 7 4" xfId="14015" xr:uid="{00000000-0005-0000-0000-0000B2360000}"/>
    <cellStyle name="Black Dollar 2 7 4 2" xfId="14016" xr:uid="{00000000-0005-0000-0000-0000B3360000}"/>
    <cellStyle name="Black Dollar 2 7 4 2 2" xfId="14017" xr:uid="{00000000-0005-0000-0000-0000B4360000}"/>
    <cellStyle name="Black Dollar 2 7 4 3" xfId="14018" xr:uid="{00000000-0005-0000-0000-0000B5360000}"/>
    <cellStyle name="Black Dollar 2 7 4 3 2" xfId="14019" xr:uid="{00000000-0005-0000-0000-0000B6360000}"/>
    <cellStyle name="Black Dollar 2 7 4 4" xfId="14020" xr:uid="{00000000-0005-0000-0000-0000B7360000}"/>
    <cellStyle name="Black Dollar 2 7 5" xfId="14021" xr:uid="{00000000-0005-0000-0000-0000B8360000}"/>
    <cellStyle name="Black Dollar 2 7 5 2" xfId="14022" xr:uid="{00000000-0005-0000-0000-0000B9360000}"/>
    <cellStyle name="Black Dollar 2 7 5 2 2" xfId="14023" xr:uid="{00000000-0005-0000-0000-0000BA360000}"/>
    <cellStyle name="Black Dollar 2 7 5 3" xfId="14024" xr:uid="{00000000-0005-0000-0000-0000BB360000}"/>
    <cellStyle name="Black Dollar 2 7 5 3 2" xfId="14025" xr:uid="{00000000-0005-0000-0000-0000BC360000}"/>
    <cellStyle name="Black Dollar 2 7 5 4" xfId="14026" xr:uid="{00000000-0005-0000-0000-0000BD360000}"/>
    <cellStyle name="Black Dollar 2 7 6" xfId="14027" xr:uid="{00000000-0005-0000-0000-0000BE360000}"/>
    <cellStyle name="Black Dollar 2 7 6 2" xfId="14028" xr:uid="{00000000-0005-0000-0000-0000BF360000}"/>
    <cellStyle name="Black Dollar 2 7 6 2 2" xfId="14029" xr:uid="{00000000-0005-0000-0000-0000C0360000}"/>
    <cellStyle name="Black Dollar 2 7 6 3" xfId="14030" xr:uid="{00000000-0005-0000-0000-0000C1360000}"/>
    <cellStyle name="Black Dollar 2 7 6 3 2" xfId="14031" xr:uid="{00000000-0005-0000-0000-0000C2360000}"/>
    <cellStyle name="Black Dollar 2 7 6 4" xfId="14032" xr:uid="{00000000-0005-0000-0000-0000C3360000}"/>
    <cellStyle name="Black Dollar 2 7 7" xfId="14033" xr:uid="{00000000-0005-0000-0000-0000C4360000}"/>
    <cellStyle name="Black Dollar 2 7 7 2" xfId="14034" xr:uid="{00000000-0005-0000-0000-0000C5360000}"/>
    <cellStyle name="Black Dollar 2 7 7 2 2" xfId="14035" xr:uid="{00000000-0005-0000-0000-0000C6360000}"/>
    <cellStyle name="Black Dollar 2 7 7 3" xfId="14036" xr:uid="{00000000-0005-0000-0000-0000C7360000}"/>
    <cellStyle name="Black Dollar 2 7 7 3 2" xfId="14037" xr:uid="{00000000-0005-0000-0000-0000C8360000}"/>
    <cellStyle name="Black Dollar 2 7 7 4" xfId="14038" xr:uid="{00000000-0005-0000-0000-0000C9360000}"/>
    <cellStyle name="Black Dollar 2 7 8" xfId="14039" xr:uid="{00000000-0005-0000-0000-0000CA360000}"/>
    <cellStyle name="Black Dollar 2 7 8 2" xfId="14040" xr:uid="{00000000-0005-0000-0000-0000CB360000}"/>
    <cellStyle name="Black Dollar 2 7 8 2 2" xfId="14041" xr:uid="{00000000-0005-0000-0000-0000CC360000}"/>
    <cellStyle name="Black Dollar 2 7 8 3" xfId="14042" xr:uid="{00000000-0005-0000-0000-0000CD360000}"/>
    <cellStyle name="Black Dollar 2 7 9" xfId="14043" xr:uid="{00000000-0005-0000-0000-0000CE360000}"/>
    <cellStyle name="Black Dollar 2 7 9 2" xfId="14044" xr:uid="{00000000-0005-0000-0000-0000CF360000}"/>
    <cellStyle name="Black Dollar 2 7 9 2 2" xfId="14045" xr:uid="{00000000-0005-0000-0000-0000D0360000}"/>
    <cellStyle name="Black Dollar 2 7 9 3" xfId="14046" xr:uid="{00000000-0005-0000-0000-0000D1360000}"/>
    <cellStyle name="Black Dollar 2 8" xfId="14047" xr:uid="{00000000-0005-0000-0000-0000D2360000}"/>
    <cellStyle name="Black Dollar 2 8 10" xfId="14048" xr:uid="{00000000-0005-0000-0000-0000D3360000}"/>
    <cellStyle name="Black Dollar 2 8 10 2" xfId="14049" xr:uid="{00000000-0005-0000-0000-0000D4360000}"/>
    <cellStyle name="Black Dollar 2 8 11" xfId="14050" xr:uid="{00000000-0005-0000-0000-0000D5360000}"/>
    <cellStyle name="Black Dollar 2 8 11 2" xfId="14051" xr:uid="{00000000-0005-0000-0000-0000D6360000}"/>
    <cellStyle name="Black Dollar 2 8 12" xfId="14052" xr:uid="{00000000-0005-0000-0000-0000D7360000}"/>
    <cellStyle name="Black Dollar 2 8 2" xfId="14053" xr:uid="{00000000-0005-0000-0000-0000D8360000}"/>
    <cellStyle name="Black Dollar 2 8 2 2" xfId="14054" xr:uid="{00000000-0005-0000-0000-0000D9360000}"/>
    <cellStyle name="Black Dollar 2 8 2 2 2" xfId="14055" xr:uid="{00000000-0005-0000-0000-0000DA360000}"/>
    <cellStyle name="Black Dollar 2 8 2 3" xfId="14056" xr:uid="{00000000-0005-0000-0000-0000DB360000}"/>
    <cellStyle name="Black Dollar 2 8 2 3 2" xfId="14057" xr:uid="{00000000-0005-0000-0000-0000DC360000}"/>
    <cellStyle name="Black Dollar 2 8 2 4" xfId="14058" xr:uid="{00000000-0005-0000-0000-0000DD360000}"/>
    <cellStyle name="Black Dollar 2 8 3" xfId="14059" xr:uid="{00000000-0005-0000-0000-0000DE360000}"/>
    <cellStyle name="Black Dollar 2 8 3 2" xfId="14060" xr:uid="{00000000-0005-0000-0000-0000DF360000}"/>
    <cellStyle name="Black Dollar 2 8 3 2 2" xfId="14061" xr:uid="{00000000-0005-0000-0000-0000E0360000}"/>
    <cellStyle name="Black Dollar 2 8 3 3" xfId="14062" xr:uid="{00000000-0005-0000-0000-0000E1360000}"/>
    <cellStyle name="Black Dollar 2 8 3 3 2" xfId="14063" xr:uid="{00000000-0005-0000-0000-0000E2360000}"/>
    <cellStyle name="Black Dollar 2 8 3 4" xfId="14064" xr:uid="{00000000-0005-0000-0000-0000E3360000}"/>
    <cellStyle name="Black Dollar 2 8 4" xfId="14065" xr:uid="{00000000-0005-0000-0000-0000E4360000}"/>
    <cellStyle name="Black Dollar 2 8 4 2" xfId="14066" xr:uid="{00000000-0005-0000-0000-0000E5360000}"/>
    <cellStyle name="Black Dollar 2 8 4 2 2" xfId="14067" xr:uid="{00000000-0005-0000-0000-0000E6360000}"/>
    <cellStyle name="Black Dollar 2 8 4 3" xfId="14068" xr:uid="{00000000-0005-0000-0000-0000E7360000}"/>
    <cellStyle name="Black Dollar 2 8 4 3 2" xfId="14069" xr:uid="{00000000-0005-0000-0000-0000E8360000}"/>
    <cellStyle name="Black Dollar 2 8 4 4" xfId="14070" xr:uid="{00000000-0005-0000-0000-0000E9360000}"/>
    <cellStyle name="Black Dollar 2 8 5" xfId="14071" xr:uid="{00000000-0005-0000-0000-0000EA360000}"/>
    <cellStyle name="Black Dollar 2 8 5 2" xfId="14072" xr:uid="{00000000-0005-0000-0000-0000EB360000}"/>
    <cellStyle name="Black Dollar 2 8 5 2 2" xfId="14073" xr:uid="{00000000-0005-0000-0000-0000EC360000}"/>
    <cellStyle name="Black Dollar 2 8 5 3" xfId="14074" xr:uid="{00000000-0005-0000-0000-0000ED360000}"/>
    <cellStyle name="Black Dollar 2 8 5 3 2" xfId="14075" xr:uid="{00000000-0005-0000-0000-0000EE360000}"/>
    <cellStyle name="Black Dollar 2 8 5 4" xfId="14076" xr:uid="{00000000-0005-0000-0000-0000EF360000}"/>
    <cellStyle name="Black Dollar 2 8 6" xfId="14077" xr:uid="{00000000-0005-0000-0000-0000F0360000}"/>
    <cellStyle name="Black Dollar 2 8 6 2" xfId="14078" xr:uid="{00000000-0005-0000-0000-0000F1360000}"/>
    <cellStyle name="Black Dollar 2 8 6 2 2" xfId="14079" xr:uid="{00000000-0005-0000-0000-0000F2360000}"/>
    <cellStyle name="Black Dollar 2 8 6 3" xfId="14080" xr:uid="{00000000-0005-0000-0000-0000F3360000}"/>
    <cellStyle name="Black Dollar 2 8 6 3 2" xfId="14081" xr:uid="{00000000-0005-0000-0000-0000F4360000}"/>
    <cellStyle name="Black Dollar 2 8 6 4" xfId="14082" xr:uid="{00000000-0005-0000-0000-0000F5360000}"/>
    <cellStyle name="Black Dollar 2 8 7" xfId="14083" xr:uid="{00000000-0005-0000-0000-0000F6360000}"/>
    <cellStyle name="Black Dollar 2 8 7 2" xfId="14084" xr:uid="{00000000-0005-0000-0000-0000F7360000}"/>
    <cellStyle name="Black Dollar 2 8 7 2 2" xfId="14085" xr:uid="{00000000-0005-0000-0000-0000F8360000}"/>
    <cellStyle name="Black Dollar 2 8 7 3" xfId="14086" xr:uid="{00000000-0005-0000-0000-0000F9360000}"/>
    <cellStyle name="Black Dollar 2 8 7 3 2" xfId="14087" xr:uid="{00000000-0005-0000-0000-0000FA360000}"/>
    <cellStyle name="Black Dollar 2 8 7 4" xfId="14088" xr:uid="{00000000-0005-0000-0000-0000FB360000}"/>
    <cellStyle name="Black Dollar 2 8 8" xfId="14089" xr:uid="{00000000-0005-0000-0000-0000FC360000}"/>
    <cellStyle name="Black Dollar 2 8 8 2" xfId="14090" xr:uid="{00000000-0005-0000-0000-0000FD360000}"/>
    <cellStyle name="Black Dollar 2 8 8 2 2" xfId="14091" xr:uid="{00000000-0005-0000-0000-0000FE360000}"/>
    <cellStyle name="Black Dollar 2 8 8 3" xfId="14092" xr:uid="{00000000-0005-0000-0000-0000FF360000}"/>
    <cellStyle name="Black Dollar 2 8 9" xfId="14093" xr:uid="{00000000-0005-0000-0000-000000370000}"/>
    <cellStyle name="Black Dollar 2 8 9 2" xfId="14094" xr:uid="{00000000-0005-0000-0000-000001370000}"/>
    <cellStyle name="Black Dollar 2 8 9 2 2" xfId="14095" xr:uid="{00000000-0005-0000-0000-000002370000}"/>
    <cellStyle name="Black Dollar 2 8 9 3" xfId="14096" xr:uid="{00000000-0005-0000-0000-000003370000}"/>
    <cellStyle name="Black Dollar 2 9" xfId="14097" xr:uid="{00000000-0005-0000-0000-000004370000}"/>
    <cellStyle name="Black Dollar 2 9 2" xfId="14098" xr:uid="{00000000-0005-0000-0000-000005370000}"/>
    <cellStyle name="Black Dollar 2 9 2 2" xfId="14099" xr:uid="{00000000-0005-0000-0000-000006370000}"/>
    <cellStyle name="Black Dollar 2 9 3" xfId="14100" xr:uid="{00000000-0005-0000-0000-000007370000}"/>
    <cellStyle name="Black Dollar 2 9 3 2" xfId="14101" xr:uid="{00000000-0005-0000-0000-000008370000}"/>
    <cellStyle name="Black Dollar 2 9 4" xfId="14102" xr:uid="{00000000-0005-0000-0000-000009370000}"/>
    <cellStyle name="Black Dollar 20" xfId="14103" xr:uid="{00000000-0005-0000-0000-00000A370000}"/>
    <cellStyle name="Black Dollar 20 2" xfId="14104" xr:uid="{00000000-0005-0000-0000-00000B370000}"/>
    <cellStyle name="Black Dollar 21" xfId="14105" xr:uid="{00000000-0005-0000-0000-00000C370000}"/>
    <cellStyle name="Black Dollar 3" xfId="14106" xr:uid="{00000000-0005-0000-0000-00000D370000}"/>
    <cellStyle name="Black Dollar 3 10" xfId="14107" xr:uid="{00000000-0005-0000-0000-00000E370000}"/>
    <cellStyle name="Black Dollar 3 10 2" xfId="14108" xr:uid="{00000000-0005-0000-0000-00000F370000}"/>
    <cellStyle name="Black Dollar 3 11" xfId="14109" xr:uid="{00000000-0005-0000-0000-000010370000}"/>
    <cellStyle name="Black Dollar 3 11 2" xfId="14110" xr:uid="{00000000-0005-0000-0000-000011370000}"/>
    <cellStyle name="Black Dollar 3 12" xfId="14111" xr:uid="{00000000-0005-0000-0000-000012370000}"/>
    <cellStyle name="Black Dollar 3 2" xfId="14112" xr:uid="{00000000-0005-0000-0000-000013370000}"/>
    <cellStyle name="Black Dollar 3 2 2" xfId="14113" xr:uid="{00000000-0005-0000-0000-000014370000}"/>
    <cellStyle name="Black Dollar 3 2 2 2" xfId="14114" xr:uid="{00000000-0005-0000-0000-000015370000}"/>
    <cellStyle name="Black Dollar 3 2 3" xfId="14115" xr:uid="{00000000-0005-0000-0000-000016370000}"/>
    <cellStyle name="Black Dollar 3 2 3 2" xfId="14116" xr:uid="{00000000-0005-0000-0000-000017370000}"/>
    <cellStyle name="Black Dollar 3 2 4" xfId="14117" xr:uid="{00000000-0005-0000-0000-000018370000}"/>
    <cellStyle name="Black Dollar 3 3" xfId="14118" xr:uid="{00000000-0005-0000-0000-000019370000}"/>
    <cellStyle name="Black Dollar 3 3 2" xfId="14119" xr:uid="{00000000-0005-0000-0000-00001A370000}"/>
    <cellStyle name="Black Dollar 3 3 2 2" xfId="14120" xr:uid="{00000000-0005-0000-0000-00001B370000}"/>
    <cellStyle name="Black Dollar 3 3 3" xfId="14121" xr:uid="{00000000-0005-0000-0000-00001C370000}"/>
    <cellStyle name="Black Dollar 3 3 3 2" xfId="14122" xr:uid="{00000000-0005-0000-0000-00001D370000}"/>
    <cellStyle name="Black Dollar 3 3 4" xfId="14123" xr:uid="{00000000-0005-0000-0000-00001E370000}"/>
    <cellStyle name="Black Dollar 3 4" xfId="14124" xr:uid="{00000000-0005-0000-0000-00001F370000}"/>
    <cellStyle name="Black Dollar 3 4 2" xfId="14125" xr:uid="{00000000-0005-0000-0000-000020370000}"/>
    <cellStyle name="Black Dollar 3 4 2 2" xfId="14126" xr:uid="{00000000-0005-0000-0000-000021370000}"/>
    <cellStyle name="Black Dollar 3 4 3" xfId="14127" xr:uid="{00000000-0005-0000-0000-000022370000}"/>
    <cellStyle name="Black Dollar 3 4 3 2" xfId="14128" xr:uid="{00000000-0005-0000-0000-000023370000}"/>
    <cellStyle name="Black Dollar 3 4 4" xfId="14129" xr:uid="{00000000-0005-0000-0000-000024370000}"/>
    <cellStyle name="Black Dollar 3 5" xfId="14130" xr:uid="{00000000-0005-0000-0000-000025370000}"/>
    <cellStyle name="Black Dollar 3 5 2" xfId="14131" xr:uid="{00000000-0005-0000-0000-000026370000}"/>
    <cellStyle name="Black Dollar 3 5 2 2" xfId="14132" xr:uid="{00000000-0005-0000-0000-000027370000}"/>
    <cellStyle name="Black Dollar 3 5 3" xfId="14133" xr:uid="{00000000-0005-0000-0000-000028370000}"/>
    <cellStyle name="Black Dollar 3 5 3 2" xfId="14134" xr:uid="{00000000-0005-0000-0000-000029370000}"/>
    <cellStyle name="Black Dollar 3 5 4" xfId="14135" xr:uid="{00000000-0005-0000-0000-00002A370000}"/>
    <cellStyle name="Black Dollar 3 6" xfId="14136" xr:uid="{00000000-0005-0000-0000-00002B370000}"/>
    <cellStyle name="Black Dollar 3 6 2" xfId="14137" xr:uid="{00000000-0005-0000-0000-00002C370000}"/>
    <cellStyle name="Black Dollar 3 6 2 2" xfId="14138" xr:uid="{00000000-0005-0000-0000-00002D370000}"/>
    <cellStyle name="Black Dollar 3 6 3" xfId="14139" xr:uid="{00000000-0005-0000-0000-00002E370000}"/>
    <cellStyle name="Black Dollar 3 6 3 2" xfId="14140" xr:uid="{00000000-0005-0000-0000-00002F370000}"/>
    <cellStyle name="Black Dollar 3 6 4" xfId="14141" xr:uid="{00000000-0005-0000-0000-000030370000}"/>
    <cellStyle name="Black Dollar 3 7" xfId="14142" xr:uid="{00000000-0005-0000-0000-000031370000}"/>
    <cellStyle name="Black Dollar 3 7 2" xfId="14143" xr:uid="{00000000-0005-0000-0000-000032370000}"/>
    <cellStyle name="Black Dollar 3 7 2 2" xfId="14144" xr:uid="{00000000-0005-0000-0000-000033370000}"/>
    <cellStyle name="Black Dollar 3 7 3" xfId="14145" xr:uid="{00000000-0005-0000-0000-000034370000}"/>
    <cellStyle name="Black Dollar 3 7 3 2" xfId="14146" xr:uid="{00000000-0005-0000-0000-000035370000}"/>
    <cellStyle name="Black Dollar 3 7 4" xfId="14147" xr:uid="{00000000-0005-0000-0000-000036370000}"/>
    <cellStyle name="Black Dollar 3 8" xfId="14148" xr:uid="{00000000-0005-0000-0000-000037370000}"/>
    <cellStyle name="Black Dollar 3 8 2" xfId="14149" xr:uid="{00000000-0005-0000-0000-000038370000}"/>
    <cellStyle name="Black Dollar 3 8 2 2" xfId="14150" xr:uid="{00000000-0005-0000-0000-000039370000}"/>
    <cellStyle name="Black Dollar 3 8 3" xfId="14151" xr:uid="{00000000-0005-0000-0000-00003A370000}"/>
    <cellStyle name="Black Dollar 3 9" xfId="14152" xr:uid="{00000000-0005-0000-0000-00003B370000}"/>
    <cellStyle name="Black Dollar 3 9 2" xfId="14153" xr:uid="{00000000-0005-0000-0000-00003C370000}"/>
    <cellStyle name="Black Dollar 3 9 2 2" xfId="14154" xr:uid="{00000000-0005-0000-0000-00003D370000}"/>
    <cellStyle name="Black Dollar 3 9 3" xfId="14155" xr:uid="{00000000-0005-0000-0000-00003E370000}"/>
    <cellStyle name="Black Dollar 4" xfId="14156" xr:uid="{00000000-0005-0000-0000-00003F370000}"/>
    <cellStyle name="Black Dollar 4 10" xfId="14157" xr:uid="{00000000-0005-0000-0000-000040370000}"/>
    <cellStyle name="Black Dollar 4 10 2" xfId="14158" xr:uid="{00000000-0005-0000-0000-000041370000}"/>
    <cellStyle name="Black Dollar 4 11" xfId="14159" xr:uid="{00000000-0005-0000-0000-000042370000}"/>
    <cellStyle name="Black Dollar 4 11 2" xfId="14160" xr:uid="{00000000-0005-0000-0000-000043370000}"/>
    <cellStyle name="Black Dollar 4 12" xfId="14161" xr:uid="{00000000-0005-0000-0000-000044370000}"/>
    <cellStyle name="Black Dollar 4 2" xfId="14162" xr:uid="{00000000-0005-0000-0000-000045370000}"/>
    <cellStyle name="Black Dollar 4 2 2" xfId="14163" xr:uid="{00000000-0005-0000-0000-000046370000}"/>
    <cellStyle name="Black Dollar 4 2 2 2" xfId="14164" xr:uid="{00000000-0005-0000-0000-000047370000}"/>
    <cellStyle name="Black Dollar 4 2 3" xfId="14165" xr:uid="{00000000-0005-0000-0000-000048370000}"/>
    <cellStyle name="Black Dollar 4 2 3 2" xfId="14166" xr:uid="{00000000-0005-0000-0000-000049370000}"/>
    <cellStyle name="Black Dollar 4 2 4" xfId="14167" xr:uid="{00000000-0005-0000-0000-00004A370000}"/>
    <cellStyle name="Black Dollar 4 3" xfId="14168" xr:uid="{00000000-0005-0000-0000-00004B370000}"/>
    <cellStyle name="Black Dollar 4 3 2" xfId="14169" xr:uid="{00000000-0005-0000-0000-00004C370000}"/>
    <cellStyle name="Black Dollar 4 3 2 2" xfId="14170" xr:uid="{00000000-0005-0000-0000-00004D370000}"/>
    <cellStyle name="Black Dollar 4 3 3" xfId="14171" xr:uid="{00000000-0005-0000-0000-00004E370000}"/>
    <cellStyle name="Black Dollar 4 3 3 2" xfId="14172" xr:uid="{00000000-0005-0000-0000-00004F370000}"/>
    <cellStyle name="Black Dollar 4 3 4" xfId="14173" xr:uid="{00000000-0005-0000-0000-000050370000}"/>
    <cellStyle name="Black Dollar 4 4" xfId="14174" xr:uid="{00000000-0005-0000-0000-000051370000}"/>
    <cellStyle name="Black Dollar 4 4 2" xfId="14175" xr:uid="{00000000-0005-0000-0000-000052370000}"/>
    <cellStyle name="Black Dollar 4 4 2 2" xfId="14176" xr:uid="{00000000-0005-0000-0000-000053370000}"/>
    <cellStyle name="Black Dollar 4 4 3" xfId="14177" xr:uid="{00000000-0005-0000-0000-000054370000}"/>
    <cellStyle name="Black Dollar 4 4 3 2" xfId="14178" xr:uid="{00000000-0005-0000-0000-000055370000}"/>
    <cellStyle name="Black Dollar 4 4 4" xfId="14179" xr:uid="{00000000-0005-0000-0000-000056370000}"/>
    <cellStyle name="Black Dollar 4 5" xfId="14180" xr:uid="{00000000-0005-0000-0000-000057370000}"/>
    <cellStyle name="Black Dollar 4 5 2" xfId="14181" xr:uid="{00000000-0005-0000-0000-000058370000}"/>
    <cellStyle name="Black Dollar 4 5 2 2" xfId="14182" xr:uid="{00000000-0005-0000-0000-000059370000}"/>
    <cellStyle name="Black Dollar 4 5 3" xfId="14183" xr:uid="{00000000-0005-0000-0000-00005A370000}"/>
    <cellStyle name="Black Dollar 4 5 3 2" xfId="14184" xr:uid="{00000000-0005-0000-0000-00005B370000}"/>
    <cellStyle name="Black Dollar 4 5 4" xfId="14185" xr:uid="{00000000-0005-0000-0000-00005C370000}"/>
    <cellStyle name="Black Dollar 4 6" xfId="14186" xr:uid="{00000000-0005-0000-0000-00005D370000}"/>
    <cellStyle name="Black Dollar 4 6 2" xfId="14187" xr:uid="{00000000-0005-0000-0000-00005E370000}"/>
    <cellStyle name="Black Dollar 4 6 2 2" xfId="14188" xr:uid="{00000000-0005-0000-0000-00005F370000}"/>
    <cellStyle name="Black Dollar 4 6 3" xfId="14189" xr:uid="{00000000-0005-0000-0000-000060370000}"/>
    <cellStyle name="Black Dollar 4 6 3 2" xfId="14190" xr:uid="{00000000-0005-0000-0000-000061370000}"/>
    <cellStyle name="Black Dollar 4 6 4" xfId="14191" xr:uid="{00000000-0005-0000-0000-000062370000}"/>
    <cellStyle name="Black Dollar 4 7" xfId="14192" xr:uid="{00000000-0005-0000-0000-000063370000}"/>
    <cellStyle name="Black Dollar 4 7 2" xfId="14193" xr:uid="{00000000-0005-0000-0000-000064370000}"/>
    <cellStyle name="Black Dollar 4 7 2 2" xfId="14194" xr:uid="{00000000-0005-0000-0000-000065370000}"/>
    <cellStyle name="Black Dollar 4 7 3" xfId="14195" xr:uid="{00000000-0005-0000-0000-000066370000}"/>
    <cellStyle name="Black Dollar 4 7 3 2" xfId="14196" xr:uid="{00000000-0005-0000-0000-000067370000}"/>
    <cellStyle name="Black Dollar 4 7 4" xfId="14197" xr:uid="{00000000-0005-0000-0000-000068370000}"/>
    <cellStyle name="Black Dollar 4 8" xfId="14198" xr:uid="{00000000-0005-0000-0000-000069370000}"/>
    <cellStyle name="Black Dollar 4 8 2" xfId="14199" xr:uid="{00000000-0005-0000-0000-00006A370000}"/>
    <cellStyle name="Black Dollar 4 8 2 2" xfId="14200" xr:uid="{00000000-0005-0000-0000-00006B370000}"/>
    <cellStyle name="Black Dollar 4 8 3" xfId="14201" xr:uid="{00000000-0005-0000-0000-00006C370000}"/>
    <cellStyle name="Black Dollar 4 9" xfId="14202" xr:uid="{00000000-0005-0000-0000-00006D370000}"/>
    <cellStyle name="Black Dollar 4 9 2" xfId="14203" xr:uid="{00000000-0005-0000-0000-00006E370000}"/>
    <cellStyle name="Black Dollar 4 9 2 2" xfId="14204" xr:uid="{00000000-0005-0000-0000-00006F370000}"/>
    <cellStyle name="Black Dollar 4 9 3" xfId="14205" xr:uid="{00000000-0005-0000-0000-000070370000}"/>
    <cellStyle name="Black Dollar 5" xfId="14206" xr:uid="{00000000-0005-0000-0000-000071370000}"/>
    <cellStyle name="Black Dollar 5 10" xfId="14207" xr:uid="{00000000-0005-0000-0000-000072370000}"/>
    <cellStyle name="Black Dollar 5 10 2" xfId="14208" xr:uid="{00000000-0005-0000-0000-000073370000}"/>
    <cellStyle name="Black Dollar 5 11" xfId="14209" xr:uid="{00000000-0005-0000-0000-000074370000}"/>
    <cellStyle name="Black Dollar 5 11 2" xfId="14210" xr:uid="{00000000-0005-0000-0000-000075370000}"/>
    <cellStyle name="Black Dollar 5 12" xfId="14211" xr:uid="{00000000-0005-0000-0000-000076370000}"/>
    <cellStyle name="Black Dollar 5 2" xfId="14212" xr:uid="{00000000-0005-0000-0000-000077370000}"/>
    <cellStyle name="Black Dollar 5 2 2" xfId="14213" xr:uid="{00000000-0005-0000-0000-000078370000}"/>
    <cellStyle name="Black Dollar 5 2 2 2" xfId="14214" xr:uid="{00000000-0005-0000-0000-000079370000}"/>
    <cellStyle name="Black Dollar 5 2 3" xfId="14215" xr:uid="{00000000-0005-0000-0000-00007A370000}"/>
    <cellStyle name="Black Dollar 5 2 3 2" xfId="14216" xr:uid="{00000000-0005-0000-0000-00007B370000}"/>
    <cellStyle name="Black Dollar 5 2 4" xfId="14217" xr:uid="{00000000-0005-0000-0000-00007C370000}"/>
    <cellStyle name="Black Dollar 5 3" xfId="14218" xr:uid="{00000000-0005-0000-0000-00007D370000}"/>
    <cellStyle name="Black Dollar 5 3 2" xfId="14219" xr:uid="{00000000-0005-0000-0000-00007E370000}"/>
    <cellStyle name="Black Dollar 5 3 2 2" xfId="14220" xr:uid="{00000000-0005-0000-0000-00007F370000}"/>
    <cellStyle name="Black Dollar 5 3 3" xfId="14221" xr:uid="{00000000-0005-0000-0000-000080370000}"/>
    <cellStyle name="Black Dollar 5 3 3 2" xfId="14222" xr:uid="{00000000-0005-0000-0000-000081370000}"/>
    <cellStyle name="Black Dollar 5 3 4" xfId="14223" xr:uid="{00000000-0005-0000-0000-000082370000}"/>
    <cellStyle name="Black Dollar 5 4" xfId="14224" xr:uid="{00000000-0005-0000-0000-000083370000}"/>
    <cellStyle name="Black Dollar 5 4 2" xfId="14225" xr:uid="{00000000-0005-0000-0000-000084370000}"/>
    <cellStyle name="Black Dollar 5 4 2 2" xfId="14226" xr:uid="{00000000-0005-0000-0000-000085370000}"/>
    <cellStyle name="Black Dollar 5 4 3" xfId="14227" xr:uid="{00000000-0005-0000-0000-000086370000}"/>
    <cellStyle name="Black Dollar 5 4 3 2" xfId="14228" xr:uid="{00000000-0005-0000-0000-000087370000}"/>
    <cellStyle name="Black Dollar 5 4 4" xfId="14229" xr:uid="{00000000-0005-0000-0000-000088370000}"/>
    <cellStyle name="Black Dollar 5 5" xfId="14230" xr:uid="{00000000-0005-0000-0000-000089370000}"/>
    <cellStyle name="Black Dollar 5 5 2" xfId="14231" xr:uid="{00000000-0005-0000-0000-00008A370000}"/>
    <cellStyle name="Black Dollar 5 5 2 2" xfId="14232" xr:uid="{00000000-0005-0000-0000-00008B370000}"/>
    <cellStyle name="Black Dollar 5 5 3" xfId="14233" xr:uid="{00000000-0005-0000-0000-00008C370000}"/>
    <cellStyle name="Black Dollar 5 5 3 2" xfId="14234" xr:uid="{00000000-0005-0000-0000-00008D370000}"/>
    <cellStyle name="Black Dollar 5 5 4" xfId="14235" xr:uid="{00000000-0005-0000-0000-00008E370000}"/>
    <cellStyle name="Black Dollar 5 6" xfId="14236" xr:uid="{00000000-0005-0000-0000-00008F370000}"/>
    <cellStyle name="Black Dollar 5 6 2" xfId="14237" xr:uid="{00000000-0005-0000-0000-000090370000}"/>
    <cellStyle name="Black Dollar 5 6 2 2" xfId="14238" xr:uid="{00000000-0005-0000-0000-000091370000}"/>
    <cellStyle name="Black Dollar 5 6 3" xfId="14239" xr:uid="{00000000-0005-0000-0000-000092370000}"/>
    <cellStyle name="Black Dollar 5 6 3 2" xfId="14240" xr:uid="{00000000-0005-0000-0000-000093370000}"/>
    <cellStyle name="Black Dollar 5 6 4" xfId="14241" xr:uid="{00000000-0005-0000-0000-000094370000}"/>
    <cellStyle name="Black Dollar 5 7" xfId="14242" xr:uid="{00000000-0005-0000-0000-000095370000}"/>
    <cellStyle name="Black Dollar 5 7 2" xfId="14243" xr:uid="{00000000-0005-0000-0000-000096370000}"/>
    <cellStyle name="Black Dollar 5 7 2 2" xfId="14244" xr:uid="{00000000-0005-0000-0000-000097370000}"/>
    <cellStyle name="Black Dollar 5 7 3" xfId="14245" xr:uid="{00000000-0005-0000-0000-000098370000}"/>
    <cellStyle name="Black Dollar 5 7 3 2" xfId="14246" xr:uid="{00000000-0005-0000-0000-000099370000}"/>
    <cellStyle name="Black Dollar 5 7 4" xfId="14247" xr:uid="{00000000-0005-0000-0000-00009A370000}"/>
    <cellStyle name="Black Dollar 5 8" xfId="14248" xr:uid="{00000000-0005-0000-0000-00009B370000}"/>
    <cellStyle name="Black Dollar 5 8 2" xfId="14249" xr:uid="{00000000-0005-0000-0000-00009C370000}"/>
    <cellStyle name="Black Dollar 5 8 2 2" xfId="14250" xr:uid="{00000000-0005-0000-0000-00009D370000}"/>
    <cellStyle name="Black Dollar 5 8 3" xfId="14251" xr:uid="{00000000-0005-0000-0000-00009E370000}"/>
    <cellStyle name="Black Dollar 5 9" xfId="14252" xr:uid="{00000000-0005-0000-0000-00009F370000}"/>
    <cellStyle name="Black Dollar 5 9 2" xfId="14253" xr:uid="{00000000-0005-0000-0000-0000A0370000}"/>
    <cellStyle name="Black Dollar 5 9 2 2" xfId="14254" xr:uid="{00000000-0005-0000-0000-0000A1370000}"/>
    <cellStyle name="Black Dollar 5 9 3" xfId="14255" xr:uid="{00000000-0005-0000-0000-0000A2370000}"/>
    <cellStyle name="Black Dollar 6" xfId="14256" xr:uid="{00000000-0005-0000-0000-0000A3370000}"/>
    <cellStyle name="Black Dollar 6 10" xfId="14257" xr:uid="{00000000-0005-0000-0000-0000A4370000}"/>
    <cellStyle name="Black Dollar 6 10 2" xfId="14258" xr:uid="{00000000-0005-0000-0000-0000A5370000}"/>
    <cellStyle name="Black Dollar 6 11" xfId="14259" xr:uid="{00000000-0005-0000-0000-0000A6370000}"/>
    <cellStyle name="Black Dollar 6 11 2" xfId="14260" xr:uid="{00000000-0005-0000-0000-0000A7370000}"/>
    <cellStyle name="Black Dollar 6 12" xfId="14261" xr:uid="{00000000-0005-0000-0000-0000A8370000}"/>
    <cellStyle name="Black Dollar 6 2" xfId="14262" xr:uid="{00000000-0005-0000-0000-0000A9370000}"/>
    <cellStyle name="Black Dollar 6 2 2" xfId="14263" xr:uid="{00000000-0005-0000-0000-0000AA370000}"/>
    <cellStyle name="Black Dollar 6 2 2 2" xfId="14264" xr:uid="{00000000-0005-0000-0000-0000AB370000}"/>
    <cellStyle name="Black Dollar 6 2 3" xfId="14265" xr:uid="{00000000-0005-0000-0000-0000AC370000}"/>
    <cellStyle name="Black Dollar 6 2 3 2" xfId="14266" xr:uid="{00000000-0005-0000-0000-0000AD370000}"/>
    <cellStyle name="Black Dollar 6 2 4" xfId="14267" xr:uid="{00000000-0005-0000-0000-0000AE370000}"/>
    <cellStyle name="Black Dollar 6 3" xfId="14268" xr:uid="{00000000-0005-0000-0000-0000AF370000}"/>
    <cellStyle name="Black Dollar 6 3 2" xfId="14269" xr:uid="{00000000-0005-0000-0000-0000B0370000}"/>
    <cellStyle name="Black Dollar 6 3 2 2" xfId="14270" xr:uid="{00000000-0005-0000-0000-0000B1370000}"/>
    <cellStyle name="Black Dollar 6 3 3" xfId="14271" xr:uid="{00000000-0005-0000-0000-0000B2370000}"/>
    <cellStyle name="Black Dollar 6 3 3 2" xfId="14272" xr:uid="{00000000-0005-0000-0000-0000B3370000}"/>
    <cellStyle name="Black Dollar 6 3 4" xfId="14273" xr:uid="{00000000-0005-0000-0000-0000B4370000}"/>
    <cellStyle name="Black Dollar 6 4" xfId="14274" xr:uid="{00000000-0005-0000-0000-0000B5370000}"/>
    <cellStyle name="Black Dollar 6 4 2" xfId="14275" xr:uid="{00000000-0005-0000-0000-0000B6370000}"/>
    <cellStyle name="Black Dollar 6 4 2 2" xfId="14276" xr:uid="{00000000-0005-0000-0000-0000B7370000}"/>
    <cellStyle name="Black Dollar 6 4 3" xfId="14277" xr:uid="{00000000-0005-0000-0000-0000B8370000}"/>
    <cellStyle name="Black Dollar 6 4 3 2" xfId="14278" xr:uid="{00000000-0005-0000-0000-0000B9370000}"/>
    <cellStyle name="Black Dollar 6 4 4" xfId="14279" xr:uid="{00000000-0005-0000-0000-0000BA370000}"/>
    <cellStyle name="Black Dollar 6 5" xfId="14280" xr:uid="{00000000-0005-0000-0000-0000BB370000}"/>
    <cellStyle name="Black Dollar 6 5 2" xfId="14281" xr:uid="{00000000-0005-0000-0000-0000BC370000}"/>
    <cellStyle name="Black Dollar 6 5 2 2" xfId="14282" xr:uid="{00000000-0005-0000-0000-0000BD370000}"/>
    <cellStyle name="Black Dollar 6 5 3" xfId="14283" xr:uid="{00000000-0005-0000-0000-0000BE370000}"/>
    <cellStyle name="Black Dollar 6 5 3 2" xfId="14284" xr:uid="{00000000-0005-0000-0000-0000BF370000}"/>
    <cellStyle name="Black Dollar 6 5 4" xfId="14285" xr:uid="{00000000-0005-0000-0000-0000C0370000}"/>
    <cellStyle name="Black Dollar 6 6" xfId="14286" xr:uid="{00000000-0005-0000-0000-0000C1370000}"/>
    <cellStyle name="Black Dollar 6 6 2" xfId="14287" xr:uid="{00000000-0005-0000-0000-0000C2370000}"/>
    <cellStyle name="Black Dollar 6 6 2 2" xfId="14288" xr:uid="{00000000-0005-0000-0000-0000C3370000}"/>
    <cellStyle name="Black Dollar 6 6 3" xfId="14289" xr:uid="{00000000-0005-0000-0000-0000C4370000}"/>
    <cellStyle name="Black Dollar 6 6 3 2" xfId="14290" xr:uid="{00000000-0005-0000-0000-0000C5370000}"/>
    <cellStyle name="Black Dollar 6 6 4" xfId="14291" xr:uid="{00000000-0005-0000-0000-0000C6370000}"/>
    <cellStyle name="Black Dollar 6 7" xfId="14292" xr:uid="{00000000-0005-0000-0000-0000C7370000}"/>
    <cellStyle name="Black Dollar 6 7 2" xfId="14293" xr:uid="{00000000-0005-0000-0000-0000C8370000}"/>
    <cellStyle name="Black Dollar 6 7 2 2" xfId="14294" xr:uid="{00000000-0005-0000-0000-0000C9370000}"/>
    <cellStyle name="Black Dollar 6 7 3" xfId="14295" xr:uid="{00000000-0005-0000-0000-0000CA370000}"/>
    <cellStyle name="Black Dollar 6 7 3 2" xfId="14296" xr:uid="{00000000-0005-0000-0000-0000CB370000}"/>
    <cellStyle name="Black Dollar 6 7 4" xfId="14297" xr:uid="{00000000-0005-0000-0000-0000CC370000}"/>
    <cellStyle name="Black Dollar 6 8" xfId="14298" xr:uid="{00000000-0005-0000-0000-0000CD370000}"/>
    <cellStyle name="Black Dollar 6 8 2" xfId="14299" xr:uid="{00000000-0005-0000-0000-0000CE370000}"/>
    <cellStyle name="Black Dollar 6 8 2 2" xfId="14300" xr:uid="{00000000-0005-0000-0000-0000CF370000}"/>
    <cellStyle name="Black Dollar 6 8 3" xfId="14301" xr:uid="{00000000-0005-0000-0000-0000D0370000}"/>
    <cellStyle name="Black Dollar 6 9" xfId="14302" xr:uid="{00000000-0005-0000-0000-0000D1370000}"/>
    <cellStyle name="Black Dollar 6 9 2" xfId="14303" xr:uid="{00000000-0005-0000-0000-0000D2370000}"/>
    <cellStyle name="Black Dollar 6 9 2 2" xfId="14304" xr:uid="{00000000-0005-0000-0000-0000D3370000}"/>
    <cellStyle name="Black Dollar 6 9 3" xfId="14305" xr:uid="{00000000-0005-0000-0000-0000D4370000}"/>
    <cellStyle name="Black Dollar 7" xfId="14306" xr:uid="{00000000-0005-0000-0000-0000D5370000}"/>
    <cellStyle name="Black Dollar 7 10" xfId="14307" xr:uid="{00000000-0005-0000-0000-0000D6370000}"/>
    <cellStyle name="Black Dollar 7 10 2" xfId="14308" xr:uid="{00000000-0005-0000-0000-0000D7370000}"/>
    <cellStyle name="Black Dollar 7 11" xfId="14309" xr:uid="{00000000-0005-0000-0000-0000D8370000}"/>
    <cellStyle name="Black Dollar 7 11 2" xfId="14310" xr:uid="{00000000-0005-0000-0000-0000D9370000}"/>
    <cellStyle name="Black Dollar 7 12" xfId="14311" xr:uid="{00000000-0005-0000-0000-0000DA370000}"/>
    <cellStyle name="Black Dollar 7 2" xfId="14312" xr:uid="{00000000-0005-0000-0000-0000DB370000}"/>
    <cellStyle name="Black Dollar 7 2 2" xfId="14313" xr:uid="{00000000-0005-0000-0000-0000DC370000}"/>
    <cellStyle name="Black Dollar 7 2 2 2" xfId="14314" xr:uid="{00000000-0005-0000-0000-0000DD370000}"/>
    <cellStyle name="Black Dollar 7 2 3" xfId="14315" xr:uid="{00000000-0005-0000-0000-0000DE370000}"/>
    <cellStyle name="Black Dollar 7 2 3 2" xfId="14316" xr:uid="{00000000-0005-0000-0000-0000DF370000}"/>
    <cellStyle name="Black Dollar 7 2 4" xfId="14317" xr:uid="{00000000-0005-0000-0000-0000E0370000}"/>
    <cellStyle name="Black Dollar 7 3" xfId="14318" xr:uid="{00000000-0005-0000-0000-0000E1370000}"/>
    <cellStyle name="Black Dollar 7 3 2" xfId="14319" xr:uid="{00000000-0005-0000-0000-0000E2370000}"/>
    <cellStyle name="Black Dollar 7 3 2 2" xfId="14320" xr:uid="{00000000-0005-0000-0000-0000E3370000}"/>
    <cellStyle name="Black Dollar 7 3 3" xfId="14321" xr:uid="{00000000-0005-0000-0000-0000E4370000}"/>
    <cellStyle name="Black Dollar 7 3 3 2" xfId="14322" xr:uid="{00000000-0005-0000-0000-0000E5370000}"/>
    <cellStyle name="Black Dollar 7 3 4" xfId="14323" xr:uid="{00000000-0005-0000-0000-0000E6370000}"/>
    <cellStyle name="Black Dollar 7 4" xfId="14324" xr:uid="{00000000-0005-0000-0000-0000E7370000}"/>
    <cellStyle name="Black Dollar 7 4 2" xfId="14325" xr:uid="{00000000-0005-0000-0000-0000E8370000}"/>
    <cellStyle name="Black Dollar 7 4 2 2" xfId="14326" xr:uid="{00000000-0005-0000-0000-0000E9370000}"/>
    <cellStyle name="Black Dollar 7 4 3" xfId="14327" xr:uid="{00000000-0005-0000-0000-0000EA370000}"/>
    <cellStyle name="Black Dollar 7 4 3 2" xfId="14328" xr:uid="{00000000-0005-0000-0000-0000EB370000}"/>
    <cellStyle name="Black Dollar 7 4 4" xfId="14329" xr:uid="{00000000-0005-0000-0000-0000EC370000}"/>
    <cellStyle name="Black Dollar 7 5" xfId="14330" xr:uid="{00000000-0005-0000-0000-0000ED370000}"/>
    <cellStyle name="Black Dollar 7 5 2" xfId="14331" xr:uid="{00000000-0005-0000-0000-0000EE370000}"/>
    <cellStyle name="Black Dollar 7 5 2 2" xfId="14332" xr:uid="{00000000-0005-0000-0000-0000EF370000}"/>
    <cellStyle name="Black Dollar 7 5 3" xfId="14333" xr:uid="{00000000-0005-0000-0000-0000F0370000}"/>
    <cellStyle name="Black Dollar 7 5 3 2" xfId="14334" xr:uid="{00000000-0005-0000-0000-0000F1370000}"/>
    <cellStyle name="Black Dollar 7 5 4" xfId="14335" xr:uid="{00000000-0005-0000-0000-0000F2370000}"/>
    <cellStyle name="Black Dollar 7 6" xfId="14336" xr:uid="{00000000-0005-0000-0000-0000F3370000}"/>
    <cellStyle name="Black Dollar 7 6 2" xfId="14337" xr:uid="{00000000-0005-0000-0000-0000F4370000}"/>
    <cellStyle name="Black Dollar 7 6 2 2" xfId="14338" xr:uid="{00000000-0005-0000-0000-0000F5370000}"/>
    <cellStyle name="Black Dollar 7 6 3" xfId="14339" xr:uid="{00000000-0005-0000-0000-0000F6370000}"/>
    <cellStyle name="Black Dollar 7 6 3 2" xfId="14340" xr:uid="{00000000-0005-0000-0000-0000F7370000}"/>
    <cellStyle name="Black Dollar 7 6 4" xfId="14341" xr:uid="{00000000-0005-0000-0000-0000F8370000}"/>
    <cellStyle name="Black Dollar 7 7" xfId="14342" xr:uid="{00000000-0005-0000-0000-0000F9370000}"/>
    <cellStyle name="Black Dollar 7 7 2" xfId="14343" xr:uid="{00000000-0005-0000-0000-0000FA370000}"/>
    <cellStyle name="Black Dollar 7 7 2 2" xfId="14344" xr:uid="{00000000-0005-0000-0000-0000FB370000}"/>
    <cellStyle name="Black Dollar 7 7 3" xfId="14345" xr:uid="{00000000-0005-0000-0000-0000FC370000}"/>
    <cellStyle name="Black Dollar 7 7 3 2" xfId="14346" xr:uid="{00000000-0005-0000-0000-0000FD370000}"/>
    <cellStyle name="Black Dollar 7 7 4" xfId="14347" xr:uid="{00000000-0005-0000-0000-0000FE370000}"/>
    <cellStyle name="Black Dollar 7 8" xfId="14348" xr:uid="{00000000-0005-0000-0000-0000FF370000}"/>
    <cellStyle name="Black Dollar 7 8 2" xfId="14349" xr:uid="{00000000-0005-0000-0000-000000380000}"/>
    <cellStyle name="Black Dollar 7 8 2 2" xfId="14350" xr:uid="{00000000-0005-0000-0000-000001380000}"/>
    <cellStyle name="Black Dollar 7 8 3" xfId="14351" xr:uid="{00000000-0005-0000-0000-000002380000}"/>
    <cellStyle name="Black Dollar 7 9" xfId="14352" xr:uid="{00000000-0005-0000-0000-000003380000}"/>
    <cellStyle name="Black Dollar 7 9 2" xfId="14353" xr:uid="{00000000-0005-0000-0000-000004380000}"/>
    <cellStyle name="Black Dollar 7 9 2 2" xfId="14354" xr:uid="{00000000-0005-0000-0000-000005380000}"/>
    <cellStyle name="Black Dollar 7 9 3" xfId="14355" xr:uid="{00000000-0005-0000-0000-000006380000}"/>
    <cellStyle name="Black Dollar 8" xfId="14356" xr:uid="{00000000-0005-0000-0000-000007380000}"/>
    <cellStyle name="Black Dollar 8 10" xfId="14357" xr:uid="{00000000-0005-0000-0000-000008380000}"/>
    <cellStyle name="Black Dollar 8 10 2" xfId="14358" xr:uid="{00000000-0005-0000-0000-000009380000}"/>
    <cellStyle name="Black Dollar 8 11" xfId="14359" xr:uid="{00000000-0005-0000-0000-00000A380000}"/>
    <cellStyle name="Black Dollar 8 11 2" xfId="14360" xr:uid="{00000000-0005-0000-0000-00000B380000}"/>
    <cellStyle name="Black Dollar 8 12" xfId="14361" xr:uid="{00000000-0005-0000-0000-00000C380000}"/>
    <cellStyle name="Black Dollar 8 2" xfId="14362" xr:uid="{00000000-0005-0000-0000-00000D380000}"/>
    <cellStyle name="Black Dollar 8 2 2" xfId="14363" xr:uid="{00000000-0005-0000-0000-00000E380000}"/>
    <cellStyle name="Black Dollar 8 2 2 2" xfId="14364" xr:uid="{00000000-0005-0000-0000-00000F380000}"/>
    <cellStyle name="Black Dollar 8 2 3" xfId="14365" xr:uid="{00000000-0005-0000-0000-000010380000}"/>
    <cellStyle name="Black Dollar 8 2 3 2" xfId="14366" xr:uid="{00000000-0005-0000-0000-000011380000}"/>
    <cellStyle name="Black Dollar 8 2 4" xfId="14367" xr:uid="{00000000-0005-0000-0000-000012380000}"/>
    <cellStyle name="Black Dollar 8 3" xfId="14368" xr:uid="{00000000-0005-0000-0000-000013380000}"/>
    <cellStyle name="Black Dollar 8 3 2" xfId="14369" xr:uid="{00000000-0005-0000-0000-000014380000}"/>
    <cellStyle name="Black Dollar 8 3 2 2" xfId="14370" xr:uid="{00000000-0005-0000-0000-000015380000}"/>
    <cellStyle name="Black Dollar 8 3 3" xfId="14371" xr:uid="{00000000-0005-0000-0000-000016380000}"/>
    <cellStyle name="Black Dollar 8 3 3 2" xfId="14372" xr:uid="{00000000-0005-0000-0000-000017380000}"/>
    <cellStyle name="Black Dollar 8 3 4" xfId="14373" xr:uid="{00000000-0005-0000-0000-000018380000}"/>
    <cellStyle name="Black Dollar 8 4" xfId="14374" xr:uid="{00000000-0005-0000-0000-000019380000}"/>
    <cellStyle name="Black Dollar 8 4 2" xfId="14375" xr:uid="{00000000-0005-0000-0000-00001A380000}"/>
    <cellStyle name="Black Dollar 8 4 2 2" xfId="14376" xr:uid="{00000000-0005-0000-0000-00001B380000}"/>
    <cellStyle name="Black Dollar 8 4 3" xfId="14377" xr:uid="{00000000-0005-0000-0000-00001C380000}"/>
    <cellStyle name="Black Dollar 8 4 3 2" xfId="14378" xr:uid="{00000000-0005-0000-0000-00001D380000}"/>
    <cellStyle name="Black Dollar 8 4 4" xfId="14379" xr:uid="{00000000-0005-0000-0000-00001E380000}"/>
    <cellStyle name="Black Dollar 8 5" xfId="14380" xr:uid="{00000000-0005-0000-0000-00001F380000}"/>
    <cellStyle name="Black Dollar 8 5 2" xfId="14381" xr:uid="{00000000-0005-0000-0000-000020380000}"/>
    <cellStyle name="Black Dollar 8 5 2 2" xfId="14382" xr:uid="{00000000-0005-0000-0000-000021380000}"/>
    <cellStyle name="Black Dollar 8 5 3" xfId="14383" xr:uid="{00000000-0005-0000-0000-000022380000}"/>
    <cellStyle name="Black Dollar 8 5 3 2" xfId="14384" xr:uid="{00000000-0005-0000-0000-000023380000}"/>
    <cellStyle name="Black Dollar 8 5 4" xfId="14385" xr:uid="{00000000-0005-0000-0000-000024380000}"/>
    <cellStyle name="Black Dollar 8 6" xfId="14386" xr:uid="{00000000-0005-0000-0000-000025380000}"/>
    <cellStyle name="Black Dollar 8 6 2" xfId="14387" xr:uid="{00000000-0005-0000-0000-000026380000}"/>
    <cellStyle name="Black Dollar 8 6 2 2" xfId="14388" xr:uid="{00000000-0005-0000-0000-000027380000}"/>
    <cellStyle name="Black Dollar 8 6 3" xfId="14389" xr:uid="{00000000-0005-0000-0000-000028380000}"/>
    <cellStyle name="Black Dollar 8 6 3 2" xfId="14390" xr:uid="{00000000-0005-0000-0000-000029380000}"/>
    <cellStyle name="Black Dollar 8 6 4" xfId="14391" xr:uid="{00000000-0005-0000-0000-00002A380000}"/>
    <cellStyle name="Black Dollar 8 7" xfId="14392" xr:uid="{00000000-0005-0000-0000-00002B380000}"/>
    <cellStyle name="Black Dollar 8 7 2" xfId="14393" xr:uid="{00000000-0005-0000-0000-00002C380000}"/>
    <cellStyle name="Black Dollar 8 7 2 2" xfId="14394" xr:uid="{00000000-0005-0000-0000-00002D380000}"/>
    <cellStyle name="Black Dollar 8 7 3" xfId="14395" xr:uid="{00000000-0005-0000-0000-00002E380000}"/>
    <cellStyle name="Black Dollar 8 7 3 2" xfId="14396" xr:uid="{00000000-0005-0000-0000-00002F380000}"/>
    <cellStyle name="Black Dollar 8 7 4" xfId="14397" xr:uid="{00000000-0005-0000-0000-000030380000}"/>
    <cellStyle name="Black Dollar 8 8" xfId="14398" xr:uid="{00000000-0005-0000-0000-000031380000}"/>
    <cellStyle name="Black Dollar 8 8 2" xfId="14399" xr:uid="{00000000-0005-0000-0000-000032380000}"/>
    <cellStyle name="Black Dollar 8 8 2 2" xfId="14400" xr:uid="{00000000-0005-0000-0000-000033380000}"/>
    <cellStyle name="Black Dollar 8 8 3" xfId="14401" xr:uid="{00000000-0005-0000-0000-000034380000}"/>
    <cellStyle name="Black Dollar 8 9" xfId="14402" xr:uid="{00000000-0005-0000-0000-000035380000}"/>
    <cellStyle name="Black Dollar 8 9 2" xfId="14403" xr:uid="{00000000-0005-0000-0000-000036380000}"/>
    <cellStyle name="Black Dollar 8 9 2 2" xfId="14404" xr:uid="{00000000-0005-0000-0000-000037380000}"/>
    <cellStyle name="Black Dollar 8 9 3" xfId="14405" xr:uid="{00000000-0005-0000-0000-000038380000}"/>
    <cellStyle name="Black Dollar 9" xfId="14406" xr:uid="{00000000-0005-0000-0000-000039380000}"/>
    <cellStyle name="Black Dollar 9 10" xfId="14407" xr:uid="{00000000-0005-0000-0000-00003A380000}"/>
    <cellStyle name="Black Dollar 9 10 2" xfId="14408" xr:uid="{00000000-0005-0000-0000-00003B380000}"/>
    <cellStyle name="Black Dollar 9 11" xfId="14409" xr:uid="{00000000-0005-0000-0000-00003C380000}"/>
    <cellStyle name="Black Dollar 9 11 2" xfId="14410" xr:uid="{00000000-0005-0000-0000-00003D380000}"/>
    <cellStyle name="Black Dollar 9 12" xfId="14411" xr:uid="{00000000-0005-0000-0000-00003E380000}"/>
    <cellStyle name="Black Dollar 9 2" xfId="14412" xr:uid="{00000000-0005-0000-0000-00003F380000}"/>
    <cellStyle name="Black Dollar 9 2 2" xfId="14413" xr:uid="{00000000-0005-0000-0000-000040380000}"/>
    <cellStyle name="Black Dollar 9 2 2 2" xfId="14414" xr:uid="{00000000-0005-0000-0000-000041380000}"/>
    <cellStyle name="Black Dollar 9 2 3" xfId="14415" xr:uid="{00000000-0005-0000-0000-000042380000}"/>
    <cellStyle name="Black Dollar 9 2 3 2" xfId="14416" xr:uid="{00000000-0005-0000-0000-000043380000}"/>
    <cellStyle name="Black Dollar 9 2 4" xfId="14417" xr:uid="{00000000-0005-0000-0000-000044380000}"/>
    <cellStyle name="Black Dollar 9 3" xfId="14418" xr:uid="{00000000-0005-0000-0000-000045380000}"/>
    <cellStyle name="Black Dollar 9 3 2" xfId="14419" xr:uid="{00000000-0005-0000-0000-000046380000}"/>
    <cellStyle name="Black Dollar 9 3 2 2" xfId="14420" xr:uid="{00000000-0005-0000-0000-000047380000}"/>
    <cellStyle name="Black Dollar 9 3 3" xfId="14421" xr:uid="{00000000-0005-0000-0000-000048380000}"/>
    <cellStyle name="Black Dollar 9 3 3 2" xfId="14422" xr:uid="{00000000-0005-0000-0000-000049380000}"/>
    <cellStyle name="Black Dollar 9 3 4" xfId="14423" xr:uid="{00000000-0005-0000-0000-00004A380000}"/>
    <cellStyle name="Black Dollar 9 4" xfId="14424" xr:uid="{00000000-0005-0000-0000-00004B380000}"/>
    <cellStyle name="Black Dollar 9 4 2" xfId="14425" xr:uid="{00000000-0005-0000-0000-00004C380000}"/>
    <cellStyle name="Black Dollar 9 4 2 2" xfId="14426" xr:uid="{00000000-0005-0000-0000-00004D380000}"/>
    <cellStyle name="Black Dollar 9 4 3" xfId="14427" xr:uid="{00000000-0005-0000-0000-00004E380000}"/>
    <cellStyle name="Black Dollar 9 4 3 2" xfId="14428" xr:uid="{00000000-0005-0000-0000-00004F380000}"/>
    <cellStyle name="Black Dollar 9 4 4" xfId="14429" xr:uid="{00000000-0005-0000-0000-000050380000}"/>
    <cellStyle name="Black Dollar 9 5" xfId="14430" xr:uid="{00000000-0005-0000-0000-000051380000}"/>
    <cellStyle name="Black Dollar 9 5 2" xfId="14431" xr:uid="{00000000-0005-0000-0000-000052380000}"/>
    <cellStyle name="Black Dollar 9 5 2 2" xfId="14432" xr:uid="{00000000-0005-0000-0000-000053380000}"/>
    <cellStyle name="Black Dollar 9 5 3" xfId="14433" xr:uid="{00000000-0005-0000-0000-000054380000}"/>
    <cellStyle name="Black Dollar 9 5 3 2" xfId="14434" xr:uid="{00000000-0005-0000-0000-000055380000}"/>
    <cellStyle name="Black Dollar 9 5 4" xfId="14435" xr:uid="{00000000-0005-0000-0000-000056380000}"/>
    <cellStyle name="Black Dollar 9 6" xfId="14436" xr:uid="{00000000-0005-0000-0000-000057380000}"/>
    <cellStyle name="Black Dollar 9 6 2" xfId="14437" xr:uid="{00000000-0005-0000-0000-000058380000}"/>
    <cellStyle name="Black Dollar 9 6 2 2" xfId="14438" xr:uid="{00000000-0005-0000-0000-000059380000}"/>
    <cellStyle name="Black Dollar 9 6 3" xfId="14439" xr:uid="{00000000-0005-0000-0000-00005A380000}"/>
    <cellStyle name="Black Dollar 9 6 3 2" xfId="14440" xr:uid="{00000000-0005-0000-0000-00005B380000}"/>
    <cellStyle name="Black Dollar 9 6 4" xfId="14441" xr:uid="{00000000-0005-0000-0000-00005C380000}"/>
    <cellStyle name="Black Dollar 9 7" xfId="14442" xr:uid="{00000000-0005-0000-0000-00005D380000}"/>
    <cellStyle name="Black Dollar 9 7 2" xfId="14443" xr:uid="{00000000-0005-0000-0000-00005E380000}"/>
    <cellStyle name="Black Dollar 9 7 2 2" xfId="14444" xr:uid="{00000000-0005-0000-0000-00005F380000}"/>
    <cellStyle name="Black Dollar 9 7 3" xfId="14445" xr:uid="{00000000-0005-0000-0000-000060380000}"/>
    <cellStyle name="Black Dollar 9 7 3 2" xfId="14446" xr:uid="{00000000-0005-0000-0000-000061380000}"/>
    <cellStyle name="Black Dollar 9 7 4" xfId="14447" xr:uid="{00000000-0005-0000-0000-000062380000}"/>
    <cellStyle name="Black Dollar 9 8" xfId="14448" xr:uid="{00000000-0005-0000-0000-000063380000}"/>
    <cellStyle name="Black Dollar 9 8 2" xfId="14449" xr:uid="{00000000-0005-0000-0000-000064380000}"/>
    <cellStyle name="Black Dollar 9 8 2 2" xfId="14450" xr:uid="{00000000-0005-0000-0000-000065380000}"/>
    <cellStyle name="Black Dollar 9 8 3" xfId="14451" xr:uid="{00000000-0005-0000-0000-000066380000}"/>
    <cellStyle name="Black Dollar 9 9" xfId="14452" xr:uid="{00000000-0005-0000-0000-000067380000}"/>
    <cellStyle name="Black Dollar 9 9 2" xfId="14453" xr:uid="{00000000-0005-0000-0000-000068380000}"/>
    <cellStyle name="Black Dollar 9 9 2 2" xfId="14454" xr:uid="{00000000-0005-0000-0000-000069380000}"/>
    <cellStyle name="Black Dollar 9 9 3" xfId="14455" xr:uid="{00000000-0005-0000-0000-00006A380000}"/>
    <cellStyle name="Black Dollar_Sheet1" xfId="14456" xr:uid="{00000000-0005-0000-0000-00006B380000}"/>
    <cellStyle name="Black EPS" xfId="14457" xr:uid="{00000000-0005-0000-0000-00006C380000}"/>
    <cellStyle name="Black Percent" xfId="14458" xr:uid="{00000000-0005-0000-0000-00006D380000}"/>
    <cellStyle name="Black Percent 2" xfId="14459" xr:uid="{00000000-0005-0000-0000-00006E380000}"/>
    <cellStyle name="Black Percent2" xfId="14460" xr:uid="{00000000-0005-0000-0000-00006F380000}"/>
    <cellStyle name="Black Percent2 2" xfId="14461" xr:uid="{00000000-0005-0000-0000-000070380000}"/>
    <cellStyle name="Black Times" xfId="14462" xr:uid="{00000000-0005-0000-0000-000071380000}"/>
    <cellStyle name="Black Times 2" xfId="14463" xr:uid="{00000000-0005-0000-0000-000072380000}"/>
    <cellStyle name="Black Times Two Deci" xfId="14464" xr:uid="{00000000-0005-0000-0000-000073380000}"/>
    <cellStyle name="Black Times Two Deci 2" xfId="14465" xr:uid="{00000000-0005-0000-0000-000074380000}"/>
    <cellStyle name="Black Times Two Deci2" xfId="14466" xr:uid="{00000000-0005-0000-0000-000075380000}"/>
    <cellStyle name="Black Times_{6} Carry" xfId="14467" xr:uid="{00000000-0005-0000-0000-000076380000}"/>
    <cellStyle name="Black Times2" xfId="14468" xr:uid="{00000000-0005-0000-0000-000077380000}"/>
    <cellStyle name="Black Times2 2" xfId="14469" xr:uid="{00000000-0005-0000-0000-000078380000}"/>
    <cellStyle name="Black_~6376512" xfId="14470" xr:uid="{00000000-0005-0000-0000-000079380000}"/>
    <cellStyle name="blank" xfId="14471" xr:uid="{00000000-0005-0000-0000-00007A380000}"/>
    <cellStyle name="Blank [$]" xfId="14472" xr:uid="{00000000-0005-0000-0000-00007B380000}"/>
    <cellStyle name="Blank [$] 2" xfId="14473" xr:uid="{00000000-0005-0000-0000-00007C380000}"/>
    <cellStyle name="Blank [%]" xfId="14474" xr:uid="{00000000-0005-0000-0000-00007D380000}"/>
    <cellStyle name="Blank [,]" xfId="14475" xr:uid="{00000000-0005-0000-0000-00007E380000}"/>
    <cellStyle name="Blank [1$]" xfId="14476" xr:uid="{00000000-0005-0000-0000-00007F380000}"/>
    <cellStyle name="Blank [1%]" xfId="14477" xr:uid="{00000000-0005-0000-0000-000080380000}"/>
    <cellStyle name="Blank [1,]" xfId="14478" xr:uid="{00000000-0005-0000-0000-000081380000}"/>
    <cellStyle name="Blank [2$]" xfId="14479" xr:uid="{00000000-0005-0000-0000-000082380000}"/>
    <cellStyle name="Blank [2$] 2" xfId="14480" xr:uid="{00000000-0005-0000-0000-000083380000}"/>
    <cellStyle name="Blank [2%]" xfId="14481" xr:uid="{00000000-0005-0000-0000-000084380000}"/>
    <cellStyle name="Blank [2,]" xfId="14482" xr:uid="{00000000-0005-0000-0000-000085380000}"/>
    <cellStyle name="Blank [3$]" xfId="14483" xr:uid="{00000000-0005-0000-0000-000086380000}"/>
    <cellStyle name="Blank [3%]" xfId="14484" xr:uid="{00000000-0005-0000-0000-000087380000}"/>
    <cellStyle name="Blank [3,]" xfId="14485" xr:uid="{00000000-0005-0000-0000-000088380000}"/>
    <cellStyle name="Blank Out" xfId="14486" xr:uid="{00000000-0005-0000-0000-000089380000}"/>
    <cellStyle name="Blank Out 2" xfId="14487" xr:uid="{00000000-0005-0000-0000-00008A380000}"/>
    <cellStyle name="blank_AAA" xfId="14488" xr:uid="{00000000-0005-0000-0000-00008B380000}"/>
    <cellStyle name="BlankedZeros" xfId="14489" xr:uid="{00000000-0005-0000-0000-00008C380000}"/>
    <cellStyle name="BlankedZeros 2" xfId="14490" xr:uid="{00000000-0005-0000-0000-00008D380000}"/>
    <cellStyle name="BlankedZeros 3" xfId="14491" xr:uid="{00000000-0005-0000-0000-00008E380000}"/>
    <cellStyle name="BlankedZeros_AAA CM Funds" xfId="14492" xr:uid="{00000000-0005-0000-0000-00008F380000}"/>
    <cellStyle name="block" xfId="14493" xr:uid="{00000000-0005-0000-0000-000090380000}"/>
    <cellStyle name="Blue" xfId="14494" xr:uid="{00000000-0005-0000-0000-000091380000}"/>
    <cellStyle name="Blue Decimal" xfId="14495" xr:uid="{00000000-0005-0000-0000-000092380000}"/>
    <cellStyle name="Blue Dollar" xfId="14496" xr:uid="{00000000-0005-0000-0000-000093380000}"/>
    <cellStyle name="Blue EPS" xfId="14497" xr:uid="{00000000-0005-0000-0000-000094380000}"/>
    <cellStyle name="Blue EPS 2" xfId="14498" xr:uid="{00000000-0005-0000-0000-000095380000}"/>
    <cellStyle name="Blue Font" xfId="14499" xr:uid="{00000000-0005-0000-0000-000096380000}"/>
    <cellStyle name="blue shading" xfId="14500" xr:uid="{00000000-0005-0000-0000-000097380000}"/>
    <cellStyle name="blue shading 2" xfId="14501" xr:uid="{00000000-0005-0000-0000-000098380000}"/>
    <cellStyle name="Blue Text" xfId="14502" xr:uid="{00000000-0005-0000-0000-000099380000}"/>
    <cellStyle name="Blue Text 2" xfId="14503" xr:uid="{00000000-0005-0000-0000-00009A380000}"/>
    <cellStyle name="Blue Title" xfId="14504" xr:uid="{00000000-0005-0000-0000-00009B380000}"/>
    <cellStyle name="Blue Zero Deci" xfId="14505" xr:uid="{00000000-0005-0000-0000-00009C380000}"/>
    <cellStyle name="Blue Zero Deci 2" xfId="14506" xr:uid="{00000000-0005-0000-0000-00009D380000}"/>
    <cellStyle name="blue$00" xfId="14507" xr:uid="{00000000-0005-0000-0000-00009E380000}"/>
    <cellStyle name="blue$00 2" xfId="14508" xr:uid="{00000000-0005-0000-0000-00009F380000}"/>
    <cellStyle name="Blue_188492_11" xfId="14509" xr:uid="{00000000-0005-0000-0000-0000A0380000}"/>
    <cellStyle name="bluenodec" xfId="14510" xr:uid="{00000000-0005-0000-0000-0000A1380000}"/>
    <cellStyle name="bluepercent" xfId="14511" xr:uid="{00000000-0005-0000-0000-0000A2380000}"/>
    <cellStyle name="BMCheck" xfId="14512" xr:uid="{00000000-0005-0000-0000-0000A3380000}"/>
    <cellStyle name="BMDate" xfId="14513" xr:uid="{00000000-0005-0000-0000-0000A4380000}"/>
    <cellStyle name="BMHeading" xfId="14514" xr:uid="{00000000-0005-0000-0000-0000A5380000}"/>
    <cellStyle name="BMInputNormal" xfId="14515" xr:uid="{00000000-0005-0000-0000-0000A6380000}"/>
    <cellStyle name="BMInputPercent" xfId="14516" xr:uid="{00000000-0005-0000-0000-0000A7380000}"/>
    <cellStyle name="BMMultiple" xfId="14517" xr:uid="{00000000-0005-0000-0000-0000A8380000}"/>
    <cellStyle name="BMNormalDisplay" xfId="14518" xr:uid="{00000000-0005-0000-0000-0000A9380000}"/>
    <cellStyle name="BMPence" xfId="14519" xr:uid="{00000000-0005-0000-0000-0000AA380000}"/>
    <cellStyle name="BMPercent" xfId="14520" xr:uid="{00000000-0005-0000-0000-0000AB380000}"/>
    <cellStyle name="BMPercentDisplay" xfId="14521" xr:uid="{00000000-0005-0000-0000-0000AC380000}"/>
    <cellStyle name="Body" xfId="14522" xr:uid="{00000000-0005-0000-0000-0000AD380000}"/>
    <cellStyle name="Body text" xfId="14523" xr:uid="{00000000-0005-0000-0000-0000AE380000}"/>
    <cellStyle name="Bold" xfId="14524" xr:uid="{00000000-0005-0000-0000-0000AF380000}"/>
    <cellStyle name="Bold line items" xfId="14525" xr:uid="{00000000-0005-0000-0000-0000B0380000}"/>
    <cellStyle name="Bold line items 2" xfId="14526" xr:uid="{00000000-0005-0000-0000-0000B1380000}"/>
    <cellStyle name="Bold Output Amounts" xfId="14527" xr:uid="{00000000-0005-0000-0000-0000B2380000}"/>
    <cellStyle name="Bold Output Line Items" xfId="14528" xr:uid="{00000000-0005-0000-0000-0000B3380000}"/>
    <cellStyle name="Bold Output Line Items 2" xfId="14529" xr:uid="{00000000-0005-0000-0000-0000B4380000}"/>
    <cellStyle name="Bold/Border" xfId="14530" xr:uid="{00000000-0005-0000-0000-0000B5380000}"/>
    <cellStyle name="Bold/Border 2" xfId="14531" xr:uid="{00000000-0005-0000-0000-0000B6380000}"/>
    <cellStyle name="Bold/Border 2 2" xfId="14532" xr:uid="{00000000-0005-0000-0000-0000B7380000}"/>
    <cellStyle name="Bold/Border 3" xfId="14533" xr:uid="{00000000-0005-0000-0000-0000B8380000}"/>
    <cellStyle name="Bold/Border 4" xfId="14534" xr:uid="{00000000-0005-0000-0000-0000B9380000}"/>
    <cellStyle name="Bold/Border 5" xfId="14535" xr:uid="{00000000-0005-0000-0000-0000BA380000}"/>
    <cellStyle name="Bold/Border 6" xfId="14536" xr:uid="{00000000-0005-0000-0000-0000BB380000}"/>
    <cellStyle name="Bold/Border 7" xfId="14537" xr:uid="{00000000-0005-0000-0000-0000BC380000}"/>
    <cellStyle name="BOLDC" xfId="14538" xr:uid="{00000000-0005-0000-0000-0000BD380000}"/>
    <cellStyle name="BoldL" xfId="14539" xr:uid="{00000000-0005-0000-0000-0000BE380000}"/>
    <cellStyle name="BoldR" xfId="14540" xr:uid="{00000000-0005-0000-0000-0000BF380000}"/>
    <cellStyle name="BoldR 2" xfId="14541" xr:uid="{00000000-0005-0000-0000-0000C0380000}"/>
    <cellStyle name="BooleanYorN" xfId="14542" xr:uid="{00000000-0005-0000-0000-0000C1380000}"/>
    <cellStyle name="Border" xfId="14543" xr:uid="{00000000-0005-0000-0000-0000C2380000}"/>
    <cellStyle name="Border 10" xfId="14544" xr:uid="{00000000-0005-0000-0000-0000C3380000}"/>
    <cellStyle name="Border 10 2" xfId="14545" xr:uid="{00000000-0005-0000-0000-0000C4380000}"/>
    <cellStyle name="Border 10 2 2" xfId="14546" xr:uid="{00000000-0005-0000-0000-0000C5380000}"/>
    <cellStyle name="Border 10 3" xfId="14547" xr:uid="{00000000-0005-0000-0000-0000C6380000}"/>
    <cellStyle name="Border 10 3 2" xfId="14548" xr:uid="{00000000-0005-0000-0000-0000C7380000}"/>
    <cellStyle name="Border 10 4" xfId="14549" xr:uid="{00000000-0005-0000-0000-0000C8380000}"/>
    <cellStyle name="Border 11" xfId="14550" xr:uid="{00000000-0005-0000-0000-0000C9380000}"/>
    <cellStyle name="Border 11 2" xfId="14551" xr:uid="{00000000-0005-0000-0000-0000CA380000}"/>
    <cellStyle name="Border 11 2 2" xfId="14552" xr:uid="{00000000-0005-0000-0000-0000CB380000}"/>
    <cellStyle name="Border 11 3" xfId="14553" xr:uid="{00000000-0005-0000-0000-0000CC380000}"/>
    <cellStyle name="Border 11 3 2" xfId="14554" xr:uid="{00000000-0005-0000-0000-0000CD380000}"/>
    <cellStyle name="Border 11 4" xfId="14555" xr:uid="{00000000-0005-0000-0000-0000CE380000}"/>
    <cellStyle name="Border 12" xfId="14556" xr:uid="{00000000-0005-0000-0000-0000CF380000}"/>
    <cellStyle name="Border 12 2" xfId="14557" xr:uid="{00000000-0005-0000-0000-0000D0380000}"/>
    <cellStyle name="Border 12 2 2" xfId="14558" xr:uid="{00000000-0005-0000-0000-0000D1380000}"/>
    <cellStyle name="Border 12 3" xfId="14559" xr:uid="{00000000-0005-0000-0000-0000D2380000}"/>
    <cellStyle name="Border 12 3 2" xfId="14560" xr:uid="{00000000-0005-0000-0000-0000D3380000}"/>
    <cellStyle name="Border 12 4" xfId="14561" xr:uid="{00000000-0005-0000-0000-0000D4380000}"/>
    <cellStyle name="Border 13" xfId="14562" xr:uid="{00000000-0005-0000-0000-0000D5380000}"/>
    <cellStyle name="Border 13 2" xfId="14563" xr:uid="{00000000-0005-0000-0000-0000D6380000}"/>
    <cellStyle name="Border 13 2 2" xfId="14564" xr:uid="{00000000-0005-0000-0000-0000D7380000}"/>
    <cellStyle name="Border 13 3" xfId="14565" xr:uid="{00000000-0005-0000-0000-0000D8380000}"/>
    <cellStyle name="Border 13 3 2" xfId="14566" xr:uid="{00000000-0005-0000-0000-0000D9380000}"/>
    <cellStyle name="Border 13 4" xfId="14567" xr:uid="{00000000-0005-0000-0000-0000DA380000}"/>
    <cellStyle name="Border 14" xfId="14568" xr:uid="{00000000-0005-0000-0000-0000DB380000}"/>
    <cellStyle name="Border 14 2" xfId="14569" xr:uid="{00000000-0005-0000-0000-0000DC380000}"/>
    <cellStyle name="Border 14 2 2" xfId="14570" xr:uid="{00000000-0005-0000-0000-0000DD380000}"/>
    <cellStyle name="Border 14 3" xfId="14571" xr:uid="{00000000-0005-0000-0000-0000DE380000}"/>
    <cellStyle name="Border 14 3 2" xfId="14572" xr:uid="{00000000-0005-0000-0000-0000DF380000}"/>
    <cellStyle name="Border 14 4" xfId="14573" xr:uid="{00000000-0005-0000-0000-0000E0380000}"/>
    <cellStyle name="Border 15" xfId="14574" xr:uid="{00000000-0005-0000-0000-0000E1380000}"/>
    <cellStyle name="Border 15 2" xfId="14575" xr:uid="{00000000-0005-0000-0000-0000E2380000}"/>
    <cellStyle name="Border 15 2 2" xfId="14576" xr:uid="{00000000-0005-0000-0000-0000E3380000}"/>
    <cellStyle name="Border 15 3" xfId="14577" xr:uid="{00000000-0005-0000-0000-0000E4380000}"/>
    <cellStyle name="Border 15 3 2" xfId="14578" xr:uid="{00000000-0005-0000-0000-0000E5380000}"/>
    <cellStyle name="Border 15 4" xfId="14579" xr:uid="{00000000-0005-0000-0000-0000E6380000}"/>
    <cellStyle name="Border 16" xfId="14580" xr:uid="{00000000-0005-0000-0000-0000E7380000}"/>
    <cellStyle name="Border 16 2" xfId="14581" xr:uid="{00000000-0005-0000-0000-0000E8380000}"/>
    <cellStyle name="Border 16 2 2" xfId="14582" xr:uid="{00000000-0005-0000-0000-0000E9380000}"/>
    <cellStyle name="Border 16 3" xfId="14583" xr:uid="{00000000-0005-0000-0000-0000EA380000}"/>
    <cellStyle name="Border 16 3 2" xfId="14584" xr:uid="{00000000-0005-0000-0000-0000EB380000}"/>
    <cellStyle name="Border 16 4" xfId="14585" xr:uid="{00000000-0005-0000-0000-0000EC380000}"/>
    <cellStyle name="Border 17" xfId="14586" xr:uid="{00000000-0005-0000-0000-0000ED380000}"/>
    <cellStyle name="Border 17 2" xfId="14587" xr:uid="{00000000-0005-0000-0000-0000EE380000}"/>
    <cellStyle name="Border 17 2 2" xfId="14588" xr:uid="{00000000-0005-0000-0000-0000EF380000}"/>
    <cellStyle name="Border 17 3" xfId="14589" xr:uid="{00000000-0005-0000-0000-0000F0380000}"/>
    <cellStyle name="Border 18" xfId="14590" xr:uid="{00000000-0005-0000-0000-0000F1380000}"/>
    <cellStyle name="Border 18 2" xfId="14591" xr:uid="{00000000-0005-0000-0000-0000F2380000}"/>
    <cellStyle name="Border 18 2 2" xfId="14592" xr:uid="{00000000-0005-0000-0000-0000F3380000}"/>
    <cellStyle name="Border 18 3" xfId="14593" xr:uid="{00000000-0005-0000-0000-0000F4380000}"/>
    <cellStyle name="Border 19" xfId="14594" xr:uid="{00000000-0005-0000-0000-0000F5380000}"/>
    <cellStyle name="Border 19 2" xfId="14595" xr:uid="{00000000-0005-0000-0000-0000F6380000}"/>
    <cellStyle name="Border 2" xfId="14596" xr:uid="{00000000-0005-0000-0000-0000F7380000}"/>
    <cellStyle name="Border 2 10" xfId="14597" xr:uid="{00000000-0005-0000-0000-0000F8380000}"/>
    <cellStyle name="Border 2 10 2" xfId="14598" xr:uid="{00000000-0005-0000-0000-0000F9380000}"/>
    <cellStyle name="Border 2 10 2 2" xfId="14599" xr:uid="{00000000-0005-0000-0000-0000FA380000}"/>
    <cellStyle name="Border 2 10 3" xfId="14600" xr:uid="{00000000-0005-0000-0000-0000FB380000}"/>
    <cellStyle name="Border 2 10 3 2" xfId="14601" xr:uid="{00000000-0005-0000-0000-0000FC380000}"/>
    <cellStyle name="Border 2 10 4" xfId="14602" xr:uid="{00000000-0005-0000-0000-0000FD380000}"/>
    <cellStyle name="Border 2 11" xfId="14603" xr:uid="{00000000-0005-0000-0000-0000FE380000}"/>
    <cellStyle name="Border 2 11 2" xfId="14604" xr:uid="{00000000-0005-0000-0000-0000FF380000}"/>
    <cellStyle name="Border 2 11 2 2" xfId="14605" xr:uid="{00000000-0005-0000-0000-000000390000}"/>
    <cellStyle name="Border 2 11 3" xfId="14606" xr:uid="{00000000-0005-0000-0000-000001390000}"/>
    <cellStyle name="Border 2 11 3 2" xfId="14607" xr:uid="{00000000-0005-0000-0000-000002390000}"/>
    <cellStyle name="Border 2 11 4" xfId="14608" xr:uid="{00000000-0005-0000-0000-000003390000}"/>
    <cellStyle name="Border 2 12" xfId="14609" xr:uid="{00000000-0005-0000-0000-000004390000}"/>
    <cellStyle name="Border 2 12 2" xfId="14610" xr:uid="{00000000-0005-0000-0000-000005390000}"/>
    <cellStyle name="Border 2 12 2 2" xfId="14611" xr:uid="{00000000-0005-0000-0000-000006390000}"/>
    <cellStyle name="Border 2 12 3" xfId="14612" xr:uid="{00000000-0005-0000-0000-000007390000}"/>
    <cellStyle name="Border 2 12 3 2" xfId="14613" xr:uid="{00000000-0005-0000-0000-000008390000}"/>
    <cellStyle name="Border 2 12 4" xfId="14614" xr:uid="{00000000-0005-0000-0000-000009390000}"/>
    <cellStyle name="Border 2 13" xfId="14615" xr:uid="{00000000-0005-0000-0000-00000A390000}"/>
    <cellStyle name="Border 2 13 2" xfId="14616" xr:uid="{00000000-0005-0000-0000-00000B390000}"/>
    <cellStyle name="Border 2 13 2 2" xfId="14617" xr:uid="{00000000-0005-0000-0000-00000C390000}"/>
    <cellStyle name="Border 2 13 3" xfId="14618" xr:uid="{00000000-0005-0000-0000-00000D390000}"/>
    <cellStyle name="Border 2 13 3 2" xfId="14619" xr:uid="{00000000-0005-0000-0000-00000E390000}"/>
    <cellStyle name="Border 2 13 4" xfId="14620" xr:uid="{00000000-0005-0000-0000-00000F390000}"/>
    <cellStyle name="Border 2 14" xfId="14621" xr:uid="{00000000-0005-0000-0000-000010390000}"/>
    <cellStyle name="Border 2 14 2" xfId="14622" xr:uid="{00000000-0005-0000-0000-000011390000}"/>
    <cellStyle name="Border 2 14 2 2" xfId="14623" xr:uid="{00000000-0005-0000-0000-000012390000}"/>
    <cellStyle name="Border 2 14 3" xfId="14624" xr:uid="{00000000-0005-0000-0000-000013390000}"/>
    <cellStyle name="Border 2 14 3 2" xfId="14625" xr:uid="{00000000-0005-0000-0000-000014390000}"/>
    <cellStyle name="Border 2 14 4" xfId="14626" xr:uid="{00000000-0005-0000-0000-000015390000}"/>
    <cellStyle name="Border 2 15" xfId="14627" xr:uid="{00000000-0005-0000-0000-000016390000}"/>
    <cellStyle name="Border 2 15 2" xfId="14628" xr:uid="{00000000-0005-0000-0000-000017390000}"/>
    <cellStyle name="Border 2 15 2 2" xfId="14629" xr:uid="{00000000-0005-0000-0000-000018390000}"/>
    <cellStyle name="Border 2 15 3" xfId="14630" xr:uid="{00000000-0005-0000-0000-000019390000}"/>
    <cellStyle name="Border 2 15 3 2" xfId="14631" xr:uid="{00000000-0005-0000-0000-00001A390000}"/>
    <cellStyle name="Border 2 15 4" xfId="14632" xr:uid="{00000000-0005-0000-0000-00001B390000}"/>
    <cellStyle name="Border 2 16" xfId="14633" xr:uid="{00000000-0005-0000-0000-00001C390000}"/>
    <cellStyle name="Border 2 16 2" xfId="14634" xr:uid="{00000000-0005-0000-0000-00001D390000}"/>
    <cellStyle name="Border 2 16 2 2" xfId="14635" xr:uid="{00000000-0005-0000-0000-00001E390000}"/>
    <cellStyle name="Border 2 16 3" xfId="14636" xr:uid="{00000000-0005-0000-0000-00001F390000}"/>
    <cellStyle name="Border 2 17" xfId="14637" xr:uid="{00000000-0005-0000-0000-000020390000}"/>
    <cellStyle name="Border 2 17 2" xfId="14638" xr:uid="{00000000-0005-0000-0000-000021390000}"/>
    <cellStyle name="Border 2 17 2 2" xfId="14639" xr:uid="{00000000-0005-0000-0000-000022390000}"/>
    <cellStyle name="Border 2 17 3" xfId="14640" xr:uid="{00000000-0005-0000-0000-000023390000}"/>
    <cellStyle name="Border 2 18" xfId="14641" xr:uid="{00000000-0005-0000-0000-000024390000}"/>
    <cellStyle name="Border 2 18 2" xfId="14642" xr:uid="{00000000-0005-0000-0000-000025390000}"/>
    <cellStyle name="Border 2 19" xfId="14643" xr:uid="{00000000-0005-0000-0000-000026390000}"/>
    <cellStyle name="Border 2 19 2" xfId="14644" xr:uid="{00000000-0005-0000-0000-000027390000}"/>
    <cellStyle name="Border 2 2" xfId="14645" xr:uid="{00000000-0005-0000-0000-000028390000}"/>
    <cellStyle name="Border 2 2 10" xfId="14646" xr:uid="{00000000-0005-0000-0000-000029390000}"/>
    <cellStyle name="Border 2 2 10 2" xfId="14647" xr:uid="{00000000-0005-0000-0000-00002A390000}"/>
    <cellStyle name="Border 2 2 11" xfId="14648" xr:uid="{00000000-0005-0000-0000-00002B390000}"/>
    <cellStyle name="Border 2 2 11 2" xfId="14649" xr:uid="{00000000-0005-0000-0000-00002C390000}"/>
    <cellStyle name="Border 2 2 12" xfId="14650" xr:uid="{00000000-0005-0000-0000-00002D390000}"/>
    <cellStyle name="Border 2 2 2" xfId="14651" xr:uid="{00000000-0005-0000-0000-00002E390000}"/>
    <cellStyle name="Border 2 2 2 2" xfId="14652" xr:uid="{00000000-0005-0000-0000-00002F390000}"/>
    <cellStyle name="Border 2 2 2 2 2" xfId="14653" xr:uid="{00000000-0005-0000-0000-000030390000}"/>
    <cellStyle name="Border 2 2 2 3" xfId="14654" xr:uid="{00000000-0005-0000-0000-000031390000}"/>
    <cellStyle name="Border 2 2 2 3 2" xfId="14655" xr:uid="{00000000-0005-0000-0000-000032390000}"/>
    <cellStyle name="Border 2 2 2 4" xfId="14656" xr:uid="{00000000-0005-0000-0000-000033390000}"/>
    <cellStyle name="Border 2 2 3" xfId="14657" xr:uid="{00000000-0005-0000-0000-000034390000}"/>
    <cellStyle name="Border 2 2 3 2" xfId="14658" xr:uid="{00000000-0005-0000-0000-000035390000}"/>
    <cellStyle name="Border 2 2 3 2 2" xfId="14659" xr:uid="{00000000-0005-0000-0000-000036390000}"/>
    <cellStyle name="Border 2 2 3 3" xfId="14660" xr:uid="{00000000-0005-0000-0000-000037390000}"/>
    <cellStyle name="Border 2 2 3 3 2" xfId="14661" xr:uid="{00000000-0005-0000-0000-000038390000}"/>
    <cellStyle name="Border 2 2 3 4" xfId="14662" xr:uid="{00000000-0005-0000-0000-000039390000}"/>
    <cellStyle name="Border 2 2 4" xfId="14663" xr:uid="{00000000-0005-0000-0000-00003A390000}"/>
    <cellStyle name="Border 2 2 4 2" xfId="14664" xr:uid="{00000000-0005-0000-0000-00003B390000}"/>
    <cellStyle name="Border 2 2 4 2 2" xfId="14665" xr:uid="{00000000-0005-0000-0000-00003C390000}"/>
    <cellStyle name="Border 2 2 4 3" xfId="14666" xr:uid="{00000000-0005-0000-0000-00003D390000}"/>
    <cellStyle name="Border 2 2 4 3 2" xfId="14667" xr:uid="{00000000-0005-0000-0000-00003E390000}"/>
    <cellStyle name="Border 2 2 4 4" xfId="14668" xr:uid="{00000000-0005-0000-0000-00003F390000}"/>
    <cellStyle name="Border 2 2 5" xfId="14669" xr:uid="{00000000-0005-0000-0000-000040390000}"/>
    <cellStyle name="Border 2 2 5 2" xfId="14670" xr:uid="{00000000-0005-0000-0000-000041390000}"/>
    <cellStyle name="Border 2 2 5 2 2" xfId="14671" xr:uid="{00000000-0005-0000-0000-000042390000}"/>
    <cellStyle name="Border 2 2 5 3" xfId="14672" xr:uid="{00000000-0005-0000-0000-000043390000}"/>
    <cellStyle name="Border 2 2 5 3 2" xfId="14673" xr:uid="{00000000-0005-0000-0000-000044390000}"/>
    <cellStyle name="Border 2 2 5 4" xfId="14674" xr:uid="{00000000-0005-0000-0000-000045390000}"/>
    <cellStyle name="Border 2 2 6" xfId="14675" xr:uid="{00000000-0005-0000-0000-000046390000}"/>
    <cellStyle name="Border 2 2 6 2" xfId="14676" xr:uid="{00000000-0005-0000-0000-000047390000}"/>
    <cellStyle name="Border 2 2 6 2 2" xfId="14677" xr:uid="{00000000-0005-0000-0000-000048390000}"/>
    <cellStyle name="Border 2 2 6 3" xfId="14678" xr:uid="{00000000-0005-0000-0000-000049390000}"/>
    <cellStyle name="Border 2 2 6 3 2" xfId="14679" xr:uid="{00000000-0005-0000-0000-00004A390000}"/>
    <cellStyle name="Border 2 2 6 4" xfId="14680" xr:uid="{00000000-0005-0000-0000-00004B390000}"/>
    <cellStyle name="Border 2 2 7" xfId="14681" xr:uid="{00000000-0005-0000-0000-00004C390000}"/>
    <cellStyle name="Border 2 2 7 2" xfId="14682" xr:uid="{00000000-0005-0000-0000-00004D390000}"/>
    <cellStyle name="Border 2 2 7 2 2" xfId="14683" xr:uid="{00000000-0005-0000-0000-00004E390000}"/>
    <cellStyle name="Border 2 2 7 3" xfId="14684" xr:uid="{00000000-0005-0000-0000-00004F390000}"/>
    <cellStyle name="Border 2 2 7 3 2" xfId="14685" xr:uid="{00000000-0005-0000-0000-000050390000}"/>
    <cellStyle name="Border 2 2 7 4" xfId="14686" xr:uid="{00000000-0005-0000-0000-000051390000}"/>
    <cellStyle name="Border 2 2 8" xfId="14687" xr:uid="{00000000-0005-0000-0000-000052390000}"/>
    <cellStyle name="Border 2 2 8 2" xfId="14688" xr:uid="{00000000-0005-0000-0000-000053390000}"/>
    <cellStyle name="Border 2 2 8 2 2" xfId="14689" xr:uid="{00000000-0005-0000-0000-000054390000}"/>
    <cellStyle name="Border 2 2 8 3" xfId="14690" xr:uid="{00000000-0005-0000-0000-000055390000}"/>
    <cellStyle name="Border 2 2 9" xfId="14691" xr:uid="{00000000-0005-0000-0000-000056390000}"/>
    <cellStyle name="Border 2 2 9 2" xfId="14692" xr:uid="{00000000-0005-0000-0000-000057390000}"/>
    <cellStyle name="Border 2 2 9 2 2" xfId="14693" xr:uid="{00000000-0005-0000-0000-000058390000}"/>
    <cellStyle name="Border 2 2 9 3" xfId="14694" xr:uid="{00000000-0005-0000-0000-000059390000}"/>
    <cellStyle name="Border 2 20" xfId="14695" xr:uid="{00000000-0005-0000-0000-00005A390000}"/>
    <cellStyle name="Border 2 3" xfId="14696" xr:uid="{00000000-0005-0000-0000-00005B390000}"/>
    <cellStyle name="Border 2 3 10" xfId="14697" xr:uid="{00000000-0005-0000-0000-00005C390000}"/>
    <cellStyle name="Border 2 3 10 2" xfId="14698" xr:uid="{00000000-0005-0000-0000-00005D390000}"/>
    <cellStyle name="Border 2 3 11" xfId="14699" xr:uid="{00000000-0005-0000-0000-00005E390000}"/>
    <cellStyle name="Border 2 3 11 2" xfId="14700" xr:uid="{00000000-0005-0000-0000-00005F390000}"/>
    <cellStyle name="Border 2 3 12" xfId="14701" xr:uid="{00000000-0005-0000-0000-000060390000}"/>
    <cellStyle name="Border 2 3 2" xfId="14702" xr:uid="{00000000-0005-0000-0000-000061390000}"/>
    <cellStyle name="Border 2 3 2 2" xfId="14703" xr:uid="{00000000-0005-0000-0000-000062390000}"/>
    <cellStyle name="Border 2 3 2 2 2" xfId="14704" xr:uid="{00000000-0005-0000-0000-000063390000}"/>
    <cellStyle name="Border 2 3 2 3" xfId="14705" xr:uid="{00000000-0005-0000-0000-000064390000}"/>
    <cellStyle name="Border 2 3 2 3 2" xfId="14706" xr:uid="{00000000-0005-0000-0000-000065390000}"/>
    <cellStyle name="Border 2 3 2 4" xfId="14707" xr:uid="{00000000-0005-0000-0000-000066390000}"/>
    <cellStyle name="Border 2 3 3" xfId="14708" xr:uid="{00000000-0005-0000-0000-000067390000}"/>
    <cellStyle name="Border 2 3 3 2" xfId="14709" xr:uid="{00000000-0005-0000-0000-000068390000}"/>
    <cellStyle name="Border 2 3 3 2 2" xfId="14710" xr:uid="{00000000-0005-0000-0000-000069390000}"/>
    <cellStyle name="Border 2 3 3 3" xfId="14711" xr:uid="{00000000-0005-0000-0000-00006A390000}"/>
    <cellStyle name="Border 2 3 3 3 2" xfId="14712" xr:uid="{00000000-0005-0000-0000-00006B390000}"/>
    <cellStyle name="Border 2 3 3 4" xfId="14713" xr:uid="{00000000-0005-0000-0000-00006C390000}"/>
    <cellStyle name="Border 2 3 4" xfId="14714" xr:uid="{00000000-0005-0000-0000-00006D390000}"/>
    <cellStyle name="Border 2 3 4 2" xfId="14715" xr:uid="{00000000-0005-0000-0000-00006E390000}"/>
    <cellStyle name="Border 2 3 4 2 2" xfId="14716" xr:uid="{00000000-0005-0000-0000-00006F390000}"/>
    <cellStyle name="Border 2 3 4 3" xfId="14717" xr:uid="{00000000-0005-0000-0000-000070390000}"/>
    <cellStyle name="Border 2 3 4 3 2" xfId="14718" xr:uid="{00000000-0005-0000-0000-000071390000}"/>
    <cellStyle name="Border 2 3 4 4" xfId="14719" xr:uid="{00000000-0005-0000-0000-000072390000}"/>
    <cellStyle name="Border 2 3 5" xfId="14720" xr:uid="{00000000-0005-0000-0000-000073390000}"/>
    <cellStyle name="Border 2 3 5 2" xfId="14721" xr:uid="{00000000-0005-0000-0000-000074390000}"/>
    <cellStyle name="Border 2 3 5 2 2" xfId="14722" xr:uid="{00000000-0005-0000-0000-000075390000}"/>
    <cellStyle name="Border 2 3 5 3" xfId="14723" xr:uid="{00000000-0005-0000-0000-000076390000}"/>
    <cellStyle name="Border 2 3 5 3 2" xfId="14724" xr:uid="{00000000-0005-0000-0000-000077390000}"/>
    <cellStyle name="Border 2 3 5 4" xfId="14725" xr:uid="{00000000-0005-0000-0000-000078390000}"/>
    <cellStyle name="Border 2 3 6" xfId="14726" xr:uid="{00000000-0005-0000-0000-000079390000}"/>
    <cellStyle name="Border 2 3 6 2" xfId="14727" xr:uid="{00000000-0005-0000-0000-00007A390000}"/>
    <cellStyle name="Border 2 3 6 2 2" xfId="14728" xr:uid="{00000000-0005-0000-0000-00007B390000}"/>
    <cellStyle name="Border 2 3 6 3" xfId="14729" xr:uid="{00000000-0005-0000-0000-00007C390000}"/>
    <cellStyle name="Border 2 3 6 3 2" xfId="14730" xr:uid="{00000000-0005-0000-0000-00007D390000}"/>
    <cellStyle name="Border 2 3 6 4" xfId="14731" xr:uid="{00000000-0005-0000-0000-00007E390000}"/>
    <cellStyle name="Border 2 3 7" xfId="14732" xr:uid="{00000000-0005-0000-0000-00007F390000}"/>
    <cellStyle name="Border 2 3 7 2" xfId="14733" xr:uid="{00000000-0005-0000-0000-000080390000}"/>
    <cellStyle name="Border 2 3 7 2 2" xfId="14734" xr:uid="{00000000-0005-0000-0000-000081390000}"/>
    <cellStyle name="Border 2 3 7 3" xfId="14735" xr:uid="{00000000-0005-0000-0000-000082390000}"/>
    <cellStyle name="Border 2 3 7 3 2" xfId="14736" xr:uid="{00000000-0005-0000-0000-000083390000}"/>
    <cellStyle name="Border 2 3 7 4" xfId="14737" xr:uid="{00000000-0005-0000-0000-000084390000}"/>
    <cellStyle name="Border 2 3 8" xfId="14738" xr:uid="{00000000-0005-0000-0000-000085390000}"/>
    <cellStyle name="Border 2 3 8 2" xfId="14739" xr:uid="{00000000-0005-0000-0000-000086390000}"/>
    <cellStyle name="Border 2 3 8 2 2" xfId="14740" xr:uid="{00000000-0005-0000-0000-000087390000}"/>
    <cellStyle name="Border 2 3 8 3" xfId="14741" xr:uid="{00000000-0005-0000-0000-000088390000}"/>
    <cellStyle name="Border 2 3 9" xfId="14742" xr:uid="{00000000-0005-0000-0000-000089390000}"/>
    <cellStyle name="Border 2 3 9 2" xfId="14743" xr:uid="{00000000-0005-0000-0000-00008A390000}"/>
    <cellStyle name="Border 2 3 9 2 2" xfId="14744" xr:uid="{00000000-0005-0000-0000-00008B390000}"/>
    <cellStyle name="Border 2 3 9 3" xfId="14745" xr:uid="{00000000-0005-0000-0000-00008C390000}"/>
    <cellStyle name="Border 2 4" xfId="14746" xr:uid="{00000000-0005-0000-0000-00008D390000}"/>
    <cellStyle name="Border 2 4 10" xfId="14747" xr:uid="{00000000-0005-0000-0000-00008E390000}"/>
    <cellStyle name="Border 2 4 10 2" xfId="14748" xr:uid="{00000000-0005-0000-0000-00008F390000}"/>
    <cellStyle name="Border 2 4 11" xfId="14749" xr:uid="{00000000-0005-0000-0000-000090390000}"/>
    <cellStyle name="Border 2 4 11 2" xfId="14750" xr:uid="{00000000-0005-0000-0000-000091390000}"/>
    <cellStyle name="Border 2 4 12" xfId="14751" xr:uid="{00000000-0005-0000-0000-000092390000}"/>
    <cellStyle name="Border 2 4 2" xfId="14752" xr:uid="{00000000-0005-0000-0000-000093390000}"/>
    <cellStyle name="Border 2 4 2 2" xfId="14753" xr:uid="{00000000-0005-0000-0000-000094390000}"/>
    <cellStyle name="Border 2 4 2 2 2" xfId="14754" xr:uid="{00000000-0005-0000-0000-000095390000}"/>
    <cellStyle name="Border 2 4 2 3" xfId="14755" xr:uid="{00000000-0005-0000-0000-000096390000}"/>
    <cellStyle name="Border 2 4 2 3 2" xfId="14756" xr:uid="{00000000-0005-0000-0000-000097390000}"/>
    <cellStyle name="Border 2 4 2 4" xfId="14757" xr:uid="{00000000-0005-0000-0000-000098390000}"/>
    <cellStyle name="Border 2 4 3" xfId="14758" xr:uid="{00000000-0005-0000-0000-000099390000}"/>
    <cellStyle name="Border 2 4 3 2" xfId="14759" xr:uid="{00000000-0005-0000-0000-00009A390000}"/>
    <cellStyle name="Border 2 4 3 2 2" xfId="14760" xr:uid="{00000000-0005-0000-0000-00009B390000}"/>
    <cellStyle name="Border 2 4 3 3" xfId="14761" xr:uid="{00000000-0005-0000-0000-00009C390000}"/>
    <cellStyle name="Border 2 4 3 3 2" xfId="14762" xr:uid="{00000000-0005-0000-0000-00009D390000}"/>
    <cellStyle name="Border 2 4 3 4" xfId="14763" xr:uid="{00000000-0005-0000-0000-00009E390000}"/>
    <cellStyle name="Border 2 4 4" xfId="14764" xr:uid="{00000000-0005-0000-0000-00009F390000}"/>
    <cellStyle name="Border 2 4 4 2" xfId="14765" xr:uid="{00000000-0005-0000-0000-0000A0390000}"/>
    <cellStyle name="Border 2 4 4 2 2" xfId="14766" xr:uid="{00000000-0005-0000-0000-0000A1390000}"/>
    <cellStyle name="Border 2 4 4 3" xfId="14767" xr:uid="{00000000-0005-0000-0000-0000A2390000}"/>
    <cellStyle name="Border 2 4 4 3 2" xfId="14768" xr:uid="{00000000-0005-0000-0000-0000A3390000}"/>
    <cellStyle name="Border 2 4 4 4" xfId="14769" xr:uid="{00000000-0005-0000-0000-0000A4390000}"/>
    <cellStyle name="Border 2 4 5" xfId="14770" xr:uid="{00000000-0005-0000-0000-0000A5390000}"/>
    <cellStyle name="Border 2 4 5 2" xfId="14771" xr:uid="{00000000-0005-0000-0000-0000A6390000}"/>
    <cellStyle name="Border 2 4 5 2 2" xfId="14772" xr:uid="{00000000-0005-0000-0000-0000A7390000}"/>
    <cellStyle name="Border 2 4 5 3" xfId="14773" xr:uid="{00000000-0005-0000-0000-0000A8390000}"/>
    <cellStyle name="Border 2 4 5 3 2" xfId="14774" xr:uid="{00000000-0005-0000-0000-0000A9390000}"/>
    <cellStyle name="Border 2 4 5 4" xfId="14775" xr:uid="{00000000-0005-0000-0000-0000AA390000}"/>
    <cellStyle name="Border 2 4 6" xfId="14776" xr:uid="{00000000-0005-0000-0000-0000AB390000}"/>
    <cellStyle name="Border 2 4 6 2" xfId="14777" xr:uid="{00000000-0005-0000-0000-0000AC390000}"/>
    <cellStyle name="Border 2 4 6 2 2" xfId="14778" xr:uid="{00000000-0005-0000-0000-0000AD390000}"/>
    <cellStyle name="Border 2 4 6 3" xfId="14779" xr:uid="{00000000-0005-0000-0000-0000AE390000}"/>
    <cellStyle name="Border 2 4 6 3 2" xfId="14780" xr:uid="{00000000-0005-0000-0000-0000AF390000}"/>
    <cellStyle name="Border 2 4 6 4" xfId="14781" xr:uid="{00000000-0005-0000-0000-0000B0390000}"/>
    <cellStyle name="Border 2 4 7" xfId="14782" xr:uid="{00000000-0005-0000-0000-0000B1390000}"/>
    <cellStyle name="Border 2 4 7 2" xfId="14783" xr:uid="{00000000-0005-0000-0000-0000B2390000}"/>
    <cellStyle name="Border 2 4 7 2 2" xfId="14784" xr:uid="{00000000-0005-0000-0000-0000B3390000}"/>
    <cellStyle name="Border 2 4 7 3" xfId="14785" xr:uid="{00000000-0005-0000-0000-0000B4390000}"/>
    <cellStyle name="Border 2 4 7 3 2" xfId="14786" xr:uid="{00000000-0005-0000-0000-0000B5390000}"/>
    <cellStyle name="Border 2 4 7 4" xfId="14787" xr:uid="{00000000-0005-0000-0000-0000B6390000}"/>
    <cellStyle name="Border 2 4 8" xfId="14788" xr:uid="{00000000-0005-0000-0000-0000B7390000}"/>
    <cellStyle name="Border 2 4 8 2" xfId="14789" xr:uid="{00000000-0005-0000-0000-0000B8390000}"/>
    <cellStyle name="Border 2 4 8 2 2" xfId="14790" xr:uid="{00000000-0005-0000-0000-0000B9390000}"/>
    <cellStyle name="Border 2 4 8 3" xfId="14791" xr:uid="{00000000-0005-0000-0000-0000BA390000}"/>
    <cellStyle name="Border 2 4 9" xfId="14792" xr:uid="{00000000-0005-0000-0000-0000BB390000}"/>
    <cellStyle name="Border 2 4 9 2" xfId="14793" xr:uid="{00000000-0005-0000-0000-0000BC390000}"/>
    <cellStyle name="Border 2 4 9 2 2" xfId="14794" xr:uid="{00000000-0005-0000-0000-0000BD390000}"/>
    <cellStyle name="Border 2 4 9 3" xfId="14795" xr:uid="{00000000-0005-0000-0000-0000BE390000}"/>
    <cellStyle name="Border 2 5" xfId="14796" xr:uid="{00000000-0005-0000-0000-0000BF390000}"/>
    <cellStyle name="Border 2 5 10" xfId="14797" xr:uid="{00000000-0005-0000-0000-0000C0390000}"/>
    <cellStyle name="Border 2 5 10 2" xfId="14798" xr:uid="{00000000-0005-0000-0000-0000C1390000}"/>
    <cellStyle name="Border 2 5 11" xfId="14799" xr:uid="{00000000-0005-0000-0000-0000C2390000}"/>
    <cellStyle name="Border 2 5 11 2" xfId="14800" xr:uid="{00000000-0005-0000-0000-0000C3390000}"/>
    <cellStyle name="Border 2 5 12" xfId="14801" xr:uid="{00000000-0005-0000-0000-0000C4390000}"/>
    <cellStyle name="Border 2 5 2" xfId="14802" xr:uid="{00000000-0005-0000-0000-0000C5390000}"/>
    <cellStyle name="Border 2 5 2 2" xfId="14803" xr:uid="{00000000-0005-0000-0000-0000C6390000}"/>
    <cellStyle name="Border 2 5 2 2 2" xfId="14804" xr:uid="{00000000-0005-0000-0000-0000C7390000}"/>
    <cellStyle name="Border 2 5 2 3" xfId="14805" xr:uid="{00000000-0005-0000-0000-0000C8390000}"/>
    <cellStyle name="Border 2 5 2 3 2" xfId="14806" xr:uid="{00000000-0005-0000-0000-0000C9390000}"/>
    <cellStyle name="Border 2 5 2 4" xfId="14807" xr:uid="{00000000-0005-0000-0000-0000CA390000}"/>
    <cellStyle name="Border 2 5 3" xfId="14808" xr:uid="{00000000-0005-0000-0000-0000CB390000}"/>
    <cellStyle name="Border 2 5 3 2" xfId="14809" xr:uid="{00000000-0005-0000-0000-0000CC390000}"/>
    <cellStyle name="Border 2 5 3 2 2" xfId="14810" xr:uid="{00000000-0005-0000-0000-0000CD390000}"/>
    <cellStyle name="Border 2 5 3 3" xfId="14811" xr:uid="{00000000-0005-0000-0000-0000CE390000}"/>
    <cellStyle name="Border 2 5 3 3 2" xfId="14812" xr:uid="{00000000-0005-0000-0000-0000CF390000}"/>
    <cellStyle name="Border 2 5 3 4" xfId="14813" xr:uid="{00000000-0005-0000-0000-0000D0390000}"/>
    <cellStyle name="Border 2 5 4" xfId="14814" xr:uid="{00000000-0005-0000-0000-0000D1390000}"/>
    <cellStyle name="Border 2 5 4 2" xfId="14815" xr:uid="{00000000-0005-0000-0000-0000D2390000}"/>
    <cellStyle name="Border 2 5 4 2 2" xfId="14816" xr:uid="{00000000-0005-0000-0000-0000D3390000}"/>
    <cellStyle name="Border 2 5 4 3" xfId="14817" xr:uid="{00000000-0005-0000-0000-0000D4390000}"/>
    <cellStyle name="Border 2 5 4 3 2" xfId="14818" xr:uid="{00000000-0005-0000-0000-0000D5390000}"/>
    <cellStyle name="Border 2 5 4 4" xfId="14819" xr:uid="{00000000-0005-0000-0000-0000D6390000}"/>
    <cellStyle name="Border 2 5 5" xfId="14820" xr:uid="{00000000-0005-0000-0000-0000D7390000}"/>
    <cellStyle name="Border 2 5 5 2" xfId="14821" xr:uid="{00000000-0005-0000-0000-0000D8390000}"/>
    <cellStyle name="Border 2 5 5 2 2" xfId="14822" xr:uid="{00000000-0005-0000-0000-0000D9390000}"/>
    <cellStyle name="Border 2 5 5 3" xfId="14823" xr:uid="{00000000-0005-0000-0000-0000DA390000}"/>
    <cellStyle name="Border 2 5 5 3 2" xfId="14824" xr:uid="{00000000-0005-0000-0000-0000DB390000}"/>
    <cellStyle name="Border 2 5 5 4" xfId="14825" xr:uid="{00000000-0005-0000-0000-0000DC390000}"/>
    <cellStyle name="Border 2 5 6" xfId="14826" xr:uid="{00000000-0005-0000-0000-0000DD390000}"/>
    <cellStyle name="Border 2 5 6 2" xfId="14827" xr:uid="{00000000-0005-0000-0000-0000DE390000}"/>
    <cellStyle name="Border 2 5 6 2 2" xfId="14828" xr:uid="{00000000-0005-0000-0000-0000DF390000}"/>
    <cellStyle name="Border 2 5 6 3" xfId="14829" xr:uid="{00000000-0005-0000-0000-0000E0390000}"/>
    <cellStyle name="Border 2 5 6 3 2" xfId="14830" xr:uid="{00000000-0005-0000-0000-0000E1390000}"/>
    <cellStyle name="Border 2 5 6 4" xfId="14831" xr:uid="{00000000-0005-0000-0000-0000E2390000}"/>
    <cellStyle name="Border 2 5 7" xfId="14832" xr:uid="{00000000-0005-0000-0000-0000E3390000}"/>
    <cellStyle name="Border 2 5 7 2" xfId="14833" xr:uid="{00000000-0005-0000-0000-0000E4390000}"/>
    <cellStyle name="Border 2 5 7 2 2" xfId="14834" xr:uid="{00000000-0005-0000-0000-0000E5390000}"/>
    <cellStyle name="Border 2 5 7 3" xfId="14835" xr:uid="{00000000-0005-0000-0000-0000E6390000}"/>
    <cellStyle name="Border 2 5 7 3 2" xfId="14836" xr:uid="{00000000-0005-0000-0000-0000E7390000}"/>
    <cellStyle name="Border 2 5 7 4" xfId="14837" xr:uid="{00000000-0005-0000-0000-0000E8390000}"/>
    <cellStyle name="Border 2 5 8" xfId="14838" xr:uid="{00000000-0005-0000-0000-0000E9390000}"/>
    <cellStyle name="Border 2 5 8 2" xfId="14839" xr:uid="{00000000-0005-0000-0000-0000EA390000}"/>
    <cellStyle name="Border 2 5 8 2 2" xfId="14840" xr:uid="{00000000-0005-0000-0000-0000EB390000}"/>
    <cellStyle name="Border 2 5 8 3" xfId="14841" xr:uid="{00000000-0005-0000-0000-0000EC390000}"/>
    <cellStyle name="Border 2 5 9" xfId="14842" xr:uid="{00000000-0005-0000-0000-0000ED390000}"/>
    <cellStyle name="Border 2 5 9 2" xfId="14843" xr:uid="{00000000-0005-0000-0000-0000EE390000}"/>
    <cellStyle name="Border 2 5 9 2 2" xfId="14844" xr:uid="{00000000-0005-0000-0000-0000EF390000}"/>
    <cellStyle name="Border 2 5 9 3" xfId="14845" xr:uid="{00000000-0005-0000-0000-0000F0390000}"/>
    <cellStyle name="Border 2 6" xfId="14846" xr:uid="{00000000-0005-0000-0000-0000F1390000}"/>
    <cellStyle name="Border 2 6 10" xfId="14847" xr:uid="{00000000-0005-0000-0000-0000F2390000}"/>
    <cellStyle name="Border 2 6 10 2" xfId="14848" xr:uid="{00000000-0005-0000-0000-0000F3390000}"/>
    <cellStyle name="Border 2 6 11" xfId="14849" xr:uid="{00000000-0005-0000-0000-0000F4390000}"/>
    <cellStyle name="Border 2 6 11 2" xfId="14850" xr:uid="{00000000-0005-0000-0000-0000F5390000}"/>
    <cellStyle name="Border 2 6 12" xfId="14851" xr:uid="{00000000-0005-0000-0000-0000F6390000}"/>
    <cellStyle name="Border 2 6 2" xfId="14852" xr:uid="{00000000-0005-0000-0000-0000F7390000}"/>
    <cellStyle name="Border 2 6 2 2" xfId="14853" xr:uid="{00000000-0005-0000-0000-0000F8390000}"/>
    <cellStyle name="Border 2 6 2 2 2" xfId="14854" xr:uid="{00000000-0005-0000-0000-0000F9390000}"/>
    <cellStyle name="Border 2 6 2 3" xfId="14855" xr:uid="{00000000-0005-0000-0000-0000FA390000}"/>
    <cellStyle name="Border 2 6 2 3 2" xfId="14856" xr:uid="{00000000-0005-0000-0000-0000FB390000}"/>
    <cellStyle name="Border 2 6 2 4" xfId="14857" xr:uid="{00000000-0005-0000-0000-0000FC390000}"/>
    <cellStyle name="Border 2 6 3" xfId="14858" xr:uid="{00000000-0005-0000-0000-0000FD390000}"/>
    <cellStyle name="Border 2 6 3 2" xfId="14859" xr:uid="{00000000-0005-0000-0000-0000FE390000}"/>
    <cellStyle name="Border 2 6 3 2 2" xfId="14860" xr:uid="{00000000-0005-0000-0000-0000FF390000}"/>
    <cellStyle name="Border 2 6 3 3" xfId="14861" xr:uid="{00000000-0005-0000-0000-0000003A0000}"/>
    <cellStyle name="Border 2 6 3 3 2" xfId="14862" xr:uid="{00000000-0005-0000-0000-0000013A0000}"/>
    <cellStyle name="Border 2 6 3 4" xfId="14863" xr:uid="{00000000-0005-0000-0000-0000023A0000}"/>
    <cellStyle name="Border 2 6 4" xfId="14864" xr:uid="{00000000-0005-0000-0000-0000033A0000}"/>
    <cellStyle name="Border 2 6 4 2" xfId="14865" xr:uid="{00000000-0005-0000-0000-0000043A0000}"/>
    <cellStyle name="Border 2 6 4 2 2" xfId="14866" xr:uid="{00000000-0005-0000-0000-0000053A0000}"/>
    <cellStyle name="Border 2 6 4 3" xfId="14867" xr:uid="{00000000-0005-0000-0000-0000063A0000}"/>
    <cellStyle name="Border 2 6 4 3 2" xfId="14868" xr:uid="{00000000-0005-0000-0000-0000073A0000}"/>
    <cellStyle name="Border 2 6 4 4" xfId="14869" xr:uid="{00000000-0005-0000-0000-0000083A0000}"/>
    <cellStyle name="Border 2 6 5" xfId="14870" xr:uid="{00000000-0005-0000-0000-0000093A0000}"/>
    <cellStyle name="Border 2 6 5 2" xfId="14871" xr:uid="{00000000-0005-0000-0000-00000A3A0000}"/>
    <cellStyle name="Border 2 6 5 2 2" xfId="14872" xr:uid="{00000000-0005-0000-0000-00000B3A0000}"/>
    <cellStyle name="Border 2 6 5 3" xfId="14873" xr:uid="{00000000-0005-0000-0000-00000C3A0000}"/>
    <cellStyle name="Border 2 6 5 3 2" xfId="14874" xr:uid="{00000000-0005-0000-0000-00000D3A0000}"/>
    <cellStyle name="Border 2 6 5 4" xfId="14875" xr:uid="{00000000-0005-0000-0000-00000E3A0000}"/>
    <cellStyle name="Border 2 6 6" xfId="14876" xr:uid="{00000000-0005-0000-0000-00000F3A0000}"/>
    <cellStyle name="Border 2 6 6 2" xfId="14877" xr:uid="{00000000-0005-0000-0000-0000103A0000}"/>
    <cellStyle name="Border 2 6 6 2 2" xfId="14878" xr:uid="{00000000-0005-0000-0000-0000113A0000}"/>
    <cellStyle name="Border 2 6 6 3" xfId="14879" xr:uid="{00000000-0005-0000-0000-0000123A0000}"/>
    <cellStyle name="Border 2 6 6 3 2" xfId="14880" xr:uid="{00000000-0005-0000-0000-0000133A0000}"/>
    <cellStyle name="Border 2 6 6 4" xfId="14881" xr:uid="{00000000-0005-0000-0000-0000143A0000}"/>
    <cellStyle name="Border 2 6 7" xfId="14882" xr:uid="{00000000-0005-0000-0000-0000153A0000}"/>
    <cellStyle name="Border 2 6 7 2" xfId="14883" xr:uid="{00000000-0005-0000-0000-0000163A0000}"/>
    <cellStyle name="Border 2 6 7 2 2" xfId="14884" xr:uid="{00000000-0005-0000-0000-0000173A0000}"/>
    <cellStyle name="Border 2 6 7 3" xfId="14885" xr:uid="{00000000-0005-0000-0000-0000183A0000}"/>
    <cellStyle name="Border 2 6 7 3 2" xfId="14886" xr:uid="{00000000-0005-0000-0000-0000193A0000}"/>
    <cellStyle name="Border 2 6 7 4" xfId="14887" xr:uid="{00000000-0005-0000-0000-00001A3A0000}"/>
    <cellStyle name="Border 2 6 8" xfId="14888" xr:uid="{00000000-0005-0000-0000-00001B3A0000}"/>
    <cellStyle name="Border 2 6 8 2" xfId="14889" xr:uid="{00000000-0005-0000-0000-00001C3A0000}"/>
    <cellStyle name="Border 2 6 8 2 2" xfId="14890" xr:uid="{00000000-0005-0000-0000-00001D3A0000}"/>
    <cellStyle name="Border 2 6 8 3" xfId="14891" xr:uid="{00000000-0005-0000-0000-00001E3A0000}"/>
    <cellStyle name="Border 2 6 9" xfId="14892" xr:uid="{00000000-0005-0000-0000-00001F3A0000}"/>
    <cellStyle name="Border 2 6 9 2" xfId="14893" xr:uid="{00000000-0005-0000-0000-0000203A0000}"/>
    <cellStyle name="Border 2 6 9 2 2" xfId="14894" xr:uid="{00000000-0005-0000-0000-0000213A0000}"/>
    <cellStyle name="Border 2 6 9 3" xfId="14895" xr:uid="{00000000-0005-0000-0000-0000223A0000}"/>
    <cellStyle name="Border 2 7" xfId="14896" xr:uid="{00000000-0005-0000-0000-0000233A0000}"/>
    <cellStyle name="Border 2 7 10" xfId="14897" xr:uid="{00000000-0005-0000-0000-0000243A0000}"/>
    <cellStyle name="Border 2 7 10 2" xfId="14898" xr:uid="{00000000-0005-0000-0000-0000253A0000}"/>
    <cellStyle name="Border 2 7 11" xfId="14899" xr:uid="{00000000-0005-0000-0000-0000263A0000}"/>
    <cellStyle name="Border 2 7 11 2" xfId="14900" xr:uid="{00000000-0005-0000-0000-0000273A0000}"/>
    <cellStyle name="Border 2 7 12" xfId="14901" xr:uid="{00000000-0005-0000-0000-0000283A0000}"/>
    <cellStyle name="Border 2 7 2" xfId="14902" xr:uid="{00000000-0005-0000-0000-0000293A0000}"/>
    <cellStyle name="Border 2 7 2 2" xfId="14903" xr:uid="{00000000-0005-0000-0000-00002A3A0000}"/>
    <cellStyle name="Border 2 7 2 2 2" xfId="14904" xr:uid="{00000000-0005-0000-0000-00002B3A0000}"/>
    <cellStyle name="Border 2 7 2 3" xfId="14905" xr:uid="{00000000-0005-0000-0000-00002C3A0000}"/>
    <cellStyle name="Border 2 7 2 3 2" xfId="14906" xr:uid="{00000000-0005-0000-0000-00002D3A0000}"/>
    <cellStyle name="Border 2 7 2 4" xfId="14907" xr:uid="{00000000-0005-0000-0000-00002E3A0000}"/>
    <cellStyle name="Border 2 7 3" xfId="14908" xr:uid="{00000000-0005-0000-0000-00002F3A0000}"/>
    <cellStyle name="Border 2 7 3 2" xfId="14909" xr:uid="{00000000-0005-0000-0000-0000303A0000}"/>
    <cellStyle name="Border 2 7 3 2 2" xfId="14910" xr:uid="{00000000-0005-0000-0000-0000313A0000}"/>
    <cellStyle name="Border 2 7 3 3" xfId="14911" xr:uid="{00000000-0005-0000-0000-0000323A0000}"/>
    <cellStyle name="Border 2 7 3 3 2" xfId="14912" xr:uid="{00000000-0005-0000-0000-0000333A0000}"/>
    <cellStyle name="Border 2 7 3 4" xfId="14913" xr:uid="{00000000-0005-0000-0000-0000343A0000}"/>
    <cellStyle name="Border 2 7 4" xfId="14914" xr:uid="{00000000-0005-0000-0000-0000353A0000}"/>
    <cellStyle name="Border 2 7 4 2" xfId="14915" xr:uid="{00000000-0005-0000-0000-0000363A0000}"/>
    <cellStyle name="Border 2 7 4 2 2" xfId="14916" xr:uid="{00000000-0005-0000-0000-0000373A0000}"/>
    <cellStyle name="Border 2 7 4 3" xfId="14917" xr:uid="{00000000-0005-0000-0000-0000383A0000}"/>
    <cellStyle name="Border 2 7 4 3 2" xfId="14918" xr:uid="{00000000-0005-0000-0000-0000393A0000}"/>
    <cellStyle name="Border 2 7 4 4" xfId="14919" xr:uid="{00000000-0005-0000-0000-00003A3A0000}"/>
    <cellStyle name="Border 2 7 5" xfId="14920" xr:uid="{00000000-0005-0000-0000-00003B3A0000}"/>
    <cellStyle name="Border 2 7 5 2" xfId="14921" xr:uid="{00000000-0005-0000-0000-00003C3A0000}"/>
    <cellStyle name="Border 2 7 5 2 2" xfId="14922" xr:uid="{00000000-0005-0000-0000-00003D3A0000}"/>
    <cellStyle name="Border 2 7 5 3" xfId="14923" xr:uid="{00000000-0005-0000-0000-00003E3A0000}"/>
    <cellStyle name="Border 2 7 5 3 2" xfId="14924" xr:uid="{00000000-0005-0000-0000-00003F3A0000}"/>
    <cellStyle name="Border 2 7 5 4" xfId="14925" xr:uid="{00000000-0005-0000-0000-0000403A0000}"/>
    <cellStyle name="Border 2 7 6" xfId="14926" xr:uid="{00000000-0005-0000-0000-0000413A0000}"/>
    <cellStyle name="Border 2 7 6 2" xfId="14927" xr:uid="{00000000-0005-0000-0000-0000423A0000}"/>
    <cellStyle name="Border 2 7 6 2 2" xfId="14928" xr:uid="{00000000-0005-0000-0000-0000433A0000}"/>
    <cellStyle name="Border 2 7 6 3" xfId="14929" xr:uid="{00000000-0005-0000-0000-0000443A0000}"/>
    <cellStyle name="Border 2 7 6 3 2" xfId="14930" xr:uid="{00000000-0005-0000-0000-0000453A0000}"/>
    <cellStyle name="Border 2 7 6 4" xfId="14931" xr:uid="{00000000-0005-0000-0000-0000463A0000}"/>
    <cellStyle name="Border 2 7 7" xfId="14932" xr:uid="{00000000-0005-0000-0000-0000473A0000}"/>
    <cellStyle name="Border 2 7 7 2" xfId="14933" xr:uid="{00000000-0005-0000-0000-0000483A0000}"/>
    <cellStyle name="Border 2 7 7 2 2" xfId="14934" xr:uid="{00000000-0005-0000-0000-0000493A0000}"/>
    <cellStyle name="Border 2 7 7 3" xfId="14935" xr:uid="{00000000-0005-0000-0000-00004A3A0000}"/>
    <cellStyle name="Border 2 7 7 3 2" xfId="14936" xr:uid="{00000000-0005-0000-0000-00004B3A0000}"/>
    <cellStyle name="Border 2 7 7 4" xfId="14937" xr:uid="{00000000-0005-0000-0000-00004C3A0000}"/>
    <cellStyle name="Border 2 7 8" xfId="14938" xr:uid="{00000000-0005-0000-0000-00004D3A0000}"/>
    <cellStyle name="Border 2 7 8 2" xfId="14939" xr:uid="{00000000-0005-0000-0000-00004E3A0000}"/>
    <cellStyle name="Border 2 7 8 2 2" xfId="14940" xr:uid="{00000000-0005-0000-0000-00004F3A0000}"/>
    <cellStyle name="Border 2 7 8 3" xfId="14941" xr:uid="{00000000-0005-0000-0000-0000503A0000}"/>
    <cellStyle name="Border 2 7 9" xfId="14942" xr:uid="{00000000-0005-0000-0000-0000513A0000}"/>
    <cellStyle name="Border 2 7 9 2" xfId="14943" xr:uid="{00000000-0005-0000-0000-0000523A0000}"/>
    <cellStyle name="Border 2 7 9 2 2" xfId="14944" xr:uid="{00000000-0005-0000-0000-0000533A0000}"/>
    <cellStyle name="Border 2 7 9 3" xfId="14945" xr:uid="{00000000-0005-0000-0000-0000543A0000}"/>
    <cellStyle name="Border 2 8" xfId="14946" xr:uid="{00000000-0005-0000-0000-0000553A0000}"/>
    <cellStyle name="Border 2 8 10" xfId="14947" xr:uid="{00000000-0005-0000-0000-0000563A0000}"/>
    <cellStyle name="Border 2 8 10 2" xfId="14948" xr:uid="{00000000-0005-0000-0000-0000573A0000}"/>
    <cellStyle name="Border 2 8 11" xfId="14949" xr:uid="{00000000-0005-0000-0000-0000583A0000}"/>
    <cellStyle name="Border 2 8 11 2" xfId="14950" xr:uid="{00000000-0005-0000-0000-0000593A0000}"/>
    <cellStyle name="Border 2 8 12" xfId="14951" xr:uid="{00000000-0005-0000-0000-00005A3A0000}"/>
    <cellStyle name="Border 2 8 2" xfId="14952" xr:uid="{00000000-0005-0000-0000-00005B3A0000}"/>
    <cellStyle name="Border 2 8 2 2" xfId="14953" xr:uid="{00000000-0005-0000-0000-00005C3A0000}"/>
    <cellStyle name="Border 2 8 2 2 2" xfId="14954" xr:uid="{00000000-0005-0000-0000-00005D3A0000}"/>
    <cellStyle name="Border 2 8 2 3" xfId="14955" xr:uid="{00000000-0005-0000-0000-00005E3A0000}"/>
    <cellStyle name="Border 2 8 2 3 2" xfId="14956" xr:uid="{00000000-0005-0000-0000-00005F3A0000}"/>
    <cellStyle name="Border 2 8 2 4" xfId="14957" xr:uid="{00000000-0005-0000-0000-0000603A0000}"/>
    <cellStyle name="Border 2 8 3" xfId="14958" xr:uid="{00000000-0005-0000-0000-0000613A0000}"/>
    <cellStyle name="Border 2 8 3 2" xfId="14959" xr:uid="{00000000-0005-0000-0000-0000623A0000}"/>
    <cellStyle name="Border 2 8 3 2 2" xfId="14960" xr:uid="{00000000-0005-0000-0000-0000633A0000}"/>
    <cellStyle name="Border 2 8 3 3" xfId="14961" xr:uid="{00000000-0005-0000-0000-0000643A0000}"/>
    <cellStyle name="Border 2 8 3 3 2" xfId="14962" xr:uid="{00000000-0005-0000-0000-0000653A0000}"/>
    <cellStyle name="Border 2 8 3 4" xfId="14963" xr:uid="{00000000-0005-0000-0000-0000663A0000}"/>
    <cellStyle name="Border 2 8 4" xfId="14964" xr:uid="{00000000-0005-0000-0000-0000673A0000}"/>
    <cellStyle name="Border 2 8 4 2" xfId="14965" xr:uid="{00000000-0005-0000-0000-0000683A0000}"/>
    <cellStyle name="Border 2 8 4 2 2" xfId="14966" xr:uid="{00000000-0005-0000-0000-0000693A0000}"/>
    <cellStyle name="Border 2 8 4 3" xfId="14967" xr:uid="{00000000-0005-0000-0000-00006A3A0000}"/>
    <cellStyle name="Border 2 8 4 3 2" xfId="14968" xr:uid="{00000000-0005-0000-0000-00006B3A0000}"/>
    <cellStyle name="Border 2 8 4 4" xfId="14969" xr:uid="{00000000-0005-0000-0000-00006C3A0000}"/>
    <cellStyle name="Border 2 8 5" xfId="14970" xr:uid="{00000000-0005-0000-0000-00006D3A0000}"/>
    <cellStyle name="Border 2 8 5 2" xfId="14971" xr:uid="{00000000-0005-0000-0000-00006E3A0000}"/>
    <cellStyle name="Border 2 8 5 2 2" xfId="14972" xr:uid="{00000000-0005-0000-0000-00006F3A0000}"/>
    <cellStyle name="Border 2 8 5 3" xfId="14973" xr:uid="{00000000-0005-0000-0000-0000703A0000}"/>
    <cellStyle name="Border 2 8 5 3 2" xfId="14974" xr:uid="{00000000-0005-0000-0000-0000713A0000}"/>
    <cellStyle name="Border 2 8 5 4" xfId="14975" xr:uid="{00000000-0005-0000-0000-0000723A0000}"/>
    <cellStyle name="Border 2 8 6" xfId="14976" xr:uid="{00000000-0005-0000-0000-0000733A0000}"/>
    <cellStyle name="Border 2 8 6 2" xfId="14977" xr:uid="{00000000-0005-0000-0000-0000743A0000}"/>
    <cellStyle name="Border 2 8 6 2 2" xfId="14978" xr:uid="{00000000-0005-0000-0000-0000753A0000}"/>
    <cellStyle name="Border 2 8 6 3" xfId="14979" xr:uid="{00000000-0005-0000-0000-0000763A0000}"/>
    <cellStyle name="Border 2 8 6 3 2" xfId="14980" xr:uid="{00000000-0005-0000-0000-0000773A0000}"/>
    <cellStyle name="Border 2 8 6 4" xfId="14981" xr:uid="{00000000-0005-0000-0000-0000783A0000}"/>
    <cellStyle name="Border 2 8 7" xfId="14982" xr:uid="{00000000-0005-0000-0000-0000793A0000}"/>
    <cellStyle name="Border 2 8 7 2" xfId="14983" xr:uid="{00000000-0005-0000-0000-00007A3A0000}"/>
    <cellStyle name="Border 2 8 7 2 2" xfId="14984" xr:uid="{00000000-0005-0000-0000-00007B3A0000}"/>
    <cellStyle name="Border 2 8 7 3" xfId="14985" xr:uid="{00000000-0005-0000-0000-00007C3A0000}"/>
    <cellStyle name="Border 2 8 7 3 2" xfId="14986" xr:uid="{00000000-0005-0000-0000-00007D3A0000}"/>
    <cellStyle name="Border 2 8 7 4" xfId="14987" xr:uid="{00000000-0005-0000-0000-00007E3A0000}"/>
    <cellStyle name="Border 2 8 8" xfId="14988" xr:uid="{00000000-0005-0000-0000-00007F3A0000}"/>
    <cellStyle name="Border 2 8 8 2" xfId="14989" xr:uid="{00000000-0005-0000-0000-0000803A0000}"/>
    <cellStyle name="Border 2 8 8 2 2" xfId="14990" xr:uid="{00000000-0005-0000-0000-0000813A0000}"/>
    <cellStyle name="Border 2 8 8 3" xfId="14991" xr:uid="{00000000-0005-0000-0000-0000823A0000}"/>
    <cellStyle name="Border 2 8 9" xfId="14992" xr:uid="{00000000-0005-0000-0000-0000833A0000}"/>
    <cellStyle name="Border 2 8 9 2" xfId="14993" xr:uid="{00000000-0005-0000-0000-0000843A0000}"/>
    <cellStyle name="Border 2 8 9 2 2" xfId="14994" xr:uid="{00000000-0005-0000-0000-0000853A0000}"/>
    <cellStyle name="Border 2 8 9 3" xfId="14995" xr:uid="{00000000-0005-0000-0000-0000863A0000}"/>
    <cellStyle name="Border 2 9" xfId="14996" xr:uid="{00000000-0005-0000-0000-0000873A0000}"/>
    <cellStyle name="Border 2 9 2" xfId="14997" xr:uid="{00000000-0005-0000-0000-0000883A0000}"/>
    <cellStyle name="Border 2 9 2 2" xfId="14998" xr:uid="{00000000-0005-0000-0000-0000893A0000}"/>
    <cellStyle name="Border 2 9 3" xfId="14999" xr:uid="{00000000-0005-0000-0000-00008A3A0000}"/>
    <cellStyle name="Border 2 9 3 2" xfId="15000" xr:uid="{00000000-0005-0000-0000-00008B3A0000}"/>
    <cellStyle name="Border 2 9 4" xfId="15001" xr:uid="{00000000-0005-0000-0000-00008C3A0000}"/>
    <cellStyle name="Border 20" xfId="15002" xr:uid="{00000000-0005-0000-0000-00008D3A0000}"/>
    <cellStyle name="Border 20 2" xfId="15003" xr:uid="{00000000-0005-0000-0000-00008E3A0000}"/>
    <cellStyle name="Border 21" xfId="15004" xr:uid="{00000000-0005-0000-0000-00008F3A0000}"/>
    <cellStyle name="Border 3" xfId="15005" xr:uid="{00000000-0005-0000-0000-0000903A0000}"/>
    <cellStyle name="Border 3 10" xfId="15006" xr:uid="{00000000-0005-0000-0000-0000913A0000}"/>
    <cellStyle name="Border 3 10 2" xfId="15007" xr:uid="{00000000-0005-0000-0000-0000923A0000}"/>
    <cellStyle name="Border 3 11" xfId="15008" xr:uid="{00000000-0005-0000-0000-0000933A0000}"/>
    <cellStyle name="Border 3 11 2" xfId="15009" xr:uid="{00000000-0005-0000-0000-0000943A0000}"/>
    <cellStyle name="Border 3 12" xfId="15010" xr:uid="{00000000-0005-0000-0000-0000953A0000}"/>
    <cellStyle name="Border 3 2" xfId="15011" xr:uid="{00000000-0005-0000-0000-0000963A0000}"/>
    <cellStyle name="Border 3 2 2" xfId="15012" xr:uid="{00000000-0005-0000-0000-0000973A0000}"/>
    <cellStyle name="Border 3 2 2 2" xfId="15013" xr:uid="{00000000-0005-0000-0000-0000983A0000}"/>
    <cellStyle name="Border 3 2 3" xfId="15014" xr:uid="{00000000-0005-0000-0000-0000993A0000}"/>
    <cellStyle name="Border 3 2 3 2" xfId="15015" xr:uid="{00000000-0005-0000-0000-00009A3A0000}"/>
    <cellStyle name="Border 3 2 4" xfId="15016" xr:uid="{00000000-0005-0000-0000-00009B3A0000}"/>
    <cellStyle name="Border 3 3" xfId="15017" xr:uid="{00000000-0005-0000-0000-00009C3A0000}"/>
    <cellStyle name="Border 3 3 2" xfId="15018" xr:uid="{00000000-0005-0000-0000-00009D3A0000}"/>
    <cellStyle name="Border 3 3 2 2" xfId="15019" xr:uid="{00000000-0005-0000-0000-00009E3A0000}"/>
    <cellStyle name="Border 3 3 3" xfId="15020" xr:uid="{00000000-0005-0000-0000-00009F3A0000}"/>
    <cellStyle name="Border 3 3 3 2" xfId="15021" xr:uid="{00000000-0005-0000-0000-0000A03A0000}"/>
    <cellStyle name="Border 3 3 4" xfId="15022" xr:uid="{00000000-0005-0000-0000-0000A13A0000}"/>
    <cellStyle name="Border 3 4" xfId="15023" xr:uid="{00000000-0005-0000-0000-0000A23A0000}"/>
    <cellStyle name="Border 3 4 2" xfId="15024" xr:uid="{00000000-0005-0000-0000-0000A33A0000}"/>
    <cellStyle name="Border 3 4 2 2" xfId="15025" xr:uid="{00000000-0005-0000-0000-0000A43A0000}"/>
    <cellStyle name="Border 3 4 3" xfId="15026" xr:uid="{00000000-0005-0000-0000-0000A53A0000}"/>
    <cellStyle name="Border 3 4 3 2" xfId="15027" xr:uid="{00000000-0005-0000-0000-0000A63A0000}"/>
    <cellStyle name="Border 3 4 4" xfId="15028" xr:uid="{00000000-0005-0000-0000-0000A73A0000}"/>
    <cellStyle name="Border 3 5" xfId="15029" xr:uid="{00000000-0005-0000-0000-0000A83A0000}"/>
    <cellStyle name="Border 3 5 2" xfId="15030" xr:uid="{00000000-0005-0000-0000-0000A93A0000}"/>
    <cellStyle name="Border 3 5 2 2" xfId="15031" xr:uid="{00000000-0005-0000-0000-0000AA3A0000}"/>
    <cellStyle name="Border 3 5 3" xfId="15032" xr:uid="{00000000-0005-0000-0000-0000AB3A0000}"/>
    <cellStyle name="Border 3 5 3 2" xfId="15033" xr:uid="{00000000-0005-0000-0000-0000AC3A0000}"/>
    <cellStyle name="Border 3 5 4" xfId="15034" xr:uid="{00000000-0005-0000-0000-0000AD3A0000}"/>
    <cellStyle name="Border 3 6" xfId="15035" xr:uid="{00000000-0005-0000-0000-0000AE3A0000}"/>
    <cellStyle name="Border 3 6 2" xfId="15036" xr:uid="{00000000-0005-0000-0000-0000AF3A0000}"/>
    <cellStyle name="Border 3 6 2 2" xfId="15037" xr:uid="{00000000-0005-0000-0000-0000B03A0000}"/>
    <cellStyle name="Border 3 6 3" xfId="15038" xr:uid="{00000000-0005-0000-0000-0000B13A0000}"/>
    <cellStyle name="Border 3 6 3 2" xfId="15039" xr:uid="{00000000-0005-0000-0000-0000B23A0000}"/>
    <cellStyle name="Border 3 6 4" xfId="15040" xr:uid="{00000000-0005-0000-0000-0000B33A0000}"/>
    <cellStyle name="Border 3 7" xfId="15041" xr:uid="{00000000-0005-0000-0000-0000B43A0000}"/>
    <cellStyle name="Border 3 7 2" xfId="15042" xr:uid="{00000000-0005-0000-0000-0000B53A0000}"/>
    <cellStyle name="Border 3 7 2 2" xfId="15043" xr:uid="{00000000-0005-0000-0000-0000B63A0000}"/>
    <cellStyle name="Border 3 7 3" xfId="15044" xr:uid="{00000000-0005-0000-0000-0000B73A0000}"/>
    <cellStyle name="Border 3 7 3 2" xfId="15045" xr:uid="{00000000-0005-0000-0000-0000B83A0000}"/>
    <cellStyle name="Border 3 7 4" xfId="15046" xr:uid="{00000000-0005-0000-0000-0000B93A0000}"/>
    <cellStyle name="Border 3 8" xfId="15047" xr:uid="{00000000-0005-0000-0000-0000BA3A0000}"/>
    <cellStyle name="Border 3 8 2" xfId="15048" xr:uid="{00000000-0005-0000-0000-0000BB3A0000}"/>
    <cellStyle name="Border 3 8 2 2" xfId="15049" xr:uid="{00000000-0005-0000-0000-0000BC3A0000}"/>
    <cellStyle name="Border 3 8 3" xfId="15050" xr:uid="{00000000-0005-0000-0000-0000BD3A0000}"/>
    <cellStyle name="Border 3 9" xfId="15051" xr:uid="{00000000-0005-0000-0000-0000BE3A0000}"/>
    <cellStyle name="Border 3 9 2" xfId="15052" xr:uid="{00000000-0005-0000-0000-0000BF3A0000}"/>
    <cellStyle name="Border 3 9 2 2" xfId="15053" xr:uid="{00000000-0005-0000-0000-0000C03A0000}"/>
    <cellStyle name="Border 3 9 3" xfId="15054" xr:uid="{00000000-0005-0000-0000-0000C13A0000}"/>
    <cellStyle name="Border 4" xfId="15055" xr:uid="{00000000-0005-0000-0000-0000C23A0000}"/>
    <cellStyle name="Border 4 10" xfId="15056" xr:uid="{00000000-0005-0000-0000-0000C33A0000}"/>
    <cellStyle name="Border 4 10 2" xfId="15057" xr:uid="{00000000-0005-0000-0000-0000C43A0000}"/>
    <cellStyle name="Border 4 11" xfId="15058" xr:uid="{00000000-0005-0000-0000-0000C53A0000}"/>
    <cellStyle name="Border 4 11 2" xfId="15059" xr:uid="{00000000-0005-0000-0000-0000C63A0000}"/>
    <cellStyle name="Border 4 12" xfId="15060" xr:uid="{00000000-0005-0000-0000-0000C73A0000}"/>
    <cellStyle name="Border 4 2" xfId="15061" xr:uid="{00000000-0005-0000-0000-0000C83A0000}"/>
    <cellStyle name="Border 4 2 2" xfId="15062" xr:uid="{00000000-0005-0000-0000-0000C93A0000}"/>
    <cellStyle name="Border 4 2 2 2" xfId="15063" xr:uid="{00000000-0005-0000-0000-0000CA3A0000}"/>
    <cellStyle name="Border 4 2 3" xfId="15064" xr:uid="{00000000-0005-0000-0000-0000CB3A0000}"/>
    <cellStyle name="Border 4 2 3 2" xfId="15065" xr:uid="{00000000-0005-0000-0000-0000CC3A0000}"/>
    <cellStyle name="Border 4 2 4" xfId="15066" xr:uid="{00000000-0005-0000-0000-0000CD3A0000}"/>
    <cellStyle name="Border 4 3" xfId="15067" xr:uid="{00000000-0005-0000-0000-0000CE3A0000}"/>
    <cellStyle name="Border 4 3 2" xfId="15068" xr:uid="{00000000-0005-0000-0000-0000CF3A0000}"/>
    <cellStyle name="Border 4 3 2 2" xfId="15069" xr:uid="{00000000-0005-0000-0000-0000D03A0000}"/>
    <cellStyle name="Border 4 3 3" xfId="15070" xr:uid="{00000000-0005-0000-0000-0000D13A0000}"/>
    <cellStyle name="Border 4 3 3 2" xfId="15071" xr:uid="{00000000-0005-0000-0000-0000D23A0000}"/>
    <cellStyle name="Border 4 3 4" xfId="15072" xr:uid="{00000000-0005-0000-0000-0000D33A0000}"/>
    <cellStyle name="Border 4 4" xfId="15073" xr:uid="{00000000-0005-0000-0000-0000D43A0000}"/>
    <cellStyle name="Border 4 4 2" xfId="15074" xr:uid="{00000000-0005-0000-0000-0000D53A0000}"/>
    <cellStyle name="Border 4 4 2 2" xfId="15075" xr:uid="{00000000-0005-0000-0000-0000D63A0000}"/>
    <cellStyle name="Border 4 4 3" xfId="15076" xr:uid="{00000000-0005-0000-0000-0000D73A0000}"/>
    <cellStyle name="Border 4 4 3 2" xfId="15077" xr:uid="{00000000-0005-0000-0000-0000D83A0000}"/>
    <cellStyle name="Border 4 4 4" xfId="15078" xr:uid="{00000000-0005-0000-0000-0000D93A0000}"/>
    <cellStyle name="Border 4 5" xfId="15079" xr:uid="{00000000-0005-0000-0000-0000DA3A0000}"/>
    <cellStyle name="Border 4 5 2" xfId="15080" xr:uid="{00000000-0005-0000-0000-0000DB3A0000}"/>
    <cellStyle name="Border 4 5 2 2" xfId="15081" xr:uid="{00000000-0005-0000-0000-0000DC3A0000}"/>
    <cellStyle name="Border 4 5 3" xfId="15082" xr:uid="{00000000-0005-0000-0000-0000DD3A0000}"/>
    <cellStyle name="Border 4 5 3 2" xfId="15083" xr:uid="{00000000-0005-0000-0000-0000DE3A0000}"/>
    <cellStyle name="Border 4 5 4" xfId="15084" xr:uid="{00000000-0005-0000-0000-0000DF3A0000}"/>
    <cellStyle name="Border 4 6" xfId="15085" xr:uid="{00000000-0005-0000-0000-0000E03A0000}"/>
    <cellStyle name="Border 4 6 2" xfId="15086" xr:uid="{00000000-0005-0000-0000-0000E13A0000}"/>
    <cellStyle name="Border 4 6 2 2" xfId="15087" xr:uid="{00000000-0005-0000-0000-0000E23A0000}"/>
    <cellStyle name="Border 4 6 3" xfId="15088" xr:uid="{00000000-0005-0000-0000-0000E33A0000}"/>
    <cellStyle name="Border 4 6 3 2" xfId="15089" xr:uid="{00000000-0005-0000-0000-0000E43A0000}"/>
    <cellStyle name="Border 4 6 4" xfId="15090" xr:uid="{00000000-0005-0000-0000-0000E53A0000}"/>
    <cellStyle name="Border 4 7" xfId="15091" xr:uid="{00000000-0005-0000-0000-0000E63A0000}"/>
    <cellStyle name="Border 4 7 2" xfId="15092" xr:uid="{00000000-0005-0000-0000-0000E73A0000}"/>
    <cellStyle name="Border 4 7 2 2" xfId="15093" xr:uid="{00000000-0005-0000-0000-0000E83A0000}"/>
    <cellStyle name="Border 4 7 3" xfId="15094" xr:uid="{00000000-0005-0000-0000-0000E93A0000}"/>
    <cellStyle name="Border 4 7 3 2" xfId="15095" xr:uid="{00000000-0005-0000-0000-0000EA3A0000}"/>
    <cellStyle name="Border 4 7 4" xfId="15096" xr:uid="{00000000-0005-0000-0000-0000EB3A0000}"/>
    <cellStyle name="Border 4 8" xfId="15097" xr:uid="{00000000-0005-0000-0000-0000EC3A0000}"/>
    <cellStyle name="Border 4 8 2" xfId="15098" xr:uid="{00000000-0005-0000-0000-0000ED3A0000}"/>
    <cellStyle name="Border 4 8 2 2" xfId="15099" xr:uid="{00000000-0005-0000-0000-0000EE3A0000}"/>
    <cellStyle name="Border 4 8 3" xfId="15100" xr:uid="{00000000-0005-0000-0000-0000EF3A0000}"/>
    <cellStyle name="Border 4 9" xfId="15101" xr:uid="{00000000-0005-0000-0000-0000F03A0000}"/>
    <cellStyle name="Border 4 9 2" xfId="15102" xr:uid="{00000000-0005-0000-0000-0000F13A0000}"/>
    <cellStyle name="Border 4 9 2 2" xfId="15103" xr:uid="{00000000-0005-0000-0000-0000F23A0000}"/>
    <cellStyle name="Border 4 9 3" xfId="15104" xr:uid="{00000000-0005-0000-0000-0000F33A0000}"/>
    <cellStyle name="Border 5" xfId="15105" xr:uid="{00000000-0005-0000-0000-0000F43A0000}"/>
    <cellStyle name="Border 5 10" xfId="15106" xr:uid="{00000000-0005-0000-0000-0000F53A0000}"/>
    <cellStyle name="Border 5 10 2" xfId="15107" xr:uid="{00000000-0005-0000-0000-0000F63A0000}"/>
    <cellStyle name="Border 5 11" xfId="15108" xr:uid="{00000000-0005-0000-0000-0000F73A0000}"/>
    <cellStyle name="Border 5 11 2" xfId="15109" xr:uid="{00000000-0005-0000-0000-0000F83A0000}"/>
    <cellStyle name="Border 5 12" xfId="15110" xr:uid="{00000000-0005-0000-0000-0000F93A0000}"/>
    <cellStyle name="Border 5 2" xfId="15111" xr:uid="{00000000-0005-0000-0000-0000FA3A0000}"/>
    <cellStyle name="Border 5 2 2" xfId="15112" xr:uid="{00000000-0005-0000-0000-0000FB3A0000}"/>
    <cellStyle name="Border 5 2 2 2" xfId="15113" xr:uid="{00000000-0005-0000-0000-0000FC3A0000}"/>
    <cellStyle name="Border 5 2 3" xfId="15114" xr:uid="{00000000-0005-0000-0000-0000FD3A0000}"/>
    <cellStyle name="Border 5 2 3 2" xfId="15115" xr:uid="{00000000-0005-0000-0000-0000FE3A0000}"/>
    <cellStyle name="Border 5 2 4" xfId="15116" xr:uid="{00000000-0005-0000-0000-0000FF3A0000}"/>
    <cellStyle name="Border 5 3" xfId="15117" xr:uid="{00000000-0005-0000-0000-0000003B0000}"/>
    <cellStyle name="Border 5 3 2" xfId="15118" xr:uid="{00000000-0005-0000-0000-0000013B0000}"/>
    <cellStyle name="Border 5 3 2 2" xfId="15119" xr:uid="{00000000-0005-0000-0000-0000023B0000}"/>
    <cellStyle name="Border 5 3 3" xfId="15120" xr:uid="{00000000-0005-0000-0000-0000033B0000}"/>
    <cellStyle name="Border 5 3 3 2" xfId="15121" xr:uid="{00000000-0005-0000-0000-0000043B0000}"/>
    <cellStyle name="Border 5 3 4" xfId="15122" xr:uid="{00000000-0005-0000-0000-0000053B0000}"/>
    <cellStyle name="Border 5 4" xfId="15123" xr:uid="{00000000-0005-0000-0000-0000063B0000}"/>
    <cellStyle name="Border 5 4 2" xfId="15124" xr:uid="{00000000-0005-0000-0000-0000073B0000}"/>
    <cellStyle name="Border 5 4 2 2" xfId="15125" xr:uid="{00000000-0005-0000-0000-0000083B0000}"/>
    <cellStyle name="Border 5 4 3" xfId="15126" xr:uid="{00000000-0005-0000-0000-0000093B0000}"/>
    <cellStyle name="Border 5 4 3 2" xfId="15127" xr:uid="{00000000-0005-0000-0000-00000A3B0000}"/>
    <cellStyle name="Border 5 4 4" xfId="15128" xr:uid="{00000000-0005-0000-0000-00000B3B0000}"/>
    <cellStyle name="Border 5 5" xfId="15129" xr:uid="{00000000-0005-0000-0000-00000C3B0000}"/>
    <cellStyle name="Border 5 5 2" xfId="15130" xr:uid="{00000000-0005-0000-0000-00000D3B0000}"/>
    <cellStyle name="Border 5 5 2 2" xfId="15131" xr:uid="{00000000-0005-0000-0000-00000E3B0000}"/>
    <cellStyle name="Border 5 5 3" xfId="15132" xr:uid="{00000000-0005-0000-0000-00000F3B0000}"/>
    <cellStyle name="Border 5 5 3 2" xfId="15133" xr:uid="{00000000-0005-0000-0000-0000103B0000}"/>
    <cellStyle name="Border 5 5 4" xfId="15134" xr:uid="{00000000-0005-0000-0000-0000113B0000}"/>
    <cellStyle name="Border 5 6" xfId="15135" xr:uid="{00000000-0005-0000-0000-0000123B0000}"/>
    <cellStyle name="Border 5 6 2" xfId="15136" xr:uid="{00000000-0005-0000-0000-0000133B0000}"/>
    <cellStyle name="Border 5 6 2 2" xfId="15137" xr:uid="{00000000-0005-0000-0000-0000143B0000}"/>
    <cellStyle name="Border 5 6 3" xfId="15138" xr:uid="{00000000-0005-0000-0000-0000153B0000}"/>
    <cellStyle name="Border 5 6 3 2" xfId="15139" xr:uid="{00000000-0005-0000-0000-0000163B0000}"/>
    <cellStyle name="Border 5 6 4" xfId="15140" xr:uid="{00000000-0005-0000-0000-0000173B0000}"/>
    <cellStyle name="Border 5 7" xfId="15141" xr:uid="{00000000-0005-0000-0000-0000183B0000}"/>
    <cellStyle name="Border 5 7 2" xfId="15142" xr:uid="{00000000-0005-0000-0000-0000193B0000}"/>
    <cellStyle name="Border 5 7 2 2" xfId="15143" xr:uid="{00000000-0005-0000-0000-00001A3B0000}"/>
    <cellStyle name="Border 5 7 3" xfId="15144" xr:uid="{00000000-0005-0000-0000-00001B3B0000}"/>
    <cellStyle name="Border 5 7 3 2" xfId="15145" xr:uid="{00000000-0005-0000-0000-00001C3B0000}"/>
    <cellStyle name="Border 5 7 4" xfId="15146" xr:uid="{00000000-0005-0000-0000-00001D3B0000}"/>
    <cellStyle name="Border 5 8" xfId="15147" xr:uid="{00000000-0005-0000-0000-00001E3B0000}"/>
    <cellStyle name="Border 5 8 2" xfId="15148" xr:uid="{00000000-0005-0000-0000-00001F3B0000}"/>
    <cellStyle name="Border 5 8 2 2" xfId="15149" xr:uid="{00000000-0005-0000-0000-0000203B0000}"/>
    <cellStyle name="Border 5 8 3" xfId="15150" xr:uid="{00000000-0005-0000-0000-0000213B0000}"/>
    <cellStyle name="Border 5 9" xfId="15151" xr:uid="{00000000-0005-0000-0000-0000223B0000}"/>
    <cellStyle name="Border 5 9 2" xfId="15152" xr:uid="{00000000-0005-0000-0000-0000233B0000}"/>
    <cellStyle name="Border 5 9 2 2" xfId="15153" xr:uid="{00000000-0005-0000-0000-0000243B0000}"/>
    <cellStyle name="Border 5 9 3" xfId="15154" xr:uid="{00000000-0005-0000-0000-0000253B0000}"/>
    <cellStyle name="Border 6" xfId="15155" xr:uid="{00000000-0005-0000-0000-0000263B0000}"/>
    <cellStyle name="Border 6 10" xfId="15156" xr:uid="{00000000-0005-0000-0000-0000273B0000}"/>
    <cellStyle name="Border 6 10 2" xfId="15157" xr:uid="{00000000-0005-0000-0000-0000283B0000}"/>
    <cellStyle name="Border 6 11" xfId="15158" xr:uid="{00000000-0005-0000-0000-0000293B0000}"/>
    <cellStyle name="Border 6 11 2" xfId="15159" xr:uid="{00000000-0005-0000-0000-00002A3B0000}"/>
    <cellStyle name="Border 6 12" xfId="15160" xr:uid="{00000000-0005-0000-0000-00002B3B0000}"/>
    <cellStyle name="Border 6 2" xfId="15161" xr:uid="{00000000-0005-0000-0000-00002C3B0000}"/>
    <cellStyle name="Border 6 2 2" xfId="15162" xr:uid="{00000000-0005-0000-0000-00002D3B0000}"/>
    <cellStyle name="Border 6 2 2 2" xfId="15163" xr:uid="{00000000-0005-0000-0000-00002E3B0000}"/>
    <cellStyle name="Border 6 2 3" xfId="15164" xr:uid="{00000000-0005-0000-0000-00002F3B0000}"/>
    <cellStyle name="Border 6 2 3 2" xfId="15165" xr:uid="{00000000-0005-0000-0000-0000303B0000}"/>
    <cellStyle name="Border 6 2 4" xfId="15166" xr:uid="{00000000-0005-0000-0000-0000313B0000}"/>
    <cellStyle name="Border 6 3" xfId="15167" xr:uid="{00000000-0005-0000-0000-0000323B0000}"/>
    <cellStyle name="Border 6 3 2" xfId="15168" xr:uid="{00000000-0005-0000-0000-0000333B0000}"/>
    <cellStyle name="Border 6 3 2 2" xfId="15169" xr:uid="{00000000-0005-0000-0000-0000343B0000}"/>
    <cellStyle name="Border 6 3 3" xfId="15170" xr:uid="{00000000-0005-0000-0000-0000353B0000}"/>
    <cellStyle name="Border 6 3 3 2" xfId="15171" xr:uid="{00000000-0005-0000-0000-0000363B0000}"/>
    <cellStyle name="Border 6 3 4" xfId="15172" xr:uid="{00000000-0005-0000-0000-0000373B0000}"/>
    <cellStyle name="Border 6 4" xfId="15173" xr:uid="{00000000-0005-0000-0000-0000383B0000}"/>
    <cellStyle name="Border 6 4 2" xfId="15174" xr:uid="{00000000-0005-0000-0000-0000393B0000}"/>
    <cellStyle name="Border 6 4 2 2" xfId="15175" xr:uid="{00000000-0005-0000-0000-00003A3B0000}"/>
    <cellStyle name="Border 6 4 3" xfId="15176" xr:uid="{00000000-0005-0000-0000-00003B3B0000}"/>
    <cellStyle name="Border 6 4 3 2" xfId="15177" xr:uid="{00000000-0005-0000-0000-00003C3B0000}"/>
    <cellStyle name="Border 6 4 4" xfId="15178" xr:uid="{00000000-0005-0000-0000-00003D3B0000}"/>
    <cellStyle name="Border 6 5" xfId="15179" xr:uid="{00000000-0005-0000-0000-00003E3B0000}"/>
    <cellStyle name="Border 6 5 2" xfId="15180" xr:uid="{00000000-0005-0000-0000-00003F3B0000}"/>
    <cellStyle name="Border 6 5 2 2" xfId="15181" xr:uid="{00000000-0005-0000-0000-0000403B0000}"/>
    <cellStyle name="Border 6 5 3" xfId="15182" xr:uid="{00000000-0005-0000-0000-0000413B0000}"/>
    <cellStyle name="Border 6 5 3 2" xfId="15183" xr:uid="{00000000-0005-0000-0000-0000423B0000}"/>
    <cellStyle name="Border 6 5 4" xfId="15184" xr:uid="{00000000-0005-0000-0000-0000433B0000}"/>
    <cellStyle name="Border 6 6" xfId="15185" xr:uid="{00000000-0005-0000-0000-0000443B0000}"/>
    <cellStyle name="Border 6 6 2" xfId="15186" xr:uid="{00000000-0005-0000-0000-0000453B0000}"/>
    <cellStyle name="Border 6 6 2 2" xfId="15187" xr:uid="{00000000-0005-0000-0000-0000463B0000}"/>
    <cellStyle name="Border 6 6 3" xfId="15188" xr:uid="{00000000-0005-0000-0000-0000473B0000}"/>
    <cellStyle name="Border 6 6 3 2" xfId="15189" xr:uid="{00000000-0005-0000-0000-0000483B0000}"/>
    <cellStyle name="Border 6 6 4" xfId="15190" xr:uid="{00000000-0005-0000-0000-0000493B0000}"/>
    <cellStyle name="Border 6 7" xfId="15191" xr:uid="{00000000-0005-0000-0000-00004A3B0000}"/>
    <cellStyle name="Border 6 7 2" xfId="15192" xr:uid="{00000000-0005-0000-0000-00004B3B0000}"/>
    <cellStyle name="Border 6 7 2 2" xfId="15193" xr:uid="{00000000-0005-0000-0000-00004C3B0000}"/>
    <cellStyle name="Border 6 7 3" xfId="15194" xr:uid="{00000000-0005-0000-0000-00004D3B0000}"/>
    <cellStyle name="Border 6 7 3 2" xfId="15195" xr:uid="{00000000-0005-0000-0000-00004E3B0000}"/>
    <cellStyle name="Border 6 7 4" xfId="15196" xr:uid="{00000000-0005-0000-0000-00004F3B0000}"/>
    <cellStyle name="Border 6 8" xfId="15197" xr:uid="{00000000-0005-0000-0000-0000503B0000}"/>
    <cellStyle name="Border 6 8 2" xfId="15198" xr:uid="{00000000-0005-0000-0000-0000513B0000}"/>
    <cellStyle name="Border 6 8 2 2" xfId="15199" xr:uid="{00000000-0005-0000-0000-0000523B0000}"/>
    <cellStyle name="Border 6 8 3" xfId="15200" xr:uid="{00000000-0005-0000-0000-0000533B0000}"/>
    <cellStyle name="Border 6 9" xfId="15201" xr:uid="{00000000-0005-0000-0000-0000543B0000}"/>
    <cellStyle name="Border 6 9 2" xfId="15202" xr:uid="{00000000-0005-0000-0000-0000553B0000}"/>
    <cellStyle name="Border 6 9 2 2" xfId="15203" xr:uid="{00000000-0005-0000-0000-0000563B0000}"/>
    <cellStyle name="Border 6 9 3" xfId="15204" xr:uid="{00000000-0005-0000-0000-0000573B0000}"/>
    <cellStyle name="Border 7" xfId="15205" xr:uid="{00000000-0005-0000-0000-0000583B0000}"/>
    <cellStyle name="Border 7 10" xfId="15206" xr:uid="{00000000-0005-0000-0000-0000593B0000}"/>
    <cellStyle name="Border 7 10 2" xfId="15207" xr:uid="{00000000-0005-0000-0000-00005A3B0000}"/>
    <cellStyle name="Border 7 11" xfId="15208" xr:uid="{00000000-0005-0000-0000-00005B3B0000}"/>
    <cellStyle name="Border 7 11 2" xfId="15209" xr:uid="{00000000-0005-0000-0000-00005C3B0000}"/>
    <cellStyle name="Border 7 12" xfId="15210" xr:uid="{00000000-0005-0000-0000-00005D3B0000}"/>
    <cellStyle name="Border 7 2" xfId="15211" xr:uid="{00000000-0005-0000-0000-00005E3B0000}"/>
    <cellStyle name="Border 7 2 2" xfId="15212" xr:uid="{00000000-0005-0000-0000-00005F3B0000}"/>
    <cellStyle name="Border 7 2 2 2" xfId="15213" xr:uid="{00000000-0005-0000-0000-0000603B0000}"/>
    <cellStyle name="Border 7 2 3" xfId="15214" xr:uid="{00000000-0005-0000-0000-0000613B0000}"/>
    <cellStyle name="Border 7 2 3 2" xfId="15215" xr:uid="{00000000-0005-0000-0000-0000623B0000}"/>
    <cellStyle name="Border 7 2 4" xfId="15216" xr:uid="{00000000-0005-0000-0000-0000633B0000}"/>
    <cellStyle name="Border 7 3" xfId="15217" xr:uid="{00000000-0005-0000-0000-0000643B0000}"/>
    <cellStyle name="Border 7 3 2" xfId="15218" xr:uid="{00000000-0005-0000-0000-0000653B0000}"/>
    <cellStyle name="Border 7 3 2 2" xfId="15219" xr:uid="{00000000-0005-0000-0000-0000663B0000}"/>
    <cellStyle name="Border 7 3 3" xfId="15220" xr:uid="{00000000-0005-0000-0000-0000673B0000}"/>
    <cellStyle name="Border 7 3 3 2" xfId="15221" xr:uid="{00000000-0005-0000-0000-0000683B0000}"/>
    <cellStyle name="Border 7 3 4" xfId="15222" xr:uid="{00000000-0005-0000-0000-0000693B0000}"/>
    <cellStyle name="Border 7 4" xfId="15223" xr:uid="{00000000-0005-0000-0000-00006A3B0000}"/>
    <cellStyle name="Border 7 4 2" xfId="15224" xr:uid="{00000000-0005-0000-0000-00006B3B0000}"/>
    <cellStyle name="Border 7 4 2 2" xfId="15225" xr:uid="{00000000-0005-0000-0000-00006C3B0000}"/>
    <cellStyle name="Border 7 4 3" xfId="15226" xr:uid="{00000000-0005-0000-0000-00006D3B0000}"/>
    <cellStyle name="Border 7 4 3 2" xfId="15227" xr:uid="{00000000-0005-0000-0000-00006E3B0000}"/>
    <cellStyle name="Border 7 4 4" xfId="15228" xr:uid="{00000000-0005-0000-0000-00006F3B0000}"/>
    <cellStyle name="Border 7 5" xfId="15229" xr:uid="{00000000-0005-0000-0000-0000703B0000}"/>
    <cellStyle name="Border 7 5 2" xfId="15230" xr:uid="{00000000-0005-0000-0000-0000713B0000}"/>
    <cellStyle name="Border 7 5 2 2" xfId="15231" xr:uid="{00000000-0005-0000-0000-0000723B0000}"/>
    <cellStyle name="Border 7 5 3" xfId="15232" xr:uid="{00000000-0005-0000-0000-0000733B0000}"/>
    <cellStyle name="Border 7 5 3 2" xfId="15233" xr:uid="{00000000-0005-0000-0000-0000743B0000}"/>
    <cellStyle name="Border 7 5 4" xfId="15234" xr:uid="{00000000-0005-0000-0000-0000753B0000}"/>
    <cellStyle name="Border 7 6" xfId="15235" xr:uid="{00000000-0005-0000-0000-0000763B0000}"/>
    <cellStyle name="Border 7 6 2" xfId="15236" xr:uid="{00000000-0005-0000-0000-0000773B0000}"/>
    <cellStyle name="Border 7 6 2 2" xfId="15237" xr:uid="{00000000-0005-0000-0000-0000783B0000}"/>
    <cellStyle name="Border 7 6 3" xfId="15238" xr:uid="{00000000-0005-0000-0000-0000793B0000}"/>
    <cellStyle name="Border 7 6 3 2" xfId="15239" xr:uid="{00000000-0005-0000-0000-00007A3B0000}"/>
    <cellStyle name="Border 7 6 4" xfId="15240" xr:uid="{00000000-0005-0000-0000-00007B3B0000}"/>
    <cellStyle name="Border 7 7" xfId="15241" xr:uid="{00000000-0005-0000-0000-00007C3B0000}"/>
    <cellStyle name="Border 7 7 2" xfId="15242" xr:uid="{00000000-0005-0000-0000-00007D3B0000}"/>
    <cellStyle name="Border 7 7 2 2" xfId="15243" xr:uid="{00000000-0005-0000-0000-00007E3B0000}"/>
    <cellStyle name="Border 7 7 3" xfId="15244" xr:uid="{00000000-0005-0000-0000-00007F3B0000}"/>
    <cellStyle name="Border 7 7 3 2" xfId="15245" xr:uid="{00000000-0005-0000-0000-0000803B0000}"/>
    <cellStyle name="Border 7 7 4" xfId="15246" xr:uid="{00000000-0005-0000-0000-0000813B0000}"/>
    <cellStyle name="Border 7 8" xfId="15247" xr:uid="{00000000-0005-0000-0000-0000823B0000}"/>
    <cellStyle name="Border 7 8 2" xfId="15248" xr:uid="{00000000-0005-0000-0000-0000833B0000}"/>
    <cellStyle name="Border 7 8 2 2" xfId="15249" xr:uid="{00000000-0005-0000-0000-0000843B0000}"/>
    <cellStyle name="Border 7 8 3" xfId="15250" xr:uid="{00000000-0005-0000-0000-0000853B0000}"/>
    <cellStyle name="Border 7 9" xfId="15251" xr:uid="{00000000-0005-0000-0000-0000863B0000}"/>
    <cellStyle name="Border 7 9 2" xfId="15252" xr:uid="{00000000-0005-0000-0000-0000873B0000}"/>
    <cellStyle name="Border 7 9 2 2" xfId="15253" xr:uid="{00000000-0005-0000-0000-0000883B0000}"/>
    <cellStyle name="Border 7 9 3" xfId="15254" xr:uid="{00000000-0005-0000-0000-0000893B0000}"/>
    <cellStyle name="Border 8" xfId="15255" xr:uid="{00000000-0005-0000-0000-00008A3B0000}"/>
    <cellStyle name="Border 8 10" xfId="15256" xr:uid="{00000000-0005-0000-0000-00008B3B0000}"/>
    <cellStyle name="Border 8 10 2" xfId="15257" xr:uid="{00000000-0005-0000-0000-00008C3B0000}"/>
    <cellStyle name="Border 8 11" xfId="15258" xr:uid="{00000000-0005-0000-0000-00008D3B0000}"/>
    <cellStyle name="Border 8 11 2" xfId="15259" xr:uid="{00000000-0005-0000-0000-00008E3B0000}"/>
    <cellStyle name="Border 8 12" xfId="15260" xr:uid="{00000000-0005-0000-0000-00008F3B0000}"/>
    <cellStyle name="Border 8 2" xfId="15261" xr:uid="{00000000-0005-0000-0000-0000903B0000}"/>
    <cellStyle name="Border 8 2 2" xfId="15262" xr:uid="{00000000-0005-0000-0000-0000913B0000}"/>
    <cellStyle name="Border 8 2 2 2" xfId="15263" xr:uid="{00000000-0005-0000-0000-0000923B0000}"/>
    <cellStyle name="Border 8 2 3" xfId="15264" xr:uid="{00000000-0005-0000-0000-0000933B0000}"/>
    <cellStyle name="Border 8 2 3 2" xfId="15265" xr:uid="{00000000-0005-0000-0000-0000943B0000}"/>
    <cellStyle name="Border 8 2 4" xfId="15266" xr:uid="{00000000-0005-0000-0000-0000953B0000}"/>
    <cellStyle name="Border 8 3" xfId="15267" xr:uid="{00000000-0005-0000-0000-0000963B0000}"/>
    <cellStyle name="Border 8 3 2" xfId="15268" xr:uid="{00000000-0005-0000-0000-0000973B0000}"/>
    <cellStyle name="Border 8 3 2 2" xfId="15269" xr:uid="{00000000-0005-0000-0000-0000983B0000}"/>
    <cellStyle name="Border 8 3 3" xfId="15270" xr:uid="{00000000-0005-0000-0000-0000993B0000}"/>
    <cellStyle name="Border 8 3 3 2" xfId="15271" xr:uid="{00000000-0005-0000-0000-00009A3B0000}"/>
    <cellStyle name="Border 8 3 4" xfId="15272" xr:uid="{00000000-0005-0000-0000-00009B3B0000}"/>
    <cellStyle name="Border 8 4" xfId="15273" xr:uid="{00000000-0005-0000-0000-00009C3B0000}"/>
    <cellStyle name="Border 8 4 2" xfId="15274" xr:uid="{00000000-0005-0000-0000-00009D3B0000}"/>
    <cellStyle name="Border 8 4 2 2" xfId="15275" xr:uid="{00000000-0005-0000-0000-00009E3B0000}"/>
    <cellStyle name="Border 8 4 3" xfId="15276" xr:uid="{00000000-0005-0000-0000-00009F3B0000}"/>
    <cellStyle name="Border 8 4 3 2" xfId="15277" xr:uid="{00000000-0005-0000-0000-0000A03B0000}"/>
    <cellStyle name="Border 8 4 4" xfId="15278" xr:uid="{00000000-0005-0000-0000-0000A13B0000}"/>
    <cellStyle name="Border 8 5" xfId="15279" xr:uid="{00000000-0005-0000-0000-0000A23B0000}"/>
    <cellStyle name="Border 8 5 2" xfId="15280" xr:uid="{00000000-0005-0000-0000-0000A33B0000}"/>
    <cellStyle name="Border 8 5 2 2" xfId="15281" xr:uid="{00000000-0005-0000-0000-0000A43B0000}"/>
    <cellStyle name="Border 8 5 3" xfId="15282" xr:uid="{00000000-0005-0000-0000-0000A53B0000}"/>
    <cellStyle name="Border 8 5 3 2" xfId="15283" xr:uid="{00000000-0005-0000-0000-0000A63B0000}"/>
    <cellStyle name="Border 8 5 4" xfId="15284" xr:uid="{00000000-0005-0000-0000-0000A73B0000}"/>
    <cellStyle name="Border 8 6" xfId="15285" xr:uid="{00000000-0005-0000-0000-0000A83B0000}"/>
    <cellStyle name="Border 8 6 2" xfId="15286" xr:uid="{00000000-0005-0000-0000-0000A93B0000}"/>
    <cellStyle name="Border 8 6 2 2" xfId="15287" xr:uid="{00000000-0005-0000-0000-0000AA3B0000}"/>
    <cellStyle name="Border 8 6 3" xfId="15288" xr:uid="{00000000-0005-0000-0000-0000AB3B0000}"/>
    <cellStyle name="Border 8 6 3 2" xfId="15289" xr:uid="{00000000-0005-0000-0000-0000AC3B0000}"/>
    <cellStyle name="Border 8 6 4" xfId="15290" xr:uid="{00000000-0005-0000-0000-0000AD3B0000}"/>
    <cellStyle name="Border 8 7" xfId="15291" xr:uid="{00000000-0005-0000-0000-0000AE3B0000}"/>
    <cellStyle name="Border 8 7 2" xfId="15292" xr:uid="{00000000-0005-0000-0000-0000AF3B0000}"/>
    <cellStyle name="Border 8 7 2 2" xfId="15293" xr:uid="{00000000-0005-0000-0000-0000B03B0000}"/>
    <cellStyle name="Border 8 7 3" xfId="15294" xr:uid="{00000000-0005-0000-0000-0000B13B0000}"/>
    <cellStyle name="Border 8 7 3 2" xfId="15295" xr:uid="{00000000-0005-0000-0000-0000B23B0000}"/>
    <cellStyle name="Border 8 7 4" xfId="15296" xr:uid="{00000000-0005-0000-0000-0000B33B0000}"/>
    <cellStyle name="Border 8 8" xfId="15297" xr:uid="{00000000-0005-0000-0000-0000B43B0000}"/>
    <cellStyle name="Border 8 8 2" xfId="15298" xr:uid="{00000000-0005-0000-0000-0000B53B0000}"/>
    <cellStyle name="Border 8 8 2 2" xfId="15299" xr:uid="{00000000-0005-0000-0000-0000B63B0000}"/>
    <cellStyle name="Border 8 8 3" xfId="15300" xr:uid="{00000000-0005-0000-0000-0000B73B0000}"/>
    <cellStyle name="Border 8 9" xfId="15301" xr:uid="{00000000-0005-0000-0000-0000B83B0000}"/>
    <cellStyle name="Border 8 9 2" xfId="15302" xr:uid="{00000000-0005-0000-0000-0000B93B0000}"/>
    <cellStyle name="Border 8 9 2 2" xfId="15303" xr:uid="{00000000-0005-0000-0000-0000BA3B0000}"/>
    <cellStyle name="Border 8 9 3" xfId="15304" xr:uid="{00000000-0005-0000-0000-0000BB3B0000}"/>
    <cellStyle name="Border 9" xfId="15305" xr:uid="{00000000-0005-0000-0000-0000BC3B0000}"/>
    <cellStyle name="Border 9 10" xfId="15306" xr:uid="{00000000-0005-0000-0000-0000BD3B0000}"/>
    <cellStyle name="Border 9 10 2" xfId="15307" xr:uid="{00000000-0005-0000-0000-0000BE3B0000}"/>
    <cellStyle name="Border 9 11" xfId="15308" xr:uid="{00000000-0005-0000-0000-0000BF3B0000}"/>
    <cellStyle name="Border 9 11 2" xfId="15309" xr:uid="{00000000-0005-0000-0000-0000C03B0000}"/>
    <cellStyle name="Border 9 12" xfId="15310" xr:uid="{00000000-0005-0000-0000-0000C13B0000}"/>
    <cellStyle name="Border 9 2" xfId="15311" xr:uid="{00000000-0005-0000-0000-0000C23B0000}"/>
    <cellStyle name="Border 9 2 2" xfId="15312" xr:uid="{00000000-0005-0000-0000-0000C33B0000}"/>
    <cellStyle name="Border 9 2 2 2" xfId="15313" xr:uid="{00000000-0005-0000-0000-0000C43B0000}"/>
    <cellStyle name="Border 9 2 3" xfId="15314" xr:uid="{00000000-0005-0000-0000-0000C53B0000}"/>
    <cellStyle name="Border 9 2 3 2" xfId="15315" xr:uid="{00000000-0005-0000-0000-0000C63B0000}"/>
    <cellStyle name="Border 9 2 4" xfId="15316" xr:uid="{00000000-0005-0000-0000-0000C73B0000}"/>
    <cellStyle name="Border 9 3" xfId="15317" xr:uid="{00000000-0005-0000-0000-0000C83B0000}"/>
    <cellStyle name="Border 9 3 2" xfId="15318" xr:uid="{00000000-0005-0000-0000-0000C93B0000}"/>
    <cellStyle name="Border 9 3 2 2" xfId="15319" xr:uid="{00000000-0005-0000-0000-0000CA3B0000}"/>
    <cellStyle name="Border 9 3 3" xfId="15320" xr:uid="{00000000-0005-0000-0000-0000CB3B0000}"/>
    <cellStyle name="Border 9 3 3 2" xfId="15321" xr:uid="{00000000-0005-0000-0000-0000CC3B0000}"/>
    <cellStyle name="Border 9 3 4" xfId="15322" xr:uid="{00000000-0005-0000-0000-0000CD3B0000}"/>
    <cellStyle name="Border 9 4" xfId="15323" xr:uid="{00000000-0005-0000-0000-0000CE3B0000}"/>
    <cellStyle name="Border 9 4 2" xfId="15324" xr:uid="{00000000-0005-0000-0000-0000CF3B0000}"/>
    <cellStyle name="Border 9 4 2 2" xfId="15325" xr:uid="{00000000-0005-0000-0000-0000D03B0000}"/>
    <cellStyle name="Border 9 4 3" xfId="15326" xr:uid="{00000000-0005-0000-0000-0000D13B0000}"/>
    <cellStyle name="Border 9 4 3 2" xfId="15327" xr:uid="{00000000-0005-0000-0000-0000D23B0000}"/>
    <cellStyle name="Border 9 4 4" xfId="15328" xr:uid="{00000000-0005-0000-0000-0000D33B0000}"/>
    <cellStyle name="Border 9 5" xfId="15329" xr:uid="{00000000-0005-0000-0000-0000D43B0000}"/>
    <cellStyle name="Border 9 5 2" xfId="15330" xr:uid="{00000000-0005-0000-0000-0000D53B0000}"/>
    <cellStyle name="Border 9 5 2 2" xfId="15331" xr:uid="{00000000-0005-0000-0000-0000D63B0000}"/>
    <cellStyle name="Border 9 5 3" xfId="15332" xr:uid="{00000000-0005-0000-0000-0000D73B0000}"/>
    <cellStyle name="Border 9 5 3 2" xfId="15333" xr:uid="{00000000-0005-0000-0000-0000D83B0000}"/>
    <cellStyle name="Border 9 5 4" xfId="15334" xr:uid="{00000000-0005-0000-0000-0000D93B0000}"/>
    <cellStyle name="Border 9 6" xfId="15335" xr:uid="{00000000-0005-0000-0000-0000DA3B0000}"/>
    <cellStyle name="Border 9 6 2" xfId="15336" xr:uid="{00000000-0005-0000-0000-0000DB3B0000}"/>
    <cellStyle name="Border 9 6 2 2" xfId="15337" xr:uid="{00000000-0005-0000-0000-0000DC3B0000}"/>
    <cellStyle name="Border 9 6 3" xfId="15338" xr:uid="{00000000-0005-0000-0000-0000DD3B0000}"/>
    <cellStyle name="Border 9 6 3 2" xfId="15339" xr:uid="{00000000-0005-0000-0000-0000DE3B0000}"/>
    <cellStyle name="Border 9 6 4" xfId="15340" xr:uid="{00000000-0005-0000-0000-0000DF3B0000}"/>
    <cellStyle name="Border 9 7" xfId="15341" xr:uid="{00000000-0005-0000-0000-0000E03B0000}"/>
    <cellStyle name="Border 9 7 2" xfId="15342" xr:uid="{00000000-0005-0000-0000-0000E13B0000}"/>
    <cellStyle name="Border 9 7 2 2" xfId="15343" xr:uid="{00000000-0005-0000-0000-0000E23B0000}"/>
    <cellStyle name="Border 9 7 3" xfId="15344" xr:uid="{00000000-0005-0000-0000-0000E33B0000}"/>
    <cellStyle name="Border 9 7 3 2" xfId="15345" xr:uid="{00000000-0005-0000-0000-0000E43B0000}"/>
    <cellStyle name="Border 9 7 4" xfId="15346" xr:uid="{00000000-0005-0000-0000-0000E53B0000}"/>
    <cellStyle name="Border 9 8" xfId="15347" xr:uid="{00000000-0005-0000-0000-0000E63B0000}"/>
    <cellStyle name="Border 9 8 2" xfId="15348" xr:uid="{00000000-0005-0000-0000-0000E73B0000}"/>
    <cellStyle name="Border 9 8 2 2" xfId="15349" xr:uid="{00000000-0005-0000-0000-0000E83B0000}"/>
    <cellStyle name="Border 9 8 3" xfId="15350" xr:uid="{00000000-0005-0000-0000-0000E93B0000}"/>
    <cellStyle name="Border 9 9" xfId="15351" xr:uid="{00000000-0005-0000-0000-0000EA3B0000}"/>
    <cellStyle name="Border 9 9 2" xfId="15352" xr:uid="{00000000-0005-0000-0000-0000EB3B0000}"/>
    <cellStyle name="Border 9 9 2 2" xfId="15353" xr:uid="{00000000-0005-0000-0000-0000EC3B0000}"/>
    <cellStyle name="Border 9 9 3" xfId="15354" xr:uid="{00000000-0005-0000-0000-0000ED3B0000}"/>
    <cellStyle name="Border Heavy" xfId="15355" xr:uid="{00000000-0005-0000-0000-0000EE3B0000}"/>
    <cellStyle name="Border Heavy 2" xfId="15356" xr:uid="{00000000-0005-0000-0000-0000EF3B0000}"/>
    <cellStyle name="Border Heavy 2 2" xfId="15357" xr:uid="{00000000-0005-0000-0000-0000F03B0000}"/>
    <cellStyle name="Border Thin" xfId="15358" xr:uid="{00000000-0005-0000-0000-0000F13B0000}"/>
    <cellStyle name="Border Thin 2" xfId="15359" xr:uid="{00000000-0005-0000-0000-0000F23B0000}"/>
    <cellStyle name="Border Thin 2 2" xfId="15360" xr:uid="{00000000-0005-0000-0000-0000F33B0000}"/>
    <cellStyle name="Border Thin 2 3" xfId="15361" xr:uid="{00000000-0005-0000-0000-0000F43B0000}"/>
    <cellStyle name="Border Thin 2 4" xfId="15362" xr:uid="{00000000-0005-0000-0000-0000F53B0000}"/>
    <cellStyle name="Border Thin 2 5" xfId="15363" xr:uid="{00000000-0005-0000-0000-0000F63B0000}"/>
    <cellStyle name="Border Thin 2 6" xfId="15364" xr:uid="{00000000-0005-0000-0000-0000F73B0000}"/>
    <cellStyle name="Border Thin 3" xfId="15365" xr:uid="{00000000-0005-0000-0000-0000F83B0000}"/>
    <cellStyle name="Border Thin 4" xfId="15366" xr:uid="{00000000-0005-0000-0000-0000F93B0000}"/>
    <cellStyle name="Border Thin 5" xfId="15367" xr:uid="{00000000-0005-0000-0000-0000FA3B0000}"/>
    <cellStyle name="Border Thin 6" xfId="15368" xr:uid="{00000000-0005-0000-0000-0000FB3B0000}"/>
    <cellStyle name="Border Thin 7" xfId="15369" xr:uid="{00000000-0005-0000-0000-0000FC3B0000}"/>
    <cellStyle name="Border Thin_AAA CM Funds" xfId="15370" xr:uid="{00000000-0005-0000-0000-0000FD3B0000}"/>
    <cellStyle name="Border, Bottom" xfId="15371" xr:uid="{00000000-0005-0000-0000-0000FE3B0000}"/>
    <cellStyle name="Border, Bottom 2" xfId="15372" xr:uid="{00000000-0005-0000-0000-0000FF3B0000}"/>
    <cellStyle name="Border, Left" xfId="15373" xr:uid="{00000000-0005-0000-0000-0000003C0000}"/>
    <cellStyle name="Border, Left 2" xfId="15374" xr:uid="{00000000-0005-0000-0000-0000013C0000}"/>
    <cellStyle name="Border, Right" xfId="15375" xr:uid="{00000000-0005-0000-0000-0000023C0000}"/>
    <cellStyle name="Border, Right 2" xfId="15376" xr:uid="{00000000-0005-0000-0000-0000033C0000}"/>
    <cellStyle name="Border, Top" xfId="15377" xr:uid="{00000000-0005-0000-0000-0000043C0000}"/>
    <cellStyle name="Border, Top 2" xfId="15378" xr:uid="{00000000-0005-0000-0000-0000053C0000}"/>
    <cellStyle name="Border_LYO Returns 2010-03-06" xfId="15379" xr:uid="{00000000-0005-0000-0000-0000063C0000}"/>
    <cellStyle name="Bottom" xfId="15380" xr:uid="{00000000-0005-0000-0000-0000073C0000}"/>
    <cellStyle name="Bottom 2" xfId="15381" xr:uid="{00000000-0005-0000-0000-0000083C0000}"/>
    <cellStyle name="Bottom bold border" xfId="15382" xr:uid="{00000000-0005-0000-0000-0000093C0000}"/>
    <cellStyle name="Bottom bold border 2" xfId="15383" xr:uid="{00000000-0005-0000-0000-00000A3C0000}"/>
    <cellStyle name="Bottom single border" xfId="15384" xr:uid="{00000000-0005-0000-0000-00000B3C0000}"/>
    <cellStyle name="Bottom single border 2" xfId="15385" xr:uid="{00000000-0005-0000-0000-00000C3C0000}"/>
    <cellStyle name="Bottom single border 2 2" xfId="15386" xr:uid="{00000000-0005-0000-0000-00000D3C0000}"/>
    <cellStyle name="Bottom single border 3" xfId="15387" xr:uid="{00000000-0005-0000-0000-00000E3C0000}"/>
    <cellStyle name="BoxBL" xfId="15388" xr:uid="{00000000-0005-0000-0000-00000F3C0000}"/>
    <cellStyle name="BoxBottom" xfId="15389" xr:uid="{00000000-0005-0000-0000-0000103C0000}"/>
    <cellStyle name="BoxBottomLine" xfId="15390" xr:uid="{00000000-0005-0000-0000-0000113C0000}"/>
    <cellStyle name="BoxBR" xfId="15391" xr:uid="{00000000-0005-0000-0000-0000123C0000}"/>
    <cellStyle name="BoxFull" xfId="15392" xr:uid="{00000000-0005-0000-0000-0000133C0000}"/>
    <cellStyle name="BoxFull 2" xfId="15393" xr:uid="{00000000-0005-0000-0000-0000143C0000}"/>
    <cellStyle name="BoxFull 2 2" xfId="15394" xr:uid="{00000000-0005-0000-0000-0000153C0000}"/>
    <cellStyle name="BoxFull 2 2 2" xfId="15395" xr:uid="{00000000-0005-0000-0000-0000163C0000}"/>
    <cellStyle name="BoxFull 2 2 2 2" xfId="15396" xr:uid="{00000000-0005-0000-0000-0000173C0000}"/>
    <cellStyle name="BoxFull 2 2 3" xfId="15397" xr:uid="{00000000-0005-0000-0000-0000183C0000}"/>
    <cellStyle name="BoxFull 2 2 3 2" xfId="15398" xr:uid="{00000000-0005-0000-0000-0000193C0000}"/>
    <cellStyle name="BoxFull 2 3" xfId="15399" xr:uid="{00000000-0005-0000-0000-00001A3C0000}"/>
    <cellStyle name="BoxFull 2 3 2" xfId="15400" xr:uid="{00000000-0005-0000-0000-00001B3C0000}"/>
    <cellStyle name="BoxFull 2 4" xfId="15401" xr:uid="{00000000-0005-0000-0000-00001C3C0000}"/>
    <cellStyle name="BoxFull 3" xfId="15402" xr:uid="{00000000-0005-0000-0000-00001D3C0000}"/>
    <cellStyle name="BoxMiddle" xfId="15403" xr:uid="{00000000-0005-0000-0000-00001E3C0000}"/>
    <cellStyle name="BoxTL" xfId="15404" xr:uid="{00000000-0005-0000-0000-00001F3C0000}"/>
    <cellStyle name="BoxTL 2" xfId="15405" xr:uid="{00000000-0005-0000-0000-0000203C0000}"/>
    <cellStyle name="BoxTL 2 2" xfId="15406" xr:uid="{00000000-0005-0000-0000-0000213C0000}"/>
    <cellStyle name="BoxTL 2 2 2" xfId="15407" xr:uid="{00000000-0005-0000-0000-0000223C0000}"/>
    <cellStyle name="BoxTL 2 2 3" xfId="15408" xr:uid="{00000000-0005-0000-0000-0000233C0000}"/>
    <cellStyle name="BoxTL 2 3" xfId="15409" xr:uid="{00000000-0005-0000-0000-0000243C0000}"/>
    <cellStyle name="BoxTL 2 4" xfId="15410" xr:uid="{00000000-0005-0000-0000-0000253C0000}"/>
    <cellStyle name="BoxTL 3" xfId="15411" xr:uid="{00000000-0005-0000-0000-0000263C0000}"/>
    <cellStyle name="BoxTL 3 2" xfId="15412" xr:uid="{00000000-0005-0000-0000-0000273C0000}"/>
    <cellStyle name="BoxTL 3 3" xfId="15413" xr:uid="{00000000-0005-0000-0000-0000283C0000}"/>
    <cellStyle name="BoxTL 4" xfId="15414" xr:uid="{00000000-0005-0000-0000-0000293C0000}"/>
    <cellStyle name="BoxTop" xfId="15415" xr:uid="{00000000-0005-0000-0000-00002A3C0000}"/>
    <cellStyle name="BoxTop 2" xfId="15416" xr:uid="{00000000-0005-0000-0000-00002B3C0000}"/>
    <cellStyle name="BoxTop 2 2" xfId="15417" xr:uid="{00000000-0005-0000-0000-00002C3C0000}"/>
    <cellStyle name="BoxTop 2 2 2" xfId="15418" xr:uid="{00000000-0005-0000-0000-00002D3C0000}"/>
    <cellStyle name="BoxTop 2 2 3" xfId="15419" xr:uid="{00000000-0005-0000-0000-00002E3C0000}"/>
    <cellStyle name="BoxTop 2 3" xfId="15420" xr:uid="{00000000-0005-0000-0000-00002F3C0000}"/>
    <cellStyle name="BoxTop 2 4" xfId="15421" xr:uid="{00000000-0005-0000-0000-0000303C0000}"/>
    <cellStyle name="BoxTop 3" xfId="15422" xr:uid="{00000000-0005-0000-0000-0000313C0000}"/>
    <cellStyle name="BoxTop 3 2" xfId="15423" xr:uid="{00000000-0005-0000-0000-0000323C0000}"/>
    <cellStyle name="BoxTop 3 3" xfId="15424" xr:uid="{00000000-0005-0000-0000-0000333C0000}"/>
    <cellStyle name="BoxTop 4" xfId="15425" xr:uid="{00000000-0005-0000-0000-0000343C0000}"/>
    <cellStyle name="BoxTR" xfId="15426" xr:uid="{00000000-0005-0000-0000-0000353C0000}"/>
    <cellStyle name="BoxTR 2" xfId="15427" xr:uid="{00000000-0005-0000-0000-0000363C0000}"/>
    <cellStyle name="BoxTR 2 2" xfId="15428" xr:uid="{00000000-0005-0000-0000-0000373C0000}"/>
    <cellStyle name="BoxTR 2 2 2" xfId="15429" xr:uid="{00000000-0005-0000-0000-0000383C0000}"/>
    <cellStyle name="BoxTR 2 2 3" xfId="15430" xr:uid="{00000000-0005-0000-0000-0000393C0000}"/>
    <cellStyle name="BoxTR 2 3" xfId="15431" xr:uid="{00000000-0005-0000-0000-00003A3C0000}"/>
    <cellStyle name="BoxTR 2 4" xfId="15432" xr:uid="{00000000-0005-0000-0000-00003B3C0000}"/>
    <cellStyle name="BoxTR 3" xfId="15433" xr:uid="{00000000-0005-0000-0000-00003C3C0000}"/>
    <cellStyle name="BoxTR 3 2" xfId="15434" xr:uid="{00000000-0005-0000-0000-00003D3C0000}"/>
    <cellStyle name="BoxTR 3 3" xfId="15435" xr:uid="{00000000-0005-0000-0000-00003E3C0000}"/>
    <cellStyle name="BoxTR 4" xfId="15436" xr:uid="{00000000-0005-0000-0000-00003F3C0000}"/>
    <cellStyle name="Brand Align Left Text" xfId="15437" xr:uid="{00000000-0005-0000-0000-0000403C0000}"/>
    <cellStyle name="Brand Default" xfId="15438" xr:uid="{00000000-0005-0000-0000-0000413C0000}"/>
    <cellStyle name="Brand Percent" xfId="15439" xr:uid="{00000000-0005-0000-0000-0000423C0000}"/>
    <cellStyle name="Brand Source" xfId="15440" xr:uid="{00000000-0005-0000-0000-0000433C0000}"/>
    <cellStyle name="Brand Subtitle with Underline" xfId="15441" xr:uid="{00000000-0005-0000-0000-0000443C0000}"/>
    <cellStyle name="Brand Subtitle with Underline 2" xfId="15442" xr:uid="{00000000-0005-0000-0000-0000453C0000}"/>
    <cellStyle name="Brand Subtitle without Underline" xfId="15443" xr:uid="{00000000-0005-0000-0000-0000463C0000}"/>
    <cellStyle name="Brand Title" xfId="15444" xr:uid="{00000000-0005-0000-0000-0000473C0000}"/>
    <cellStyle name="British Pound" xfId="15445" xr:uid="{00000000-0005-0000-0000-0000483C0000}"/>
    <cellStyle name="budget" xfId="15446" xr:uid="{00000000-0005-0000-0000-0000493C0000}"/>
    <cellStyle name="Bullet" xfId="15447" xr:uid="{00000000-0005-0000-0000-00004A3C0000}"/>
    <cellStyle name="Bullet [0]" xfId="15448" xr:uid="{00000000-0005-0000-0000-00004B3C0000}"/>
    <cellStyle name="Bullet [2]" xfId="15449" xr:uid="{00000000-0005-0000-0000-00004C3C0000}"/>
    <cellStyle name="Bullet [4]" xfId="15450" xr:uid="{00000000-0005-0000-0000-00004D3C0000}"/>
    <cellStyle name="bullet_Apollo - Annex B (2)" xfId="15451" xr:uid="{00000000-0005-0000-0000-00004E3C0000}"/>
    <cellStyle name="Business Description" xfId="15452" xr:uid="{00000000-0005-0000-0000-00004F3C0000}"/>
    <cellStyle name="c" xfId="15453" xr:uid="{00000000-0005-0000-0000-0000503C0000}"/>
    <cellStyle name="c_{6} Clawback" xfId="15454" xr:uid="{00000000-0005-0000-0000-0000513C0000}"/>
    <cellStyle name="c_AAA" xfId="15455" xr:uid="{00000000-0005-0000-0000-0000523C0000}"/>
    <cellStyle name="c_AAA 2" xfId="15456" xr:uid="{00000000-0005-0000-0000-0000533C0000}"/>
    <cellStyle name="c_AGM 2009 Earnings Forecast Model_080916_May_7" xfId="15457" xr:uid="{00000000-0005-0000-0000-0000543C0000}"/>
    <cellStyle name="c_AGM 2009 Earnings Forecast Model_080916_May_7 2" xfId="15458" xr:uid="{00000000-0005-0000-0000-0000553C0000}"/>
    <cellStyle name="c_AGM 2009 Earnings Forecast Model_080916_May_7_Sheet1" xfId="15459" xr:uid="{00000000-0005-0000-0000-0000563C0000}"/>
    <cellStyle name="c_Agnesi (2)" xfId="15460" xr:uid="{00000000-0005-0000-0000-0000573C0000}"/>
    <cellStyle name="c_Agnesi (2)_{6} Clawback" xfId="15461" xr:uid="{00000000-0005-0000-0000-0000583C0000}"/>
    <cellStyle name="c_Agnesi (2)_403000 - Rollforward" xfId="15462" xr:uid="{00000000-0005-0000-0000-0000593C0000}"/>
    <cellStyle name="c_Agnesi (2)_AAA" xfId="15463" xr:uid="{00000000-0005-0000-0000-00005A3C0000}"/>
    <cellStyle name="c_Agnesi (2)_AAA 2" xfId="15464" xr:uid="{00000000-0005-0000-0000-00005B3C0000}"/>
    <cellStyle name="c_Agnesi (2)_AGM 2009 Earnings Forecast Model_080916_May_7" xfId="15465" xr:uid="{00000000-0005-0000-0000-00005C3C0000}"/>
    <cellStyle name="c_Agnesi (2)_AGM 2009 Earnings Forecast Model_080916_May_7 2" xfId="15466" xr:uid="{00000000-0005-0000-0000-00005D3C0000}"/>
    <cellStyle name="c_Agnesi (2)_AGM 2009 Earnings Forecast Model_080916_May_7_Sheet1" xfId="15467" xr:uid="{00000000-0005-0000-0000-00005E3C0000}"/>
    <cellStyle name="c_Agnesi (2)_AIF IV Financial Highlights 12-31-08 v4" xfId="15468" xr:uid="{00000000-0005-0000-0000-00005F3C0000}"/>
    <cellStyle name="c_Agnesi (2)_AIF IV Financial Highlights 12-31-08 v4_Apollo Investment Fund IV  Q3 2009 Capital Analysis CURRENT" xfId="15469" xr:uid="{00000000-0005-0000-0000-0000603C0000}"/>
    <cellStyle name="c_Agnesi (2)_AIF IV Financial Highlights 12-31-08 v4_Apollo Investment Fund IV  Q3 2009 Capital Analysis iPCS &amp; URI Distribution" xfId="15470" xr:uid="{00000000-0005-0000-0000-0000613C0000}"/>
    <cellStyle name="c_Agnesi (2)_AIF IV Financial Highlights 12-31-08 v4_iPCs#1-Remaining" xfId="15471" xr:uid="{00000000-0005-0000-0000-0000623C0000}"/>
    <cellStyle name="c_Agnesi (2)_Andy Affrick - Schedulev2" xfId="15472" xr:uid="{00000000-0005-0000-0000-0000633C0000}"/>
    <cellStyle name="c_Agnesi (2)_Apollo Investment Fund IV  April Priority Return" xfId="15473" xr:uid="{00000000-0005-0000-0000-0000643C0000}"/>
    <cellStyle name="c_Agnesi (2)_AUM &amp; FTE" xfId="15474" xr:uid="{00000000-0005-0000-0000-0000653C0000}"/>
    <cellStyle name="c_Agnesi (2)_Carry Calculation" xfId="15475" xr:uid="{00000000-0005-0000-0000-0000663C0000}"/>
    <cellStyle name="c_Agnesi (2)_Fund IV" xfId="15476" xr:uid="{00000000-0005-0000-0000-0000673C0000}"/>
    <cellStyle name="c_Agnesi (2)_Fund IV_1" xfId="15477" xr:uid="{00000000-0005-0000-0000-0000683C0000}"/>
    <cellStyle name="c_Agnesi (2)_Fund IV_AIF IV - Waterfall 3 31 09 vs  6 30 09" xfId="15478" xr:uid="{00000000-0005-0000-0000-0000693C0000}"/>
    <cellStyle name="c_Agnesi (2)_Fund IV_AIF IV, V, VI, VII, COF - Waterfall 3 31 09 vs  6 30 09" xfId="15479" xr:uid="{00000000-0005-0000-0000-00006A3C0000}"/>
    <cellStyle name="c_Agnesi (2)_Fund IV_Fund IV" xfId="15480" xr:uid="{00000000-0005-0000-0000-00006B3C0000}"/>
    <cellStyle name="c_Agnesi (2)_Fund IV_Funds IV Clawback Value Adjustment" xfId="15481" xr:uid="{00000000-0005-0000-0000-00006C3C0000}"/>
    <cellStyle name="c_Agnesi (2)_Funds IV Clawback Adjustment Summary" xfId="15482" xr:uid="{00000000-0005-0000-0000-00006D3C0000}"/>
    <cellStyle name="c_Agnesi (2)_FYCMPln-Retrieve" xfId="15483" xr:uid="{00000000-0005-0000-0000-00006E3C0000}"/>
    <cellStyle name="c_Agnesi (2)_FYCMPln-Retrieve_Sheet1" xfId="15484" xr:uid="{00000000-0005-0000-0000-00006F3C0000}"/>
    <cellStyle name="c_Agnesi (2)_July 2010 ADP" xfId="15485" xr:uid="{00000000-0005-0000-0000-0000703C0000}"/>
    <cellStyle name="c_Agnesi (2)_June NMFI accrual" xfId="15486" xr:uid="{00000000-0005-0000-0000-0000713C0000}"/>
    <cellStyle name="c_Agnesi (2)_NMFI Partners Summary" xfId="15487" xr:uid="{00000000-0005-0000-0000-0000723C0000}"/>
    <cellStyle name="c_Agnesi (2)_Partners Capital Q1 2009" xfId="15488" xr:uid="{00000000-0005-0000-0000-0000733C0000}"/>
    <cellStyle name="c_Agnesi (2)_Partners Capital Q1 2009_AIF VI - BondcoVI_Entities Invested Capital (CURRENT)" xfId="15489" xr:uid="{00000000-0005-0000-0000-0000743C0000}"/>
    <cellStyle name="c_Agnesi (2)_Partners Capital Q1 2009_Invested Capital Debt Worksheet" xfId="15490" xr:uid="{00000000-0005-0000-0000-0000753C0000}"/>
    <cellStyle name="c_Agnesi (2)_Placement Fee Summary 05-14-09 - Current (2)" xfId="15491" xr:uid="{00000000-0005-0000-0000-0000763C0000}"/>
    <cellStyle name="c_Agnesi (2)_Placement Fee Summary 05-14-09 - Current (2) 2" xfId="15492" xr:uid="{00000000-0005-0000-0000-0000773C0000}"/>
    <cellStyle name="c_Agnesi (2)_Placement Fee Summary 05-14-09 - Current (2)_Sheet1" xfId="15493" xr:uid="{00000000-0005-0000-0000-0000783C0000}"/>
    <cellStyle name="c_Agnesi (2)_PR Calc" xfId="15494" xr:uid="{00000000-0005-0000-0000-0000793C0000}"/>
    <cellStyle name="c_Agnesi (2)_Sheet7" xfId="15495" xr:uid="{00000000-0005-0000-0000-00007A3C0000}"/>
    <cellStyle name="c_Agnesi (2)_Sheet7_Sheet2" xfId="15496" xr:uid="{00000000-0005-0000-0000-00007B3C0000}"/>
    <cellStyle name="c_Agnesi (2)_US Population Summary" xfId="15497" xr:uid="{00000000-0005-0000-0000-00007C3C0000}"/>
    <cellStyle name="c_AIF IV Financial Highlights 12-31-08 v4" xfId="15498" xr:uid="{00000000-0005-0000-0000-00007D3C0000}"/>
    <cellStyle name="c_AIF IV Financial Highlights 12-31-08 v4_Apollo Investment Fund IV  Q3 2009 Capital Analysis CURRENT" xfId="15499" xr:uid="{00000000-0005-0000-0000-00007E3C0000}"/>
    <cellStyle name="c_AIF IV Financial Highlights 12-31-08 v4_Apollo Investment Fund IV  Q3 2009 Capital Analysis iPCS &amp; URI Distribution" xfId="15500" xr:uid="{00000000-0005-0000-0000-00007F3C0000}"/>
    <cellStyle name="c_AIF IV Financial Highlights 12-31-08 v4_iPCs#1-Remaining" xfId="15501" xr:uid="{00000000-0005-0000-0000-0000803C0000}"/>
    <cellStyle name="c_Andy Affrick - Schedulev2" xfId="15502" xr:uid="{00000000-0005-0000-0000-0000813C0000}"/>
    <cellStyle name="c_Apollo - Annex B (2)" xfId="15503" xr:uid="{00000000-0005-0000-0000-0000823C0000}"/>
    <cellStyle name="c_Apollo Investment Fund IV  April Priority Return" xfId="15504" xr:uid="{00000000-0005-0000-0000-0000833C0000}"/>
    <cellStyle name="c_AUM &amp; FTE" xfId="15505" xr:uid="{00000000-0005-0000-0000-0000843C0000}"/>
    <cellStyle name="c_Carry Calculation" xfId="15506" xr:uid="{00000000-0005-0000-0000-0000853C0000}"/>
    <cellStyle name="c_Cases (2)" xfId="15507" xr:uid="{00000000-0005-0000-0000-0000863C0000}"/>
    <cellStyle name="c_Cases (2)_{6} Clawback" xfId="15508" xr:uid="{00000000-0005-0000-0000-0000873C0000}"/>
    <cellStyle name="c_Cases (2)_403000 - Rollforward" xfId="15509" xr:uid="{00000000-0005-0000-0000-0000883C0000}"/>
    <cellStyle name="c_Cases (2)_AAA" xfId="15510" xr:uid="{00000000-0005-0000-0000-0000893C0000}"/>
    <cellStyle name="c_Cases (2)_AAA 2" xfId="15511" xr:uid="{00000000-0005-0000-0000-00008A3C0000}"/>
    <cellStyle name="c_Cases (2)_AGM 2009 Earnings Forecast Model_080916_May_7" xfId="15512" xr:uid="{00000000-0005-0000-0000-00008B3C0000}"/>
    <cellStyle name="c_Cases (2)_AGM 2009 Earnings Forecast Model_080916_May_7 2" xfId="15513" xr:uid="{00000000-0005-0000-0000-00008C3C0000}"/>
    <cellStyle name="c_Cases (2)_AGM 2009 Earnings Forecast Model_080916_May_7_Sheet1" xfId="15514" xr:uid="{00000000-0005-0000-0000-00008D3C0000}"/>
    <cellStyle name="c_Cases (2)_AIF IV Financial Highlights 12-31-08 v4" xfId="15515" xr:uid="{00000000-0005-0000-0000-00008E3C0000}"/>
    <cellStyle name="c_Cases (2)_AIF IV Financial Highlights 12-31-08 v4_Apollo Investment Fund IV  Q3 2009 Capital Analysis CURRENT" xfId="15516" xr:uid="{00000000-0005-0000-0000-00008F3C0000}"/>
    <cellStyle name="c_Cases (2)_AIF IV Financial Highlights 12-31-08 v4_Apollo Investment Fund IV  Q3 2009 Capital Analysis iPCS &amp; URI Distribution" xfId="15517" xr:uid="{00000000-0005-0000-0000-0000903C0000}"/>
    <cellStyle name="c_Cases (2)_AIF IV Financial Highlights 12-31-08 v4_iPCs#1-Remaining" xfId="15518" xr:uid="{00000000-0005-0000-0000-0000913C0000}"/>
    <cellStyle name="c_Cases (2)_Andy Affrick - Schedulev2" xfId="15519" xr:uid="{00000000-0005-0000-0000-0000923C0000}"/>
    <cellStyle name="c_Cases (2)_Apollo Investment Fund IV  April Priority Return" xfId="15520" xr:uid="{00000000-0005-0000-0000-0000933C0000}"/>
    <cellStyle name="c_Cases (2)_AUM &amp; FTE" xfId="15521" xr:uid="{00000000-0005-0000-0000-0000943C0000}"/>
    <cellStyle name="c_Cases (2)_Carry Calculation" xfId="15522" xr:uid="{00000000-0005-0000-0000-0000953C0000}"/>
    <cellStyle name="c_Cases (2)_Fund IV" xfId="15523" xr:uid="{00000000-0005-0000-0000-0000963C0000}"/>
    <cellStyle name="c_Cases (2)_Fund IV_1" xfId="15524" xr:uid="{00000000-0005-0000-0000-0000973C0000}"/>
    <cellStyle name="c_Cases (2)_Fund IV_AIF IV - Waterfall 3 31 09 vs  6 30 09" xfId="15525" xr:uid="{00000000-0005-0000-0000-0000983C0000}"/>
    <cellStyle name="c_Cases (2)_Fund IV_AIF IV, V, VI, VII, COF - Waterfall 3 31 09 vs  6 30 09" xfId="15526" xr:uid="{00000000-0005-0000-0000-0000993C0000}"/>
    <cellStyle name="c_Cases (2)_Fund IV_Fund IV" xfId="15527" xr:uid="{00000000-0005-0000-0000-00009A3C0000}"/>
    <cellStyle name="c_Cases (2)_Fund IV_Funds IV Clawback Value Adjustment" xfId="15528" xr:uid="{00000000-0005-0000-0000-00009B3C0000}"/>
    <cellStyle name="c_Cases (2)_Funds IV Clawback Adjustment Summary" xfId="15529" xr:uid="{00000000-0005-0000-0000-00009C3C0000}"/>
    <cellStyle name="c_Cases (2)_FYCMPln-Retrieve" xfId="15530" xr:uid="{00000000-0005-0000-0000-00009D3C0000}"/>
    <cellStyle name="c_Cases (2)_FYCMPln-Retrieve_Sheet1" xfId="15531" xr:uid="{00000000-0005-0000-0000-00009E3C0000}"/>
    <cellStyle name="c_Cases (2)_July 2010 ADP" xfId="15532" xr:uid="{00000000-0005-0000-0000-00009F3C0000}"/>
    <cellStyle name="c_Cases (2)_June NMFI accrual" xfId="15533" xr:uid="{00000000-0005-0000-0000-0000A03C0000}"/>
    <cellStyle name="c_Cases (2)_NMFI Partners Summary" xfId="15534" xr:uid="{00000000-0005-0000-0000-0000A13C0000}"/>
    <cellStyle name="c_Cases (2)_Partners Capital Q1 2009" xfId="15535" xr:uid="{00000000-0005-0000-0000-0000A23C0000}"/>
    <cellStyle name="c_Cases (2)_Partners Capital Q1 2009_AIF VI - BondcoVI_Entities Invested Capital (CURRENT)" xfId="15536" xr:uid="{00000000-0005-0000-0000-0000A33C0000}"/>
    <cellStyle name="c_Cases (2)_Partners Capital Q1 2009_Invested Capital Debt Worksheet" xfId="15537" xr:uid="{00000000-0005-0000-0000-0000A43C0000}"/>
    <cellStyle name="c_Cases (2)_Placement Fee Summary 05-14-09 - Current (2)" xfId="15538" xr:uid="{00000000-0005-0000-0000-0000A53C0000}"/>
    <cellStyle name="c_Cases (2)_Placement Fee Summary 05-14-09 - Current (2) 2" xfId="15539" xr:uid="{00000000-0005-0000-0000-0000A63C0000}"/>
    <cellStyle name="c_Cases (2)_Placement Fee Summary 05-14-09 - Current (2)_Sheet1" xfId="15540" xr:uid="{00000000-0005-0000-0000-0000A73C0000}"/>
    <cellStyle name="c_Cases (2)_PR Calc" xfId="15541" xr:uid="{00000000-0005-0000-0000-0000A83C0000}"/>
    <cellStyle name="c_Cases (2)_Sheet7" xfId="15542" xr:uid="{00000000-0005-0000-0000-0000A93C0000}"/>
    <cellStyle name="c_Cases (2)_Sheet7_Sheet2" xfId="15543" xr:uid="{00000000-0005-0000-0000-0000AA3C0000}"/>
    <cellStyle name="c_Cases (2)_US Population Summary" xfId="15544" xr:uid="{00000000-0005-0000-0000-0000AB3C0000}"/>
    <cellStyle name="c_Consolidated_Bal Sheets (2)" xfId="15545" xr:uid="{00000000-0005-0000-0000-0000AC3C0000}"/>
    <cellStyle name="c_Consolidated_Bal Sheets (2)_{6} Clawback" xfId="15546" xr:uid="{00000000-0005-0000-0000-0000AD3C0000}"/>
    <cellStyle name="c_Consolidated_Bal Sheets (2)_403000 - Rollforward" xfId="15547" xr:uid="{00000000-0005-0000-0000-0000AE3C0000}"/>
    <cellStyle name="c_Consolidated_Bal Sheets (2)_AAA" xfId="15548" xr:uid="{00000000-0005-0000-0000-0000AF3C0000}"/>
    <cellStyle name="c_Consolidated_Bal Sheets (2)_AAA 2" xfId="15549" xr:uid="{00000000-0005-0000-0000-0000B03C0000}"/>
    <cellStyle name="c_Consolidated_Bal Sheets (2)_AGM 2009 Earnings Forecast Model_080916_May_7" xfId="15550" xr:uid="{00000000-0005-0000-0000-0000B13C0000}"/>
    <cellStyle name="c_Consolidated_Bal Sheets (2)_AGM 2009 Earnings Forecast Model_080916_May_7 2" xfId="15551" xr:uid="{00000000-0005-0000-0000-0000B23C0000}"/>
    <cellStyle name="c_Consolidated_Bal Sheets (2)_AGM 2009 Earnings Forecast Model_080916_May_7_Sheet1" xfId="15552" xr:uid="{00000000-0005-0000-0000-0000B33C0000}"/>
    <cellStyle name="c_Consolidated_Bal Sheets (2)_AIF IV Financial Highlights 12-31-08 v4" xfId="15553" xr:uid="{00000000-0005-0000-0000-0000B43C0000}"/>
    <cellStyle name="c_Consolidated_Bal Sheets (2)_AIF IV Financial Highlights 12-31-08 v4_Apollo Investment Fund IV  Q3 2009 Capital Analysis CURRENT" xfId="15554" xr:uid="{00000000-0005-0000-0000-0000B53C0000}"/>
    <cellStyle name="c_Consolidated_Bal Sheets (2)_AIF IV Financial Highlights 12-31-08 v4_Apollo Investment Fund IV  Q3 2009 Capital Analysis iPCS &amp; URI Distribution" xfId="15555" xr:uid="{00000000-0005-0000-0000-0000B63C0000}"/>
    <cellStyle name="c_Consolidated_Bal Sheets (2)_AIF IV Financial Highlights 12-31-08 v4_iPCs#1-Remaining" xfId="15556" xr:uid="{00000000-0005-0000-0000-0000B73C0000}"/>
    <cellStyle name="c_Consolidated_Bal Sheets (2)_Andy Affrick - Schedulev2" xfId="15557" xr:uid="{00000000-0005-0000-0000-0000B83C0000}"/>
    <cellStyle name="c_Consolidated_Bal Sheets (2)_Apollo Investment Fund IV  April Priority Return" xfId="15558" xr:uid="{00000000-0005-0000-0000-0000B93C0000}"/>
    <cellStyle name="c_Consolidated_Bal Sheets (2)_AUM &amp; FTE" xfId="15559" xr:uid="{00000000-0005-0000-0000-0000BA3C0000}"/>
    <cellStyle name="c_Consolidated_Bal Sheets (2)_Carry Calculation" xfId="15560" xr:uid="{00000000-0005-0000-0000-0000BB3C0000}"/>
    <cellStyle name="c_Consolidated_Bal Sheets (2)_Fund IV" xfId="15561" xr:uid="{00000000-0005-0000-0000-0000BC3C0000}"/>
    <cellStyle name="c_Consolidated_Bal Sheets (2)_Fund IV_1" xfId="15562" xr:uid="{00000000-0005-0000-0000-0000BD3C0000}"/>
    <cellStyle name="c_Consolidated_Bal Sheets (2)_Fund IV_AIF IV - Waterfall 3 31 09 vs  6 30 09" xfId="15563" xr:uid="{00000000-0005-0000-0000-0000BE3C0000}"/>
    <cellStyle name="c_Consolidated_Bal Sheets (2)_Fund IV_AIF IV, V, VI, VII, COF - Waterfall 3 31 09 vs  6 30 09" xfId="15564" xr:uid="{00000000-0005-0000-0000-0000BF3C0000}"/>
    <cellStyle name="c_Consolidated_Bal Sheets (2)_Fund IV_Fund IV" xfId="15565" xr:uid="{00000000-0005-0000-0000-0000C03C0000}"/>
    <cellStyle name="c_Consolidated_Bal Sheets (2)_Fund IV_Funds IV Clawback Value Adjustment" xfId="15566" xr:uid="{00000000-0005-0000-0000-0000C13C0000}"/>
    <cellStyle name="c_Consolidated_Bal Sheets (2)_Funds IV Clawback Adjustment Summary" xfId="15567" xr:uid="{00000000-0005-0000-0000-0000C23C0000}"/>
    <cellStyle name="c_Consolidated_Bal Sheets (2)_FYCMPln-Retrieve" xfId="15568" xr:uid="{00000000-0005-0000-0000-0000C33C0000}"/>
    <cellStyle name="c_Consolidated_Bal Sheets (2)_FYCMPln-Retrieve_Sheet1" xfId="15569" xr:uid="{00000000-0005-0000-0000-0000C43C0000}"/>
    <cellStyle name="c_Consolidated_Bal Sheets (2)_July 2010 ADP" xfId="15570" xr:uid="{00000000-0005-0000-0000-0000C53C0000}"/>
    <cellStyle name="c_Consolidated_Bal Sheets (2)_June NMFI accrual" xfId="15571" xr:uid="{00000000-0005-0000-0000-0000C63C0000}"/>
    <cellStyle name="c_Consolidated_Bal Sheets (2)_NMFI Partners Summary" xfId="15572" xr:uid="{00000000-0005-0000-0000-0000C73C0000}"/>
    <cellStyle name="c_Consolidated_Bal Sheets (2)_Partners Capital Q1 2009" xfId="15573" xr:uid="{00000000-0005-0000-0000-0000C83C0000}"/>
    <cellStyle name="c_Consolidated_Bal Sheets (2)_Partners Capital Q1 2009_AIF VI - BondcoVI_Entities Invested Capital (CURRENT)" xfId="15574" xr:uid="{00000000-0005-0000-0000-0000C93C0000}"/>
    <cellStyle name="c_Consolidated_Bal Sheets (2)_Partners Capital Q1 2009_Invested Capital Debt Worksheet" xfId="15575" xr:uid="{00000000-0005-0000-0000-0000CA3C0000}"/>
    <cellStyle name="c_Consolidated_Bal Sheets (2)_Placement Fee Summary 05-14-09 - Current (2)" xfId="15576" xr:uid="{00000000-0005-0000-0000-0000CB3C0000}"/>
    <cellStyle name="c_Consolidated_Bal Sheets (2)_Placement Fee Summary 05-14-09 - Current (2) 2" xfId="15577" xr:uid="{00000000-0005-0000-0000-0000CC3C0000}"/>
    <cellStyle name="c_Consolidated_Bal Sheets (2)_Placement Fee Summary 05-14-09 - Current (2)_Sheet1" xfId="15578" xr:uid="{00000000-0005-0000-0000-0000CD3C0000}"/>
    <cellStyle name="c_Consolidated_Bal Sheets (2)_PR Calc" xfId="15579" xr:uid="{00000000-0005-0000-0000-0000CE3C0000}"/>
    <cellStyle name="c_Consolidated_Bal Sheets (2)_Sheet7" xfId="15580" xr:uid="{00000000-0005-0000-0000-0000CF3C0000}"/>
    <cellStyle name="c_Consolidated_Bal Sheets (2)_Sheet7_Sheet2" xfId="15581" xr:uid="{00000000-0005-0000-0000-0000D03C0000}"/>
    <cellStyle name="c_Consolidated_Bal Sheets (2)_US Population Summary" xfId="15582" xr:uid="{00000000-0005-0000-0000-0000D13C0000}"/>
    <cellStyle name="c_Consolidated_Earnings (2)" xfId="15583" xr:uid="{00000000-0005-0000-0000-0000D23C0000}"/>
    <cellStyle name="c_Consolidated_Earnings (2)_{6} Clawback" xfId="15584" xr:uid="{00000000-0005-0000-0000-0000D33C0000}"/>
    <cellStyle name="c_Consolidated_Earnings (2)_403000 - Rollforward" xfId="15585" xr:uid="{00000000-0005-0000-0000-0000D43C0000}"/>
    <cellStyle name="c_Consolidated_Earnings (2)_AAA" xfId="15586" xr:uid="{00000000-0005-0000-0000-0000D53C0000}"/>
    <cellStyle name="c_Consolidated_Earnings (2)_AAA 2" xfId="15587" xr:uid="{00000000-0005-0000-0000-0000D63C0000}"/>
    <cellStyle name="c_Consolidated_Earnings (2)_AGM 2009 Earnings Forecast Model_080916_May_7" xfId="15588" xr:uid="{00000000-0005-0000-0000-0000D73C0000}"/>
    <cellStyle name="c_Consolidated_Earnings (2)_AGM 2009 Earnings Forecast Model_080916_May_7 2" xfId="15589" xr:uid="{00000000-0005-0000-0000-0000D83C0000}"/>
    <cellStyle name="c_Consolidated_Earnings (2)_AGM 2009 Earnings Forecast Model_080916_May_7_Sheet1" xfId="15590" xr:uid="{00000000-0005-0000-0000-0000D93C0000}"/>
    <cellStyle name="c_Consolidated_Earnings (2)_AIF IV Financial Highlights 12-31-08 v4" xfId="15591" xr:uid="{00000000-0005-0000-0000-0000DA3C0000}"/>
    <cellStyle name="c_Consolidated_Earnings (2)_AIF IV Financial Highlights 12-31-08 v4_Apollo Investment Fund IV  Q3 2009 Capital Analysis CURRENT" xfId="15592" xr:uid="{00000000-0005-0000-0000-0000DB3C0000}"/>
    <cellStyle name="c_Consolidated_Earnings (2)_AIF IV Financial Highlights 12-31-08 v4_Apollo Investment Fund IV  Q3 2009 Capital Analysis iPCS &amp; URI Distribution" xfId="15593" xr:uid="{00000000-0005-0000-0000-0000DC3C0000}"/>
    <cellStyle name="c_Consolidated_Earnings (2)_AIF IV Financial Highlights 12-31-08 v4_iPCs#1-Remaining" xfId="15594" xr:uid="{00000000-0005-0000-0000-0000DD3C0000}"/>
    <cellStyle name="c_Consolidated_Earnings (2)_Andy Affrick - Schedulev2" xfId="15595" xr:uid="{00000000-0005-0000-0000-0000DE3C0000}"/>
    <cellStyle name="c_Consolidated_Earnings (2)_Apollo Investment Fund IV  April Priority Return" xfId="15596" xr:uid="{00000000-0005-0000-0000-0000DF3C0000}"/>
    <cellStyle name="c_Consolidated_Earnings (2)_AUM &amp; FTE" xfId="15597" xr:uid="{00000000-0005-0000-0000-0000E03C0000}"/>
    <cellStyle name="c_Consolidated_Earnings (2)_Carry Calculation" xfId="15598" xr:uid="{00000000-0005-0000-0000-0000E13C0000}"/>
    <cellStyle name="c_Consolidated_Earnings (2)_Fund IV" xfId="15599" xr:uid="{00000000-0005-0000-0000-0000E23C0000}"/>
    <cellStyle name="c_Consolidated_Earnings (2)_Fund IV_1" xfId="15600" xr:uid="{00000000-0005-0000-0000-0000E33C0000}"/>
    <cellStyle name="c_Consolidated_Earnings (2)_Fund IV_AIF IV - Waterfall 3 31 09 vs  6 30 09" xfId="15601" xr:uid="{00000000-0005-0000-0000-0000E43C0000}"/>
    <cellStyle name="c_Consolidated_Earnings (2)_Fund IV_AIF IV, V, VI, VII, COF - Waterfall 3 31 09 vs  6 30 09" xfId="15602" xr:uid="{00000000-0005-0000-0000-0000E53C0000}"/>
    <cellStyle name="c_Consolidated_Earnings (2)_Fund IV_Fund IV" xfId="15603" xr:uid="{00000000-0005-0000-0000-0000E63C0000}"/>
    <cellStyle name="c_Consolidated_Earnings (2)_Fund IV_Funds IV Clawback Value Adjustment" xfId="15604" xr:uid="{00000000-0005-0000-0000-0000E73C0000}"/>
    <cellStyle name="c_Consolidated_Earnings (2)_Funds IV Clawback Adjustment Summary" xfId="15605" xr:uid="{00000000-0005-0000-0000-0000E83C0000}"/>
    <cellStyle name="c_Consolidated_Earnings (2)_FYCMPln-Retrieve" xfId="15606" xr:uid="{00000000-0005-0000-0000-0000E93C0000}"/>
    <cellStyle name="c_Consolidated_Earnings (2)_FYCMPln-Retrieve_Sheet1" xfId="15607" xr:uid="{00000000-0005-0000-0000-0000EA3C0000}"/>
    <cellStyle name="c_Consolidated_Earnings (2)_July 2010 ADP" xfId="15608" xr:uid="{00000000-0005-0000-0000-0000EB3C0000}"/>
    <cellStyle name="c_Consolidated_Earnings (2)_June NMFI accrual" xfId="15609" xr:uid="{00000000-0005-0000-0000-0000EC3C0000}"/>
    <cellStyle name="c_Consolidated_Earnings (2)_NMFI Partners Summary" xfId="15610" xr:uid="{00000000-0005-0000-0000-0000ED3C0000}"/>
    <cellStyle name="c_Consolidated_Earnings (2)_Partners Capital Q1 2009" xfId="15611" xr:uid="{00000000-0005-0000-0000-0000EE3C0000}"/>
    <cellStyle name="c_Consolidated_Earnings (2)_Partners Capital Q1 2009_AIF VI - BondcoVI_Entities Invested Capital (CURRENT)" xfId="15612" xr:uid="{00000000-0005-0000-0000-0000EF3C0000}"/>
    <cellStyle name="c_Consolidated_Earnings (2)_Partners Capital Q1 2009_Invested Capital Debt Worksheet" xfId="15613" xr:uid="{00000000-0005-0000-0000-0000F03C0000}"/>
    <cellStyle name="c_Consolidated_Earnings (2)_Placement Fee Summary 05-14-09 - Current (2)" xfId="15614" xr:uid="{00000000-0005-0000-0000-0000F13C0000}"/>
    <cellStyle name="c_Consolidated_Earnings (2)_Placement Fee Summary 05-14-09 - Current (2) 2" xfId="15615" xr:uid="{00000000-0005-0000-0000-0000F23C0000}"/>
    <cellStyle name="c_Consolidated_Earnings (2)_Placement Fee Summary 05-14-09 - Current (2)_Sheet1" xfId="15616" xr:uid="{00000000-0005-0000-0000-0000F33C0000}"/>
    <cellStyle name="c_Consolidated_Earnings (2)_PR Calc" xfId="15617" xr:uid="{00000000-0005-0000-0000-0000F43C0000}"/>
    <cellStyle name="c_Consolidated_Earnings (2)_Sheet7" xfId="15618" xr:uid="{00000000-0005-0000-0000-0000F53C0000}"/>
    <cellStyle name="c_Consolidated_Earnings (2)_Sheet7_Sheet2" xfId="15619" xr:uid="{00000000-0005-0000-0000-0000F63C0000}"/>
    <cellStyle name="c_Consolidated_Earnings (2)_US Population Summary" xfId="15620" xr:uid="{00000000-0005-0000-0000-0000F73C0000}"/>
    <cellStyle name="c_Consolidated_Schedules (2)" xfId="15621" xr:uid="{00000000-0005-0000-0000-0000F83C0000}"/>
    <cellStyle name="c_Consolidated_Schedules (2)_{6} Clawback" xfId="15622" xr:uid="{00000000-0005-0000-0000-0000F93C0000}"/>
    <cellStyle name="c_Consolidated_Schedules (2)_403000 - Rollforward" xfId="15623" xr:uid="{00000000-0005-0000-0000-0000FA3C0000}"/>
    <cellStyle name="c_Consolidated_Schedules (2)_AAA" xfId="15624" xr:uid="{00000000-0005-0000-0000-0000FB3C0000}"/>
    <cellStyle name="c_Consolidated_Schedules (2)_AAA 2" xfId="15625" xr:uid="{00000000-0005-0000-0000-0000FC3C0000}"/>
    <cellStyle name="c_Consolidated_Schedules (2)_AGM 2009 Earnings Forecast Model_080916_May_7" xfId="15626" xr:uid="{00000000-0005-0000-0000-0000FD3C0000}"/>
    <cellStyle name="c_Consolidated_Schedules (2)_AGM 2009 Earnings Forecast Model_080916_May_7 2" xfId="15627" xr:uid="{00000000-0005-0000-0000-0000FE3C0000}"/>
    <cellStyle name="c_Consolidated_Schedules (2)_AGM 2009 Earnings Forecast Model_080916_May_7_Sheet1" xfId="15628" xr:uid="{00000000-0005-0000-0000-0000FF3C0000}"/>
    <cellStyle name="c_Consolidated_Schedules (2)_AIF IV Financial Highlights 12-31-08 v4" xfId="15629" xr:uid="{00000000-0005-0000-0000-0000003D0000}"/>
    <cellStyle name="c_Consolidated_Schedules (2)_AIF IV Financial Highlights 12-31-08 v4_Apollo Investment Fund IV  Q3 2009 Capital Analysis CURRENT" xfId="15630" xr:uid="{00000000-0005-0000-0000-0000013D0000}"/>
    <cellStyle name="c_Consolidated_Schedules (2)_AIF IV Financial Highlights 12-31-08 v4_Apollo Investment Fund IV  Q3 2009 Capital Analysis iPCS &amp; URI Distribution" xfId="15631" xr:uid="{00000000-0005-0000-0000-0000023D0000}"/>
    <cellStyle name="c_Consolidated_Schedules (2)_AIF IV Financial Highlights 12-31-08 v4_iPCs#1-Remaining" xfId="15632" xr:uid="{00000000-0005-0000-0000-0000033D0000}"/>
    <cellStyle name="c_Consolidated_Schedules (2)_Andy Affrick - Schedulev2" xfId="15633" xr:uid="{00000000-0005-0000-0000-0000043D0000}"/>
    <cellStyle name="c_Consolidated_Schedules (2)_Apollo Investment Fund IV  April Priority Return" xfId="15634" xr:uid="{00000000-0005-0000-0000-0000053D0000}"/>
    <cellStyle name="c_Consolidated_Schedules (2)_AUM &amp; FTE" xfId="15635" xr:uid="{00000000-0005-0000-0000-0000063D0000}"/>
    <cellStyle name="c_Consolidated_Schedules (2)_Carry Calculation" xfId="15636" xr:uid="{00000000-0005-0000-0000-0000073D0000}"/>
    <cellStyle name="c_Consolidated_Schedules (2)_Fund IV" xfId="15637" xr:uid="{00000000-0005-0000-0000-0000083D0000}"/>
    <cellStyle name="c_Consolidated_Schedules (2)_Fund IV_1" xfId="15638" xr:uid="{00000000-0005-0000-0000-0000093D0000}"/>
    <cellStyle name="c_Consolidated_Schedules (2)_Fund IV_AIF IV - Waterfall 3 31 09 vs  6 30 09" xfId="15639" xr:uid="{00000000-0005-0000-0000-00000A3D0000}"/>
    <cellStyle name="c_Consolidated_Schedules (2)_Fund IV_AIF IV, V, VI, VII, COF - Waterfall 3 31 09 vs  6 30 09" xfId="15640" xr:uid="{00000000-0005-0000-0000-00000B3D0000}"/>
    <cellStyle name="c_Consolidated_Schedules (2)_Fund IV_Fund IV" xfId="15641" xr:uid="{00000000-0005-0000-0000-00000C3D0000}"/>
    <cellStyle name="c_Consolidated_Schedules (2)_Fund IV_Funds IV Clawback Value Adjustment" xfId="15642" xr:uid="{00000000-0005-0000-0000-00000D3D0000}"/>
    <cellStyle name="c_Consolidated_Schedules (2)_Funds IV Clawback Adjustment Summary" xfId="15643" xr:uid="{00000000-0005-0000-0000-00000E3D0000}"/>
    <cellStyle name="c_Consolidated_Schedules (2)_FYCMPln-Retrieve" xfId="15644" xr:uid="{00000000-0005-0000-0000-00000F3D0000}"/>
    <cellStyle name="c_Consolidated_Schedules (2)_FYCMPln-Retrieve_Sheet1" xfId="15645" xr:uid="{00000000-0005-0000-0000-0000103D0000}"/>
    <cellStyle name="c_Consolidated_Schedules (2)_July 2010 ADP" xfId="15646" xr:uid="{00000000-0005-0000-0000-0000113D0000}"/>
    <cellStyle name="c_Consolidated_Schedules (2)_June NMFI accrual" xfId="15647" xr:uid="{00000000-0005-0000-0000-0000123D0000}"/>
    <cellStyle name="c_Consolidated_Schedules (2)_NMFI Partners Summary" xfId="15648" xr:uid="{00000000-0005-0000-0000-0000133D0000}"/>
    <cellStyle name="c_Consolidated_Schedules (2)_Partners Capital Q1 2009" xfId="15649" xr:uid="{00000000-0005-0000-0000-0000143D0000}"/>
    <cellStyle name="c_Consolidated_Schedules (2)_Partners Capital Q1 2009_AIF VI - BondcoVI_Entities Invested Capital (CURRENT)" xfId="15650" xr:uid="{00000000-0005-0000-0000-0000153D0000}"/>
    <cellStyle name="c_Consolidated_Schedules (2)_Partners Capital Q1 2009_Invested Capital Debt Worksheet" xfId="15651" xr:uid="{00000000-0005-0000-0000-0000163D0000}"/>
    <cellStyle name="c_Consolidated_Schedules (2)_Placement Fee Summary 05-14-09 - Current (2)" xfId="15652" xr:uid="{00000000-0005-0000-0000-0000173D0000}"/>
    <cellStyle name="c_Consolidated_Schedules (2)_Placement Fee Summary 05-14-09 - Current (2) 2" xfId="15653" xr:uid="{00000000-0005-0000-0000-0000183D0000}"/>
    <cellStyle name="c_Consolidated_Schedules (2)_Placement Fee Summary 05-14-09 - Current (2)_Sheet1" xfId="15654" xr:uid="{00000000-0005-0000-0000-0000193D0000}"/>
    <cellStyle name="c_Consolidated_Schedules (2)_PR Calc" xfId="15655" xr:uid="{00000000-0005-0000-0000-00001A3D0000}"/>
    <cellStyle name="c_Consolidated_Schedules (2)_Sheet7" xfId="15656" xr:uid="{00000000-0005-0000-0000-00001B3D0000}"/>
    <cellStyle name="c_Consolidated_Schedules (2)_Sheet7_Sheet2" xfId="15657" xr:uid="{00000000-0005-0000-0000-00001C3D0000}"/>
    <cellStyle name="c_Consolidated_Schedules (2)_US Population Summary" xfId="15658" xr:uid="{00000000-0005-0000-0000-00001D3D0000}"/>
    <cellStyle name="c_Earnings (2)" xfId="15659" xr:uid="{00000000-0005-0000-0000-00001E3D0000}"/>
    <cellStyle name="c_Earnings (2)_{6} Clawback" xfId="15660" xr:uid="{00000000-0005-0000-0000-00001F3D0000}"/>
    <cellStyle name="c_Earnings (2)_403000 - Rollforward" xfId="15661" xr:uid="{00000000-0005-0000-0000-0000203D0000}"/>
    <cellStyle name="c_Earnings (2)_AAA" xfId="15662" xr:uid="{00000000-0005-0000-0000-0000213D0000}"/>
    <cellStyle name="c_Earnings (2)_AAA 2" xfId="15663" xr:uid="{00000000-0005-0000-0000-0000223D0000}"/>
    <cellStyle name="c_Earnings (2)_AGM 2009 Earnings Forecast Model_080916_May_7" xfId="15664" xr:uid="{00000000-0005-0000-0000-0000233D0000}"/>
    <cellStyle name="c_Earnings (2)_AGM 2009 Earnings Forecast Model_080916_May_7 2" xfId="15665" xr:uid="{00000000-0005-0000-0000-0000243D0000}"/>
    <cellStyle name="c_Earnings (2)_AGM 2009 Earnings Forecast Model_080916_May_7_Sheet1" xfId="15666" xr:uid="{00000000-0005-0000-0000-0000253D0000}"/>
    <cellStyle name="c_Earnings (2)_AIF IV Financial Highlights 12-31-08 v4" xfId="15667" xr:uid="{00000000-0005-0000-0000-0000263D0000}"/>
    <cellStyle name="c_Earnings (2)_AIF IV Financial Highlights 12-31-08 v4_Apollo Investment Fund IV  Q3 2009 Capital Analysis CURRENT" xfId="15668" xr:uid="{00000000-0005-0000-0000-0000273D0000}"/>
    <cellStyle name="c_Earnings (2)_AIF IV Financial Highlights 12-31-08 v4_Apollo Investment Fund IV  Q3 2009 Capital Analysis iPCS &amp; URI Distribution" xfId="15669" xr:uid="{00000000-0005-0000-0000-0000283D0000}"/>
    <cellStyle name="c_Earnings (2)_AIF IV Financial Highlights 12-31-08 v4_iPCs#1-Remaining" xfId="15670" xr:uid="{00000000-0005-0000-0000-0000293D0000}"/>
    <cellStyle name="c_Earnings (2)_Andy Affrick - Schedulev2" xfId="15671" xr:uid="{00000000-0005-0000-0000-00002A3D0000}"/>
    <cellStyle name="c_Earnings (2)_Apollo Investment Fund IV  April Priority Return" xfId="15672" xr:uid="{00000000-0005-0000-0000-00002B3D0000}"/>
    <cellStyle name="c_Earnings (2)_AUM &amp; FTE" xfId="15673" xr:uid="{00000000-0005-0000-0000-00002C3D0000}"/>
    <cellStyle name="c_Earnings (2)_Carry Calculation" xfId="15674" xr:uid="{00000000-0005-0000-0000-00002D3D0000}"/>
    <cellStyle name="c_Earnings (2)_Fund IV" xfId="15675" xr:uid="{00000000-0005-0000-0000-00002E3D0000}"/>
    <cellStyle name="c_Earnings (2)_Fund IV_1" xfId="15676" xr:uid="{00000000-0005-0000-0000-00002F3D0000}"/>
    <cellStyle name="c_Earnings (2)_Fund IV_AIF IV - Waterfall 3 31 09 vs  6 30 09" xfId="15677" xr:uid="{00000000-0005-0000-0000-0000303D0000}"/>
    <cellStyle name="c_Earnings (2)_Fund IV_AIF IV, V, VI, VII, COF - Waterfall 3 31 09 vs  6 30 09" xfId="15678" xr:uid="{00000000-0005-0000-0000-0000313D0000}"/>
    <cellStyle name="c_Earnings (2)_Fund IV_Fund IV" xfId="15679" xr:uid="{00000000-0005-0000-0000-0000323D0000}"/>
    <cellStyle name="c_Earnings (2)_Fund IV_Funds IV Clawback Value Adjustment" xfId="15680" xr:uid="{00000000-0005-0000-0000-0000333D0000}"/>
    <cellStyle name="c_Earnings (2)_Funds IV Clawback Adjustment Summary" xfId="15681" xr:uid="{00000000-0005-0000-0000-0000343D0000}"/>
    <cellStyle name="c_Earnings (2)_FYCMPln-Retrieve" xfId="15682" xr:uid="{00000000-0005-0000-0000-0000353D0000}"/>
    <cellStyle name="c_Earnings (2)_FYCMPln-Retrieve_Sheet1" xfId="15683" xr:uid="{00000000-0005-0000-0000-0000363D0000}"/>
    <cellStyle name="c_Earnings (2)_July 2010 ADP" xfId="15684" xr:uid="{00000000-0005-0000-0000-0000373D0000}"/>
    <cellStyle name="c_Earnings (2)_June NMFI accrual" xfId="15685" xr:uid="{00000000-0005-0000-0000-0000383D0000}"/>
    <cellStyle name="c_Earnings (2)_NMFI Partners Summary" xfId="15686" xr:uid="{00000000-0005-0000-0000-0000393D0000}"/>
    <cellStyle name="c_Earnings (2)_Partners Capital Q1 2009" xfId="15687" xr:uid="{00000000-0005-0000-0000-00003A3D0000}"/>
    <cellStyle name="c_Earnings (2)_Partners Capital Q1 2009_AIF VI - BondcoVI_Entities Invested Capital (CURRENT)" xfId="15688" xr:uid="{00000000-0005-0000-0000-00003B3D0000}"/>
    <cellStyle name="c_Earnings (2)_Partners Capital Q1 2009_Invested Capital Debt Worksheet" xfId="15689" xr:uid="{00000000-0005-0000-0000-00003C3D0000}"/>
    <cellStyle name="c_Earnings (2)_Placement Fee Summary 05-14-09 - Current (2)" xfId="15690" xr:uid="{00000000-0005-0000-0000-00003D3D0000}"/>
    <cellStyle name="c_Earnings (2)_Placement Fee Summary 05-14-09 - Current (2) 2" xfId="15691" xr:uid="{00000000-0005-0000-0000-00003E3D0000}"/>
    <cellStyle name="c_Earnings (2)_Placement Fee Summary 05-14-09 - Current (2)_Sheet1" xfId="15692" xr:uid="{00000000-0005-0000-0000-00003F3D0000}"/>
    <cellStyle name="c_Earnings (2)_PR Calc" xfId="15693" xr:uid="{00000000-0005-0000-0000-0000403D0000}"/>
    <cellStyle name="c_Earnings (2)_Sheet7" xfId="15694" xr:uid="{00000000-0005-0000-0000-0000413D0000}"/>
    <cellStyle name="c_Earnings (2)_Sheet7_Sheet2" xfId="15695" xr:uid="{00000000-0005-0000-0000-0000423D0000}"/>
    <cellStyle name="c_Earnings (2)_US Population Summary" xfId="15696" xr:uid="{00000000-0005-0000-0000-0000433D0000}"/>
    <cellStyle name="c_Fund IV" xfId="15697" xr:uid="{00000000-0005-0000-0000-0000443D0000}"/>
    <cellStyle name="c_Fund IV_1" xfId="15698" xr:uid="{00000000-0005-0000-0000-0000453D0000}"/>
    <cellStyle name="c_Fund IV_AIF IV - Waterfall 3 31 09 vs  6 30 09" xfId="15699" xr:uid="{00000000-0005-0000-0000-0000463D0000}"/>
    <cellStyle name="c_Fund IV_AIF IV, V, VI, VII, COF - Waterfall 3 31 09 vs  6 30 09" xfId="15700" xr:uid="{00000000-0005-0000-0000-0000473D0000}"/>
    <cellStyle name="c_Fund IV_Fund IV" xfId="15701" xr:uid="{00000000-0005-0000-0000-0000483D0000}"/>
    <cellStyle name="c_Fund IV_Funds IV Clawback Value Adjustment" xfId="15702" xr:uid="{00000000-0005-0000-0000-0000493D0000}"/>
    <cellStyle name="c_Funds IV Clawback Adjustment Summary" xfId="15703" xr:uid="{00000000-0005-0000-0000-00004A3D0000}"/>
    <cellStyle name="c_FYCMPln-Retrieve" xfId="15704" xr:uid="{00000000-0005-0000-0000-00004B3D0000}"/>
    <cellStyle name="c_FYCMPln-Retrieve_Sheet1" xfId="15705" xr:uid="{00000000-0005-0000-0000-00004C3D0000}"/>
    <cellStyle name="c_HardInc " xfId="15706" xr:uid="{00000000-0005-0000-0000-00004D3D0000}"/>
    <cellStyle name="c_HardInc _{6} Clawback" xfId="15707" xr:uid="{00000000-0005-0000-0000-00004E3D0000}"/>
    <cellStyle name="c_HardInc _403000 - Rollforward" xfId="15708" xr:uid="{00000000-0005-0000-0000-00004F3D0000}"/>
    <cellStyle name="c_HardInc _AAA" xfId="15709" xr:uid="{00000000-0005-0000-0000-0000503D0000}"/>
    <cellStyle name="c_HardInc _AAA 2" xfId="15710" xr:uid="{00000000-0005-0000-0000-0000513D0000}"/>
    <cellStyle name="c_HardInc _AGM 2009 Earnings Forecast Model_080916_May_7" xfId="15711" xr:uid="{00000000-0005-0000-0000-0000523D0000}"/>
    <cellStyle name="c_HardInc _AGM 2009 Earnings Forecast Model_080916_May_7 2" xfId="15712" xr:uid="{00000000-0005-0000-0000-0000533D0000}"/>
    <cellStyle name="c_HardInc _AGM 2009 Earnings Forecast Model_080916_May_7_Sheet1" xfId="15713" xr:uid="{00000000-0005-0000-0000-0000543D0000}"/>
    <cellStyle name="c_HardInc _AIF IV Financial Highlights 12-31-08 v4" xfId="15714" xr:uid="{00000000-0005-0000-0000-0000553D0000}"/>
    <cellStyle name="c_HardInc _AIF IV Financial Highlights 12-31-08 v4_Apollo Investment Fund IV  Q3 2009 Capital Analysis CURRENT" xfId="15715" xr:uid="{00000000-0005-0000-0000-0000563D0000}"/>
    <cellStyle name="c_HardInc _AIF IV Financial Highlights 12-31-08 v4_Apollo Investment Fund IV  Q3 2009 Capital Analysis iPCS &amp; URI Distribution" xfId="15716" xr:uid="{00000000-0005-0000-0000-0000573D0000}"/>
    <cellStyle name="c_HardInc _AIF IV Financial Highlights 12-31-08 v4_iPCs#1-Remaining" xfId="15717" xr:uid="{00000000-0005-0000-0000-0000583D0000}"/>
    <cellStyle name="c_HardInc _Andy Affrick - Schedulev2" xfId="15718" xr:uid="{00000000-0005-0000-0000-0000593D0000}"/>
    <cellStyle name="c_HardInc _Apollo Investment Fund IV  April Priority Return" xfId="15719" xr:uid="{00000000-0005-0000-0000-00005A3D0000}"/>
    <cellStyle name="c_HardInc _AUM &amp; FTE" xfId="15720" xr:uid="{00000000-0005-0000-0000-00005B3D0000}"/>
    <cellStyle name="c_HardInc _Carry Calculation" xfId="15721" xr:uid="{00000000-0005-0000-0000-00005C3D0000}"/>
    <cellStyle name="c_HardInc _Fund IV" xfId="15722" xr:uid="{00000000-0005-0000-0000-00005D3D0000}"/>
    <cellStyle name="c_HardInc _Fund IV_1" xfId="15723" xr:uid="{00000000-0005-0000-0000-00005E3D0000}"/>
    <cellStyle name="c_HardInc _Fund IV_AIF IV - Waterfall 3 31 09 vs  6 30 09" xfId="15724" xr:uid="{00000000-0005-0000-0000-00005F3D0000}"/>
    <cellStyle name="c_HardInc _Fund IV_AIF IV, V, VI, VII, COF - Waterfall 3 31 09 vs  6 30 09" xfId="15725" xr:uid="{00000000-0005-0000-0000-0000603D0000}"/>
    <cellStyle name="c_HardInc _Fund IV_Fund IV" xfId="15726" xr:uid="{00000000-0005-0000-0000-0000613D0000}"/>
    <cellStyle name="c_HardInc _Fund IV_Funds IV Clawback Value Adjustment" xfId="15727" xr:uid="{00000000-0005-0000-0000-0000623D0000}"/>
    <cellStyle name="c_HardInc _Funds IV Clawback Adjustment Summary" xfId="15728" xr:uid="{00000000-0005-0000-0000-0000633D0000}"/>
    <cellStyle name="c_HardInc _FYCMPln-Retrieve" xfId="15729" xr:uid="{00000000-0005-0000-0000-0000643D0000}"/>
    <cellStyle name="c_HardInc _FYCMPln-Retrieve_Sheet1" xfId="15730" xr:uid="{00000000-0005-0000-0000-0000653D0000}"/>
    <cellStyle name="c_HardInc _July 2010 ADP" xfId="15731" xr:uid="{00000000-0005-0000-0000-0000663D0000}"/>
    <cellStyle name="c_HardInc _June NMFI accrual" xfId="15732" xr:uid="{00000000-0005-0000-0000-0000673D0000}"/>
    <cellStyle name="c_HardInc _LYO Returns 2010-03-06" xfId="15733" xr:uid="{00000000-0005-0000-0000-0000683D0000}"/>
    <cellStyle name="c_HardInc _NMFI Partners Summary" xfId="15734" xr:uid="{00000000-0005-0000-0000-0000693D0000}"/>
    <cellStyle name="c_HardInc _Partners Capital Q1 2009" xfId="15735" xr:uid="{00000000-0005-0000-0000-00006A3D0000}"/>
    <cellStyle name="c_HardInc _Partners Capital Q1 2009_AIF VI - BondcoVI_Entities Invested Capital (CURRENT)" xfId="15736" xr:uid="{00000000-0005-0000-0000-00006B3D0000}"/>
    <cellStyle name="c_HardInc _Partners Capital Q1 2009_Invested Capital Debt Worksheet" xfId="15737" xr:uid="{00000000-0005-0000-0000-00006C3D0000}"/>
    <cellStyle name="c_HardInc _Placement Fee Summary 05-14-09 - Current (2)" xfId="15738" xr:uid="{00000000-0005-0000-0000-00006D3D0000}"/>
    <cellStyle name="c_HardInc _Placement Fee Summary 05-14-09 - Current (2) 2" xfId="15739" xr:uid="{00000000-0005-0000-0000-00006E3D0000}"/>
    <cellStyle name="c_HardInc _Placement Fee Summary 05-14-09 - Current (2)_Sheet1" xfId="15740" xr:uid="{00000000-0005-0000-0000-00006F3D0000}"/>
    <cellStyle name="c_HardInc _PR Calc" xfId="15741" xr:uid="{00000000-0005-0000-0000-0000703D0000}"/>
    <cellStyle name="c_HardInc _Sheet7" xfId="15742" xr:uid="{00000000-0005-0000-0000-0000713D0000}"/>
    <cellStyle name="c_HardInc _Sheet7_Sheet2" xfId="15743" xr:uid="{00000000-0005-0000-0000-0000723D0000}"/>
    <cellStyle name="c_HardInc _Swift Model 1.14.08" xfId="15744" xr:uid="{00000000-0005-0000-0000-0000733D0000}"/>
    <cellStyle name="c_HardInc _US Population Summary" xfId="15745" xr:uid="{00000000-0005-0000-0000-0000743D0000}"/>
    <cellStyle name="c_LMA (2)" xfId="15746" xr:uid="{00000000-0005-0000-0000-0000753D0000}"/>
    <cellStyle name="c_LMA (2)_{6} Clawback" xfId="15747" xr:uid="{00000000-0005-0000-0000-0000763D0000}"/>
    <cellStyle name="c_LMA (2)_403000 - Rollforward" xfId="15748" xr:uid="{00000000-0005-0000-0000-0000773D0000}"/>
    <cellStyle name="c_LMA (2)_AAA" xfId="15749" xr:uid="{00000000-0005-0000-0000-0000783D0000}"/>
    <cellStyle name="c_LMA (2)_AAA 2" xfId="15750" xr:uid="{00000000-0005-0000-0000-0000793D0000}"/>
    <cellStyle name="c_LMA (2)_AGM 2009 Earnings Forecast Model_080916_May_7" xfId="15751" xr:uid="{00000000-0005-0000-0000-00007A3D0000}"/>
    <cellStyle name="c_LMA (2)_AGM 2009 Earnings Forecast Model_080916_May_7 2" xfId="15752" xr:uid="{00000000-0005-0000-0000-00007B3D0000}"/>
    <cellStyle name="c_LMA (2)_AGM 2009 Earnings Forecast Model_080916_May_7_Sheet1" xfId="15753" xr:uid="{00000000-0005-0000-0000-00007C3D0000}"/>
    <cellStyle name="c_LMA (2)_AIF IV Financial Highlights 12-31-08 v4" xfId="15754" xr:uid="{00000000-0005-0000-0000-00007D3D0000}"/>
    <cellStyle name="c_LMA (2)_AIF IV Financial Highlights 12-31-08 v4_Apollo Investment Fund IV  Q3 2009 Capital Analysis CURRENT" xfId="15755" xr:uid="{00000000-0005-0000-0000-00007E3D0000}"/>
    <cellStyle name="c_LMA (2)_AIF IV Financial Highlights 12-31-08 v4_Apollo Investment Fund IV  Q3 2009 Capital Analysis iPCS &amp; URI Distribution" xfId="15756" xr:uid="{00000000-0005-0000-0000-00007F3D0000}"/>
    <cellStyle name="c_LMA (2)_AIF IV Financial Highlights 12-31-08 v4_iPCs#1-Remaining" xfId="15757" xr:uid="{00000000-0005-0000-0000-0000803D0000}"/>
    <cellStyle name="c_LMA (2)_Andy Affrick - Schedulev2" xfId="15758" xr:uid="{00000000-0005-0000-0000-0000813D0000}"/>
    <cellStyle name="c_LMA (2)_Apollo Investment Fund IV  April Priority Return" xfId="15759" xr:uid="{00000000-0005-0000-0000-0000823D0000}"/>
    <cellStyle name="c_LMA (2)_AUM &amp; FTE" xfId="15760" xr:uid="{00000000-0005-0000-0000-0000833D0000}"/>
    <cellStyle name="c_LMA (2)_Carry Calculation" xfId="15761" xr:uid="{00000000-0005-0000-0000-0000843D0000}"/>
    <cellStyle name="c_LMA (2)_Fund IV" xfId="15762" xr:uid="{00000000-0005-0000-0000-0000853D0000}"/>
    <cellStyle name="c_LMA (2)_Fund IV_1" xfId="15763" xr:uid="{00000000-0005-0000-0000-0000863D0000}"/>
    <cellStyle name="c_LMA (2)_Fund IV_AIF IV - Waterfall 3 31 09 vs  6 30 09" xfId="15764" xr:uid="{00000000-0005-0000-0000-0000873D0000}"/>
    <cellStyle name="c_LMA (2)_Fund IV_AIF IV, V, VI, VII, COF - Waterfall 3 31 09 vs  6 30 09" xfId="15765" xr:uid="{00000000-0005-0000-0000-0000883D0000}"/>
    <cellStyle name="c_LMA (2)_Fund IV_Fund IV" xfId="15766" xr:uid="{00000000-0005-0000-0000-0000893D0000}"/>
    <cellStyle name="c_LMA (2)_Fund IV_Funds IV Clawback Value Adjustment" xfId="15767" xr:uid="{00000000-0005-0000-0000-00008A3D0000}"/>
    <cellStyle name="c_LMA (2)_Funds IV Clawback Adjustment Summary" xfId="15768" xr:uid="{00000000-0005-0000-0000-00008B3D0000}"/>
    <cellStyle name="c_LMA (2)_FYCMPln-Retrieve" xfId="15769" xr:uid="{00000000-0005-0000-0000-00008C3D0000}"/>
    <cellStyle name="c_LMA (2)_FYCMPln-Retrieve_Sheet1" xfId="15770" xr:uid="{00000000-0005-0000-0000-00008D3D0000}"/>
    <cellStyle name="c_LMA (2)_July 2010 ADP" xfId="15771" xr:uid="{00000000-0005-0000-0000-00008E3D0000}"/>
    <cellStyle name="c_LMA (2)_June NMFI accrual" xfId="15772" xr:uid="{00000000-0005-0000-0000-00008F3D0000}"/>
    <cellStyle name="c_LMA (2)_NMFI Partners Summary" xfId="15773" xr:uid="{00000000-0005-0000-0000-0000903D0000}"/>
    <cellStyle name="c_LMA (2)_Partners Capital Q1 2009" xfId="15774" xr:uid="{00000000-0005-0000-0000-0000913D0000}"/>
    <cellStyle name="c_LMA (2)_Partners Capital Q1 2009_AIF VI - BondcoVI_Entities Invested Capital (CURRENT)" xfId="15775" xr:uid="{00000000-0005-0000-0000-0000923D0000}"/>
    <cellStyle name="c_LMA (2)_Partners Capital Q1 2009_Invested Capital Debt Worksheet" xfId="15776" xr:uid="{00000000-0005-0000-0000-0000933D0000}"/>
    <cellStyle name="c_LMA (2)_Placement Fee Summary 05-14-09 - Current (2)" xfId="15777" xr:uid="{00000000-0005-0000-0000-0000943D0000}"/>
    <cellStyle name="c_LMA (2)_Placement Fee Summary 05-14-09 - Current (2) 2" xfId="15778" xr:uid="{00000000-0005-0000-0000-0000953D0000}"/>
    <cellStyle name="c_LMA (2)_Placement Fee Summary 05-14-09 - Current (2)_Sheet1" xfId="15779" xr:uid="{00000000-0005-0000-0000-0000963D0000}"/>
    <cellStyle name="c_LMA (2)_PR Calc" xfId="15780" xr:uid="{00000000-0005-0000-0000-0000973D0000}"/>
    <cellStyle name="c_LMA (2)_Sheet7" xfId="15781" xr:uid="{00000000-0005-0000-0000-0000983D0000}"/>
    <cellStyle name="c_LMA (2)_Sheet7_Sheet2" xfId="15782" xr:uid="{00000000-0005-0000-0000-0000993D0000}"/>
    <cellStyle name="c_LMA (2)_US Population Summary" xfId="15783" xr:uid="{00000000-0005-0000-0000-00009A3D0000}"/>
    <cellStyle name="c_mer-mod15" xfId="15784" xr:uid="{00000000-0005-0000-0000-00009B3D0000}"/>
    <cellStyle name="c_mer-mod15 2" xfId="15785" xr:uid="{00000000-0005-0000-0000-00009C3D0000}"/>
    <cellStyle name="c_mer-mod15_{6} Clawback" xfId="15786" xr:uid="{00000000-0005-0000-0000-00009D3D0000}"/>
    <cellStyle name="c_mer-mod15_403000 - Rollforward" xfId="15787" xr:uid="{00000000-0005-0000-0000-00009E3D0000}"/>
    <cellStyle name="c_mer-mod15_AAA" xfId="15788" xr:uid="{00000000-0005-0000-0000-00009F3D0000}"/>
    <cellStyle name="c_mer-mod15_AAA 2" xfId="15789" xr:uid="{00000000-0005-0000-0000-0000A03D0000}"/>
    <cellStyle name="c_mer-mod15_AGM 2009 Earnings Forecast Model_080916_May_7" xfId="15790" xr:uid="{00000000-0005-0000-0000-0000A13D0000}"/>
    <cellStyle name="c_mer-mod15_AGM 2009 Earnings Forecast Model_080916_May_7 2" xfId="15791" xr:uid="{00000000-0005-0000-0000-0000A23D0000}"/>
    <cellStyle name="c_mer-mod15_AGM 2009 Earnings Forecast Model_080916_May_7_FYCMPln-Retrieve" xfId="15792" xr:uid="{00000000-0005-0000-0000-0000A33D0000}"/>
    <cellStyle name="c_mer-mod15_AIF IV - Waterfall 3 31 09 vs  6 30 09" xfId="15793" xr:uid="{00000000-0005-0000-0000-0000A43D0000}"/>
    <cellStyle name="c_mer-mod15_AIF IV Financial Highlights 12-31-08 v4" xfId="15794" xr:uid="{00000000-0005-0000-0000-0000A53D0000}"/>
    <cellStyle name="c_mer-mod15_AIF IV Financial Highlights 12-31-08 v4_Apollo Investment Fund IV  Q3 2009 Capital Analysis CURRENT" xfId="15795" xr:uid="{00000000-0005-0000-0000-0000A63D0000}"/>
    <cellStyle name="c_mer-mod15_AIF IV Financial Highlights 12-31-08 v4_Apollo Investment Fund IV  Q3 2009 Capital Analysis iPCS &amp; URI Distribution" xfId="15796" xr:uid="{00000000-0005-0000-0000-0000A73D0000}"/>
    <cellStyle name="c_mer-mod15_AIF IV Financial Highlights 12-31-08 v4_iPCs#1-Remaining" xfId="15797" xr:uid="{00000000-0005-0000-0000-0000A83D0000}"/>
    <cellStyle name="c_mer-mod15_AIF IV, V, VI, VII, COF - Waterfall 3 31 09 vs  6 30 09" xfId="15798" xr:uid="{00000000-0005-0000-0000-0000A93D0000}"/>
    <cellStyle name="c_mer-mod15_AIF VI - BondcoVI_Entities Invested Capital (CURRENT)" xfId="15799" xr:uid="{00000000-0005-0000-0000-0000AA3D0000}"/>
    <cellStyle name="c_mer-mod15_Andy Affrick - Schedulev2" xfId="15800" xr:uid="{00000000-0005-0000-0000-0000AB3D0000}"/>
    <cellStyle name="c_mer-mod15_Apollo Investment Fund IV  April Priority Return" xfId="15801" xr:uid="{00000000-0005-0000-0000-0000AC3D0000}"/>
    <cellStyle name="c_mer-mod15_BT" xfId="15802" xr:uid="{00000000-0005-0000-0000-0000AD3D0000}"/>
    <cellStyle name="c_mer-mod15_BT 2" xfId="15803" xr:uid="{00000000-0005-0000-0000-0000AE3D0000}"/>
    <cellStyle name="c_mer-mod15_BT_{6} Clawback" xfId="15804" xr:uid="{00000000-0005-0000-0000-0000AF3D0000}"/>
    <cellStyle name="c_mer-mod15_BT_403000 - Rollforward" xfId="15805" xr:uid="{00000000-0005-0000-0000-0000B03D0000}"/>
    <cellStyle name="c_mer-mod15_BT_AAA" xfId="15806" xr:uid="{00000000-0005-0000-0000-0000B13D0000}"/>
    <cellStyle name="c_mer-mod15_BT_AAA 2" xfId="15807" xr:uid="{00000000-0005-0000-0000-0000B23D0000}"/>
    <cellStyle name="c_mer-mod15_BT_AGM 2009 Earnings Forecast Model_080916_May_7" xfId="15808" xr:uid="{00000000-0005-0000-0000-0000B33D0000}"/>
    <cellStyle name="c_mer-mod15_BT_AGM 2009 Earnings Forecast Model_080916_May_7 2" xfId="15809" xr:uid="{00000000-0005-0000-0000-0000B43D0000}"/>
    <cellStyle name="c_mer-mod15_BT_AGM 2009 Earnings Forecast Model_080916_May_7_FYCMPln-Retrieve" xfId="15810" xr:uid="{00000000-0005-0000-0000-0000B53D0000}"/>
    <cellStyle name="c_mer-mod15_BT_AIF IV - Waterfall 3 31 09 vs  6 30 09" xfId="15811" xr:uid="{00000000-0005-0000-0000-0000B63D0000}"/>
    <cellStyle name="c_mer-mod15_BT_AIF IV Financial Highlights 12-31-08 v4" xfId="15812" xr:uid="{00000000-0005-0000-0000-0000B73D0000}"/>
    <cellStyle name="c_mer-mod15_BT_AIF IV Financial Highlights 12-31-08 v4_Apollo Investment Fund IV  Q3 2009 Capital Analysis CURRENT" xfId="15813" xr:uid="{00000000-0005-0000-0000-0000B83D0000}"/>
    <cellStyle name="c_mer-mod15_BT_AIF IV Financial Highlights 12-31-08 v4_Apollo Investment Fund IV  Q3 2009 Capital Analysis iPCS &amp; URI Distribution" xfId="15814" xr:uid="{00000000-0005-0000-0000-0000B93D0000}"/>
    <cellStyle name="c_mer-mod15_BT_AIF IV Financial Highlights 12-31-08 v4_iPCs#1-Remaining" xfId="15815" xr:uid="{00000000-0005-0000-0000-0000BA3D0000}"/>
    <cellStyle name="c_mer-mod15_BT_AIF IV, V, VI, VII, COF - Waterfall 3 31 09 vs  6 30 09" xfId="15816" xr:uid="{00000000-0005-0000-0000-0000BB3D0000}"/>
    <cellStyle name="c_mer-mod15_BT_AIF VI - BondcoVI_Entities Invested Capital (CURRENT)" xfId="15817" xr:uid="{00000000-0005-0000-0000-0000BC3D0000}"/>
    <cellStyle name="c_mer-mod15_BT_Andy Affrick - Schedulev2" xfId="15818" xr:uid="{00000000-0005-0000-0000-0000BD3D0000}"/>
    <cellStyle name="c_mer-mod15_BT_Apollo Investment Fund IV  April Priority Return" xfId="15819" xr:uid="{00000000-0005-0000-0000-0000BE3D0000}"/>
    <cellStyle name="c_mer-mod15_BT_Carry Calculation" xfId="15820" xr:uid="{00000000-0005-0000-0000-0000BF3D0000}"/>
    <cellStyle name="c_mer-mod15_BT_Fund IV" xfId="15821" xr:uid="{00000000-0005-0000-0000-0000C03D0000}"/>
    <cellStyle name="c_mer-mod15_BT_Fund IV 9.30.08" xfId="15822" xr:uid="{00000000-0005-0000-0000-0000C13D0000}"/>
    <cellStyle name="c_mer-mod15_BT_Fund IV_1" xfId="15823" xr:uid="{00000000-0005-0000-0000-0000C23D0000}"/>
    <cellStyle name="c_mer-mod15_BT_Funds IV Clawback Adjustment Summary" xfId="15824" xr:uid="{00000000-0005-0000-0000-0000C33D0000}"/>
    <cellStyle name="c_mer-mod15_BT_Funds IV Clawback Value Adjustment" xfId="15825" xr:uid="{00000000-0005-0000-0000-0000C43D0000}"/>
    <cellStyle name="c_mer-mod15_BT_FYCMPln-Retrieve" xfId="15826" xr:uid="{00000000-0005-0000-0000-0000C53D0000}"/>
    <cellStyle name="c_mer-mod15_BT_Invested Capital Debt Worksheet" xfId="15827" xr:uid="{00000000-0005-0000-0000-0000C63D0000}"/>
    <cellStyle name="c_mer-mod15_BT_July 2010 ADP" xfId="15828" xr:uid="{00000000-0005-0000-0000-0000C73D0000}"/>
    <cellStyle name="c_mer-mod15_BT_June NMFI accrual" xfId="15829" xr:uid="{00000000-0005-0000-0000-0000C83D0000}"/>
    <cellStyle name="c_mer-mod15_BT_Partners Capital Q1 2009" xfId="15830" xr:uid="{00000000-0005-0000-0000-0000C93D0000}"/>
    <cellStyle name="c_mer-mod15_BT_Placement Fee Summary 05-14-09 - Current (2)" xfId="15831" xr:uid="{00000000-0005-0000-0000-0000CA3D0000}"/>
    <cellStyle name="c_mer-mod15_BT_Placement Fee Summary 05-14-09 - Current (2) 2" xfId="15832" xr:uid="{00000000-0005-0000-0000-0000CB3D0000}"/>
    <cellStyle name="c_mer-mod15_BT_Placement Fee Summary 05-14-09 - Current (2)_FYCMPln-Retrieve" xfId="15833" xr:uid="{00000000-0005-0000-0000-0000CC3D0000}"/>
    <cellStyle name="c_mer-mod15_BT_Placement Fee Summary 05-14-09 - Current (4)" xfId="15834" xr:uid="{00000000-0005-0000-0000-0000CD3D0000}"/>
    <cellStyle name="c_mer-mod15_BT_PR Calc" xfId="15835" xr:uid="{00000000-0005-0000-0000-0000CE3D0000}"/>
    <cellStyle name="c_mer-mod15_BT_Sheet7" xfId="15836" xr:uid="{00000000-0005-0000-0000-0000CF3D0000}"/>
    <cellStyle name="c_mer-mod15_BT_Sheet7_Sheet2" xfId="15837" xr:uid="{00000000-0005-0000-0000-0000D03D0000}"/>
    <cellStyle name="c_mer-mod15_BT_US Population Summary" xfId="15838" xr:uid="{00000000-0005-0000-0000-0000D13D0000}"/>
    <cellStyle name="c_mer-mod15_Carry Calculation" xfId="15839" xr:uid="{00000000-0005-0000-0000-0000D23D0000}"/>
    <cellStyle name="c_mer-mod15_Fund IV" xfId="15840" xr:uid="{00000000-0005-0000-0000-0000D33D0000}"/>
    <cellStyle name="c_mer-mod15_Fund IV 9.30.08" xfId="15841" xr:uid="{00000000-0005-0000-0000-0000D43D0000}"/>
    <cellStyle name="c_mer-mod15_Fund IV_1" xfId="15842" xr:uid="{00000000-0005-0000-0000-0000D53D0000}"/>
    <cellStyle name="c_mer-mod15_Funds IV Clawback Adjustment Summary" xfId="15843" xr:uid="{00000000-0005-0000-0000-0000D63D0000}"/>
    <cellStyle name="c_mer-mod15_Funds IV Clawback Value Adjustment" xfId="15844" xr:uid="{00000000-0005-0000-0000-0000D73D0000}"/>
    <cellStyle name="c_mer-mod15_FYCMPln-Retrieve" xfId="15845" xr:uid="{00000000-0005-0000-0000-0000D83D0000}"/>
    <cellStyle name="c_mer-mod15_Invested Capital Debt Worksheet" xfId="15846" xr:uid="{00000000-0005-0000-0000-0000D93D0000}"/>
    <cellStyle name="c_mer-mod15_July 2010 ADP" xfId="15847" xr:uid="{00000000-0005-0000-0000-0000DA3D0000}"/>
    <cellStyle name="c_mer-mod15_June NMFI accrual" xfId="15848" xr:uid="{00000000-0005-0000-0000-0000DB3D0000}"/>
    <cellStyle name="c_mer-mod15_Partners Capital Q1 2009" xfId="15849" xr:uid="{00000000-0005-0000-0000-0000DC3D0000}"/>
    <cellStyle name="c_mer-mod15_Placement Fee Summary 05-14-09 - Current (2)" xfId="15850" xr:uid="{00000000-0005-0000-0000-0000DD3D0000}"/>
    <cellStyle name="c_mer-mod15_Placement Fee Summary 05-14-09 - Current (2) 2" xfId="15851" xr:uid="{00000000-0005-0000-0000-0000DE3D0000}"/>
    <cellStyle name="c_mer-mod15_Placement Fee Summary 05-14-09 - Current (2)_FYCMPln-Retrieve" xfId="15852" xr:uid="{00000000-0005-0000-0000-0000DF3D0000}"/>
    <cellStyle name="c_mer-mod15_Placement Fee Summary 05-14-09 - Current (4)" xfId="15853" xr:uid="{00000000-0005-0000-0000-0000E03D0000}"/>
    <cellStyle name="c_mer-mod15_PR Calc" xfId="15854" xr:uid="{00000000-0005-0000-0000-0000E13D0000}"/>
    <cellStyle name="c_mer-mod15_Sheet7" xfId="15855" xr:uid="{00000000-0005-0000-0000-0000E23D0000}"/>
    <cellStyle name="c_mer-mod15_Sheet7_Sheet2" xfId="15856" xr:uid="{00000000-0005-0000-0000-0000E33D0000}"/>
    <cellStyle name="c_mer-mod15_US Population Summary" xfId="15857" xr:uid="{00000000-0005-0000-0000-0000E43D0000}"/>
    <cellStyle name="c_OMNI_BalSheets (2)" xfId="15858" xr:uid="{00000000-0005-0000-0000-0000E53D0000}"/>
    <cellStyle name="c_OMNI_BalSheets (2)_{6} Clawback" xfId="15859" xr:uid="{00000000-0005-0000-0000-0000E63D0000}"/>
    <cellStyle name="c_OMNI_BalSheets (2)_403000 - Rollforward" xfId="15860" xr:uid="{00000000-0005-0000-0000-0000E73D0000}"/>
    <cellStyle name="c_OMNI_BalSheets (2)_AAA" xfId="15861" xr:uid="{00000000-0005-0000-0000-0000E83D0000}"/>
    <cellStyle name="c_OMNI_BalSheets (2)_AAA 2" xfId="15862" xr:uid="{00000000-0005-0000-0000-0000E93D0000}"/>
    <cellStyle name="c_OMNI_BalSheets (2)_AGM 2009 Earnings Forecast Model_080916_May_7" xfId="15863" xr:uid="{00000000-0005-0000-0000-0000EA3D0000}"/>
    <cellStyle name="c_OMNI_BalSheets (2)_AGM 2009 Earnings Forecast Model_080916_May_7 2" xfId="15864" xr:uid="{00000000-0005-0000-0000-0000EB3D0000}"/>
    <cellStyle name="c_OMNI_BalSheets (2)_AGM 2009 Earnings Forecast Model_080916_May_7_Sheet1" xfId="15865" xr:uid="{00000000-0005-0000-0000-0000EC3D0000}"/>
    <cellStyle name="c_OMNI_BalSheets (2)_AIF IV Financial Highlights 12-31-08 v4" xfId="15866" xr:uid="{00000000-0005-0000-0000-0000ED3D0000}"/>
    <cellStyle name="c_OMNI_BalSheets (2)_AIF IV Financial Highlights 12-31-08 v4_Apollo Investment Fund IV  Q3 2009 Capital Analysis CURRENT" xfId="15867" xr:uid="{00000000-0005-0000-0000-0000EE3D0000}"/>
    <cellStyle name="c_OMNI_BalSheets (2)_AIF IV Financial Highlights 12-31-08 v4_Apollo Investment Fund IV  Q3 2009 Capital Analysis iPCS &amp; URI Distribution" xfId="15868" xr:uid="{00000000-0005-0000-0000-0000EF3D0000}"/>
    <cellStyle name="c_OMNI_BalSheets (2)_AIF IV Financial Highlights 12-31-08 v4_iPCs#1-Remaining" xfId="15869" xr:uid="{00000000-0005-0000-0000-0000F03D0000}"/>
    <cellStyle name="c_OMNI_BalSheets (2)_Andy Affrick - Schedulev2" xfId="15870" xr:uid="{00000000-0005-0000-0000-0000F13D0000}"/>
    <cellStyle name="c_OMNI_BalSheets (2)_Apollo Investment Fund IV  April Priority Return" xfId="15871" xr:uid="{00000000-0005-0000-0000-0000F23D0000}"/>
    <cellStyle name="c_OMNI_BalSheets (2)_AUM &amp; FTE" xfId="15872" xr:uid="{00000000-0005-0000-0000-0000F33D0000}"/>
    <cellStyle name="c_OMNI_BalSheets (2)_Carry Calculation" xfId="15873" xr:uid="{00000000-0005-0000-0000-0000F43D0000}"/>
    <cellStyle name="c_OMNI_BalSheets (2)_Fund IV" xfId="15874" xr:uid="{00000000-0005-0000-0000-0000F53D0000}"/>
    <cellStyle name="c_OMNI_BalSheets (2)_Fund IV_1" xfId="15875" xr:uid="{00000000-0005-0000-0000-0000F63D0000}"/>
    <cellStyle name="c_OMNI_BalSheets (2)_Fund IV_AIF IV - Waterfall 3 31 09 vs  6 30 09" xfId="15876" xr:uid="{00000000-0005-0000-0000-0000F73D0000}"/>
    <cellStyle name="c_OMNI_BalSheets (2)_Fund IV_AIF IV, V, VI, VII, COF - Waterfall 3 31 09 vs  6 30 09" xfId="15877" xr:uid="{00000000-0005-0000-0000-0000F83D0000}"/>
    <cellStyle name="c_OMNI_BalSheets (2)_Fund IV_Fund IV" xfId="15878" xr:uid="{00000000-0005-0000-0000-0000F93D0000}"/>
    <cellStyle name="c_OMNI_BalSheets (2)_Fund IV_Funds IV Clawback Value Adjustment" xfId="15879" xr:uid="{00000000-0005-0000-0000-0000FA3D0000}"/>
    <cellStyle name="c_OMNI_BalSheets (2)_Funds IV Clawback Adjustment Summary" xfId="15880" xr:uid="{00000000-0005-0000-0000-0000FB3D0000}"/>
    <cellStyle name="c_OMNI_BalSheets (2)_FYCMPln-Retrieve" xfId="15881" xr:uid="{00000000-0005-0000-0000-0000FC3D0000}"/>
    <cellStyle name="c_OMNI_BalSheets (2)_FYCMPln-Retrieve_Sheet1" xfId="15882" xr:uid="{00000000-0005-0000-0000-0000FD3D0000}"/>
    <cellStyle name="c_OMNI_BalSheets (2)_July 2010 ADP" xfId="15883" xr:uid="{00000000-0005-0000-0000-0000FE3D0000}"/>
    <cellStyle name="c_OMNI_BalSheets (2)_June NMFI accrual" xfId="15884" xr:uid="{00000000-0005-0000-0000-0000FF3D0000}"/>
    <cellStyle name="c_OMNI_BalSheets (2)_NMFI Partners Summary" xfId="15885" xr:uid="{00000000-0005-0000-0000-0000003E0000}"/>
    <cellStyle name="c_OMNI_BalSheets (2)_Partners Capital Q1 2009" xfId="15886" xr:uid="{00000000-0005-0000-0000-0000013E0000}"/>
    <cellStyle name="c_OMNI_BalSheets (2)_Partners Capital Q1 2009_AIF VI - BondcoVI_Entities Invested Capital (CURRENT)" xfId="15887" xr:uid="{00000000-0005-0000-0000-0000023E0000}"/>
    <cellStyle name="c_OMNI_BalSheets (2)_Partners Capital Q1 2009_Invested Capital Debt Worksheet" xfId="15888" xr:uid="{00000000-0005-0000-0000-0000033E0000}"/>
    <cellStyle name="c_OMNI_BalSheets (2)_Placement Fee Summary 05-14-09 - Current (2)" xfId="15889" xr:uid="{00000000-0005-0000-0000-0000043E0000}"/>
    <cellStyle name="c_OMNI_BalSheets (2)_Placement Fee Summary 05-14-09 - Current (2) 2" xfId="15890" xr:uid="{00000000-0005-0000-0000-0000053E0000}"/>
    <cellStyle name="c_OMNI_BalSheets (2)_Placement Fee Summary 05-14-09 - Current (2)_Sheet1" xfId="15891" xr:uid="{00000000-0005-0000-0000-0000063E0000}"/>
    <cellStyle name="c_OMNI_BalSheets (2)_PR Calc" xfId="15892" xr:uid="{00000000-0005-0000-0000-0000073E0000}"/>
    <cellStyle name="c_OMNI_BalSheets (2)_Sheet7" xfId="15893" xr:uid="{00000000-0005-0000-0000-0000083E0000}"/>
    <cellStyle name="c_OMNI_BalSheets (2)_Sheet7_Sheet2" xfId="15894" xr:uid="{00000000-0005-0000-0000-0000093E0000}"/>
    <cellStyle name="c_OMNI_BalSheets (2)_US Population Summary" xfId="15895" xr:uid="{00000000-0005-0000-0000-00000A3E0000}"/>
    <cellStyle name="c_OMNI_Earnings (2)" xfId="15896" xr:uid="{00000000-0005-0000-0000-00000B3E0000}"/>
    <cellStyle name="c_OMNI_Earnings (2)_{6} Clawback" xfId="15897" xr:uid="{00000000-0005-0000-0000-00000C3E0000}"/>
    <cellStyle name="c_OMNI_Earnings (2)_403000 - Rollforward" xfId="15898" xr:uid="{00000000-0005-0000-0000-00000D3E0000}"/>
    <cellStyle name="c_OMNI_Earnings (2)_AAA" xfId="15899" xr:uid="{00000000-0005-0000-0000-00000E3E0000}"/>
    <cellStyle name="c_OMNI_Earnings (2)_AAA 2" xfId="15900" xr:uid="{00000000-0005-0000-0000-00000F3E0000}"/>
    <cellStyle name="c_OMNI_Earnings (2)_AGM 2009 Earnings Forecast Model_080916_May_7" xfId="15901" xr:uid="{00000000-0005-0000-0000-0000103E0000}"/>
    <cellStyle name="c_OMNI_Earnings (2)_AGM 2009 Earnings Forecast Model_080916_May_7 2" xfId="15902" xr:uid="{00000000-0005-0000-0000-0000113E0000}"/>
    <cellStyle name="c_OMNI_Earnings (2)_AGM 2009 Earnings Forecast Model_080916_May_7_Sheet1" xfId="15903" xr:uid="{00000000-0005-0000-0000-0000123E0000}"/>
    <cellStyle name="c_OMNI_Earnings (2)_AIF IV Financial Highlights 12-31-08 v4" xfId="15904" xr:uid="{00000000-0005-0000-0000-0000133E0000}"/>
    <cellStyle name="c_OMNI_Earnings (2)_AIF IV Financial Highlights 12-31-08 v4_Apollo Investment Fund IV  Q3 2009 Capital Analysis CURRENT" xfId="15905" xr:uid="{00000000-0005-0000-0000-0000143E0000}"/>
    <cellStyle name="c_OMNI_Earnings (2)_AIF IV Financial Highlights 12-31-08 v4_Apollo Investment Fund IV  Q3 2009 Capital Analysis iPCS &amp; URI Distribution" xfId="15906" xr:uid="{00000000-0005-0000-0000-0000153E0000}"/>
    <cellStyle name="c_OMNI_Earnings (2)_AIF IV Financial Highlights 12-31-08 v4_iPCs#1-Remaining" xfId="15907" xr:uid="{00000000-0005-0000-0000-0000163E0000}"/>
    <cellStyle name="c_OMNI_Earnings (2)_Andy Affrick - Schedulev2" xfId="15908" xr:uid="{00000000-0005-0000-0000-0000173E0000}"/>
    <cellStyle name="c_OMNI_Earnings (2)_Apollo Investment Fund IV  April Priority Return" xfId="15909" xr:uid="{00000000-0005-0000-0000-0000183E0000}"/>
    <cellStyle name="c_OMNI_Earnings (2)_AUM &amp; FTE" xfId="15910" xr:uid="{00000000-0005-0000-0000-0000193E0000}"/>
    <cellStyle name="c_OMNI_Earnings (2)_Carry Calculation" xfId="15911" xr:uid="{00000000-0005-0000-0000-00001A3E0000}"/>
    <cellStyle name="c_OMNI_Earnings (2)_Fund IV" xfId="15912" xr:uid="{00000000-0005-0000-0000-00001B3E0000}"/>
    <cellStyle name="c_OMNI_Earnings (2)_Fund IV_1" xfId="15913" xr:uid="{00000000-0005-0000-0000-00001C3E0000}"/>
    <cellStyle name="c_OMNI_Earnings (2)_Fund IV_AIF IV - Waterfall 3 31 09 vs  6 30 09" xfId="15914" xr:uid="{00000000-0005-0000-0000-00001D3E0000}"/>
    <cellStyle name="c_OMNI_Earnings (2)_Fund IV_AIF IV, V, VI, VII, COF - Waterfall 3 31 09 vs  6 30 09" xfId="15915" xr:uid="{00000000-0005-0000-0000-00001E3E0000}"/>
    <cellStyle name="c_OMNI_Earnings (2)_Fund IV_Fund IV" xfId="15916" xr:uid="{00000000-0005-0000-0000-00001F3E0000}"/>
    <cellStyle name="c_OMNI_Earnings (2)_Fund IV_Funds IV Clawback Value Adjustment" xfId="15917" xr:uid="{00000000-0005-0000-0000-0000203E0000}"/>
    <cellStyle name="c_OMNI_Earnings (2)_Funds IV Clawback Adjustment Summary" xfId="15918" xr:uid="{00000000-0005-0000-0000-0000213E0000}"/>
    <cellStyle name="c_OMNI_Earnings (2)_FYCMPln-Retrieve" xfId="15919" xr:uid="{00000000-0005-0000-0000-0000223E0000}"/>
    <cellStyle name="c_OMNI_Earnings (2)_FYCMPln-Retrieve_Sheet1" xfId="15920" xr:uid="{00000000-0005-0000-0000-0000233E0000}"/>
    <cellStyle name="c_OMNI_Earnings (2)_July 2010 ADP" xfId="15921" xr:uid="{00000000-0005-0000-0000-0000243E0000}"/>
    <cellStyle name="c_OMNI_Earnings (2)_June NMFI accrual" xfId="15922" xr:uid="{00000000-0005-0000-0000-0000253E0000}"/>
    <cellStyle name="c_OMNI_Earnings (2)_NMFI Partners Summary" xfId="15923" xr:uid="{00000000-0005-0000-0000-0000263E0000}"/>
    <cellStyle name="c_OMNI_Earnings (2)_Partners Capital Q1 2009" xfId="15924" xr:uid="{00000000-0005-0000-0000-0000273E0000}"/>
    <cellStyle name="c_OMNI_Earnings (2)_Partners Capital Q1 2009_AIF VI - BondcoVI_Entities Invested Capital (CURRENT)" xfId="15925" xr:uid="{00000000-0005-0000-0000-0000283E0000}"/>
    <cellStyle name="c_OMNI_Earnings (2)_Partners Capital Q1 2009_Invested Capital Debt Worksheet" xfId="15926" xr:uid="{00000000-0005-0000-0000-0000293E0000}"/>
    <cellStyle name="c_OMNI_Earnings (2)_Placement Fee Summary 05-14-09 - Current (2)" xfId="15927" xr:uid="{00000000-0005-0000-0000-00002A3E0000}"/>
    <cellStyle name="c_OMNI_Earnings (2)_Placement Fee Summary 05-14-09 - Current (2) 2" xfId="15928" xr:uid="{00000000-0005-0000-0000-00002B3E0000}"/>
    <cellStyle name="c_OMNI_Earnings (2)_Placement Fee Summary 05-14-09 - Current (2)_Sheet1" xfId="15929" xr:uid="{00000000-0005-0000-0000-00002C3E0000}"/>
    <cellStyle name="c_OMNI_Earnings (2)_PR Calc" xfId="15930" xr:uid="{00000000-0005-0000-0000-00002D3E0000}"/>
    <cellStyle name="c_OMNI_Earnings (2)_Sheet7" xfId="15931" xr:uid="{00000000-0005-0000-0000-00002E3E0000}"/>
    <cellStyle name="c_OMNI_Earnings (2)_Sheet7_Sheet2" xfId="15932" xr:uid="{00000000-0005-0000-0000-00002F3E0000}"/>
    <cellStyle name="c_OMNI_Earnings (2)_US Population Summary" xfId="15933" xr:uid="{00000000-0005-0000-0000-0000303E0000}"/>
    <cellStyle name="c_Omni_Schedules (2)" xfId="15934" xr:uid="{00000000-0005-0000-0000-0000313E0000}"/>
    <cellStyle name="c_Omni_Schedules (2)_{6} Clawback" xfId="15935" xr:uid="{00000000-0005-0000-0000-0000323E0000}"/>
    <cellStyle name="c_Omni_Schedules (2)_403000 - Rollforward" xfId="15936" xr:uid="{00000000-0005-0000-0000-0000333E0000}"/>
    <cellStyle name="c_Omni_Schedules (2)_AAA" xfId="15937" xr:uid="{00000000-0005-0000-0000-0000343E0000}"/>
    <cellStyle name="c_Omni_Schedules (2)_AAA 2" xfId="15938" xr:uid="{00000000-0005-0000-0000-0000353E0000}"/>
    <cellStyle name="c_Omni_Schedules (2)_AGM 2009 Earnings Forecast Model_080916_May_7" xfId="15939" xr:uid="{00000000-0005-0000-0000-0000363E0000}"/>
    <cellStyle name="c_Omni_Schedules (2)_AGM 2009 Earnings Forecast Model_080916_May_7 2" xfId="15940" xr:uid="{00000000-0005-0000-0000-0000373E0000}"/>
    <cellStyle name="c_Omni_Schedules (2)_AGM 2009 Earnings Forecast Model_080916_May_7_Sheet1" xfId="15941" xr:uid="{00000000-0005-0000-0000-0000383E0000}"/>
    <cellStyle name="c_Omni_Schedules (2)_AIF IV Financial Highlights 12-31-08 v4" xfId="15942" xr:uid="{00000000-0005-0000-0000-0000393E0000}"/>
    <cellStyle name="c_Omni_Schedules (2)_AIF IV Financial Highlights 12-31-08 v4_Apollo Investment Fund IV  Q3 2009 Capital Analysis CURRENT" xfId="15943" xr:uid="{00000000-0005-0000-0000-00003A3E0000}"/>
    <cellStyle name="c_Omni_Schedules (2)_AIF IV Financial Highlights 12-31-08 v4_Apollo Investment Fund IV  Q3 2009 Capital Analysis iPCS &amp; URI Distribution" xfId="15944" xr:uid="{00000000-0005-0000-0000-00003B3E0000}"/>
    <cellStyle name="c_Omni_Schedules (2)_AIF IV Financial Highlights 12-31-08 v4_iPCs#1-Remaining" xfId="15945" xr:uid="{00000000-0005-0000-0000-00003C3E0000}"/>
    <cellStyle name="c_Omni_Schedules (2)_Andy Affrick - Schedulev2" xfId="15946" xr:uid="{00000000-0005-0000-0000-00003D3E0000}"/>
    <cellStyle name="c_Omni_Schedules (2)_Apollo Investment Fund IV  April Priority Return" xfId="15947" xr:uid="{00000000-0005-0000-0000-00003E3E0000}"/>
    <cellStyle name="c_Omni_Schedules (2)_AUM &amp; FTE" xfId="15948" xr:uid="{00000000-0005-0000-0000-00003F3E0000}"/>
    <cellStyle name="c_Omni_Schedules (2)_Carry Calculation" xfId="15949" xr:uid="{00000000-0005-0000-0000-0000403E0000}"/>
    <cellStyle name="c_Omni_Schedules (2)_Fund IV" xfId="15950" xr:uid="{00000000-0005-0000-0000-0000413E0000}"/>
    <cellStyle name="c_Omni_Schedules (2)_Fund IV_1" xfId="15951" xr:uid="{00000000-0005-0000-0000-0000423E0000}"/>
    <cellStyle name="c_Omni_Schedules (2)_Fund IV_AIF IV - Waterfall 3 31 09 vs  6 30 09" xfId="15952" xr:uid="{00000000-0005-0000-0000-0000433E0000}"/>
    <cellStyle name="c_Omni_Schedules (2)_Fund IV_AIF IV, V, VI, VII, COF - Waterfall 3 31 09 vs  6 30 09" xfId="15953" xr:uid="{00000000-0005-0000-0000-0000443E0000}"/>
    <cellStyle name="c_Omni_Schedules (2)_Fund IV_Fund IV" xfId="15954" xr:uid="{00000000-0005-0000-0000-0000453E0000}"/>
    <cellStyle name="c_Omni_Schedules (2)_Fund IV_Funds IV Clawback Value Adjustment" xfId="15955" xr:uid="{00000000-0005-0000-0000-0000463E0000}"/>
    <cellStyle name="c_Omni_Schedules (2)_Funds IV Clawback Adjustment Summary" xfId="15956" xr:uid="{00000000-0005-0000-0000-0000473E0000}"/>
    <cellStyle name="c_Omni_Schedules (2)_FYCMPln-Retrieve" xfId="15957" xr:uid="{00000000-0005-0000-0000-0000483E0000}"/>
    <cellStyle name="c_Omni_Schedules (2)_FYCMPln-Retrieve_Sheet1" xfId="15958" xr:uid="{00000000-0005-0000-0000-0000493E0000}"/>
    <cellStyle name="c_Omni_Schedules (2)_July 2010 ADP" xfId="15959" xr:uid="{00000000-0005-0000-0000-00004A3E0000}"/>
    <cellStyle name="c_Omni_Schedules (2)_June NMFI accrual" xfId="15960" xr:uid="{00000000-0005-0000-0000-00004B3E0000}"/>
    <cellStyle name="c_Omni_Schedules (2)_NMFI Partners Summary" xfId="15961" xr:uid="{00000000-0005-0000-0000-00004C3E0000}"/>
    <cellStyle name="c_Omni_Schedules (2)_Partners Capital Q1 2009" xfId="15962" xr:uid="{00000000-0005-0000-0000-00004D3E0000}"/>
    <cellStyle name="c_Omni_Schedules (2)_Partners Capital Q1 2009_AIF VI - BondcoVI_Entities Invested Capital (CURRENT)" xfId="15963" xr:uid="{00000000-0005-0000-0000-00004E3E0000}"/>
    <cellStyle name="c_Omni_Schedules (2)_Partners Capital Q1 2009_Invested Capital Debt Worksheet" xfId="15964" xr:uid="{00000000-0005-0000-0000-00004F3E0000}"/>
    <cellStyle name="c_Omni_Schedules (2)_Placement Fee Summary 05-14-09 - Current (2)" xfId="15965" xr:uid="{00000000-0005-0000-0000-0000503E0000}"/>
    <cellStyle name="c_Omni_Schedules (2)_Placement Fee Summary 05-14-09 - Current (2) 2" xfId="15966" xr:uid="{00000000-0005-0000-0000-0000513E0000}"/>
    <cellStyle name="c_Omni_Schedules (2)_Placement Fee Summary 05-14-09 - Current (2)_Sheet1" xfId="15967" xr:uid="{00000000-0005-0000-0000-0000523E0000}"/>
    <cellStyle name="c_Omni_Schedules (2)_PR Calc" xfId="15968" xr:uid="{00000000-0005-0000-0000-0000533E0000}"/>
    <cellStyle name="c_Omni_Schedules (2)_Sheet7" xfId="15969" xr:uid="{00000000-0005-0000-0000-0000543E0000}"/>
    <cellStyle name="c_Omni_Schedules (2)_Sheet7_Sheet2" xfId="15970" xr:uid="{00000000-0005-0000-0000-0000553E0000}"/>
    <cellStyle name="c_Omni_Schedules (2)_US Population Summary" xfId="15971" xr:uid="{00000000-0005-0000-0000-0000563E0000}"/>
    <cellStyle name="c_Partners Capital Q1 2009" xfId="15972" xr:uid="{00000000-0005-0000-0000-0000573E0000}"/>
    <cellStyle name="c_Partners Capital Q1 2009_AIF VI - BondcoVI_Entities Invested Capital (CURRENT)" xfId="15973" xr:uid="{00000000-0005-0000-0000-0000583E0000}"/>
    <cellStyle name="c_Partners Capital Q1 2009_Invested Capital Debt Worksheet" xfId="15974" xr:uid="{00000000-0005-0000-0000-0000593E0000}"/>
    <cellStyle name="c_PFMA Cap (2)" xfId="15975" xr:uid="{00000000-0005-0000-0000-00005A3E0000}"/>
    <cellStyle name="c_PFMA Cap (2)_{6} Clawback" xfId="15976" xr:uid="{00000000-0005-0000-0000-00005B3E0000}"/>
    <cellStyle name="c_PFMA Cap (2)_403000 - Rollforward" xfId="15977" xr:uid="{00000000-0005-0000-0000-00005C3E0000}"/>
    <cellStyle name="c_PFMA Cap (2)_AAA" xfId="15978" xr:uid="{00000000-0005-0000-0000-00005D3E0000}"/>
    <cellStyle name="c_PFMA Cap (2)_AAA 2" xfId="15979" xr:uid="{00000000-0005-0000-0000-00005E3E0000}"/>
    <cellStyle name="c_PFMA Cap (2)_AGM 2009 Earnings Forecast Model_080916_May_7" xfId="15980" xr:uid="{00000000-0005-0000-0000-00005F3E0000}"/>
    <cellStyle name="c_PFMA Cap (2)_AGM 2009 Earnings Forecast Model_080916_May_7 2" xfId="15981" xr:uid="{00000000-0005-0000-0000-0000603E0000}"/>
    <cellStyle name="c_PFMA Cap (2)_AGM 2009 Earnings Forecast Model_080916_May_7_Sheet1" xfId="15982" xr:uid="{00000000-0005-0000-0000-0000613E0000}"/>
    <cellStyle name="c_PFMA Cap (2)_AIF IV Financial Highlights 12-31-08 v4" xfId="15983" xr:uid="{00000000-0005-0000-0000-0000623E0000}"/>
    <cellStyle name="c_PFMA Cap (2)_AIF IV Financial Highlights 12-31-08 v4_Apollo Investment Fund IV  Q3 2009 Capital Analysis CURRENT" xfId="15984" xr:uid="{00000000-0005-0000-0000-0000633E0000}"/>
    <cellStyle name="c_PFMA Cap (2)_AIF IV Financial Highlights 12-31-08 v4_Apollo Investment Fund IV  Q3 2009 Capital Analysis iPCS &amp; URI Distribution" xfId="15985" xr:uid="{00000000-0005-0000-0000-0000643E0000}"/>
    <cellStyle name="c_PFMA Cap (2)_AIF IV Financial Highlights 12-31-08 v4_iPCs#1-Remaining" xfId="15986" xr:uid="{00000000-0005-0000-0000-0000653E0000}"/>
    <cellStyle name="c_PFMA Cap (2)_Andy Affrick - Schedulev2" xfId="15987" xr:uid="{00000000-0005-0000-0000-0000663E0000}"/>
    <cellStyle name="c_PFMA Cap (2)_Apollo Investment Fund IV  April Priority Return" xfId="15988" xr:uid="{00000000-0005-0000-0000-0000673E0000}"/>
    <cellStyle name="c_PFMA Cap (2)_AUM &amp; FTE" xfId="15989" xr:uid="{00000000-0005-0000-0000-0000683E0000}"/>
    <cellStyle name="c_PFMA Cap (2)_Carry Calculation" xfId="15990" xr:uid="{00000000-0005-0000-0000-0000693E0000}"/>
    <cellStyle name="c_PFMA Cap (2)_Fund IV" xfId="15991" xr:uid="{00000000-0005-0000-0000-00006A3E0000}"/>
    <cellStyle name="c_PFMA Cap (2)_Fund IV_1" xfId="15992" xr:uid="{00000000-0005-0000-0000-00006B3E0000}"/>
    <cellStyle name="c_PFMA Cap (2)_Fund IV_AIF IV - Waterfall 3 31 09 vs  6 30 09" xfId="15993" xr:uid="{00000000-0005-0000-0000-00006C3E0000}"/>
    <cellStyle name="c_PFMA Cap (2)_Fund IV_AIF IV, V, VI, VII, COF - Waterfall 3 31 09 vs  6 30 09" xfId="15994" xr:uid="{00000000-0005-0000-0000-00006D3E0000}"/>
    <cellStyle name="c_PFMA Cap (2)_Fund IV_Fund IV" xfId="15995" xr:uid="{00000000-0005-0000-0000-00006E3E0000}"/>
    <cellStyle name="c_PFMA Cap (2)_Fund IV_Funds IV Clawback Value Adjustment" xfId="15996" xr:uid="{00000000-0005-0000-0000-00006F3E0000}"/>
    <cellStyle name="c_PFMA Cap (2)_Funds IV Clawback Adjustment Summary" xfId="15997" xr:uid="{00000000-0005-0000-0000-0000703E0000}"/>
    <cellStyle name="c_PFMA Cap (2)_FYCMPln-Retrieve" xfId="15998" xr:uid="{00000000-0005-0000-0000-0000713E0000}"/>
    <cellStyle name="c_PFMA Cap (2)_FYCMPln-Retrieve_Sheet1" xfId="15999" xr:uid="{00000000-0005-0000-0000-0000723E0000}"/>
    <cellStyle name="c_PFMA Cap (2)_July 2010 ADP" xfId="16000" xr:uid="{00000000-0005-0000-0000-0000733E0000}"/>
    <cellStyle name="c_PFMA Cap (2)_June NMFI accrual" xfId="16001" xr:uid="{00000000-0005-0000-0000-0000743E0000}"/>
    <cellStyle name="c_PFMA Cap (2)_NMFI Partners Summary" xfId="16002" xr:uid="{00000000-0005-0000-0000-0000753E0000}"/>
    <cellStyle name="c_PFMA Cap (2)_Partners Capital Q1 2009" xfId="16003" xr:uid="{00000000-0005-0000-0000-0000763E0000}"/>
    <cellStyle name="c_PFMA Cap (2)_Partners Capital Q1 2009_AIF VI - BondcoVI_Entities Invested Capital (CURRENT)" xfId="16004" xr:uid="{00000000-0005-0000-0000-0000773E0000}"/>
    <cellStyle name="c_PFMA Cap (2)_Partners Capital Q1 2009_Invested Capital Debt Worksheet" xfId="16005" xr:uid="{00000000-0005-0000-0000-0000783E0000}"/>
    <cellStyle name="c_PFMA Cap (2)_Placement Fee Summary 05-14-09 - Current (2)" xfId="16006" xr:uid="{00000000-0005-0000-0000-0000793E0000}"/>
    <cellStyle name="c_PFMA Cap (2)_Placement Fee Summary 05-14-09 - Current (2) 2" xfId="16007" xr:uid="{00000000-0005-0000-0000-00007A3E0000}"/>
    <cellStyle name="c_PFMA Cap (2)_Placement Fee Summary 05-14-09 - Current (2)_Sheet1" xfId="16008" xr:uid="{00000000-0005-0000-0000-00007B3E0000}"/>
    <cellStyle name="c_PFMA Cap (2)_PR Calc" xfId="16009" xr:uid="{00000000-0005-0000-0000-00007C3E0000}"/>
    <cellStyle name="c_PFMA Cap (2)_Sheet7" xfId="16010" xr:uid="{00000000-0005-0000-0000-00007D3E0000}"/>
    <cellStyle name="c_PFMA Cap (2)_Sheet7_Sheet2" xfId="16011" xr:uid="{00000000-0005-0000-0000-00007E3E0000}"/>
    <cellStyle name="c_PFMA Cap (2)_US Population Summary" xfId="16012" xr:uid="{00000000-0005-0000-0000-00007F3E0000}"/>
    <cellStyle name="c_PFMA Credit (2)" xfId="16013" xr:uid="{00000000-0005-0000-0000-0000803E0000}"/>
    <cellStyle name="c_PFMA Credit (2)_{6} Clawback" xfId="16014" xr:uid="{00000000-0005-0000-0000-0000813E0000}"/>
    <cellStyle name="c_PFMA Credit (2)_403000 - Rollforward" xfId="16015" xr:uid="{00000000-0005-0000-0000-0000823E0000}"/>
    <cellStyle name="c_PFMA Credit (2)_AAA" xfId="16016" xr:uid="{00000000-0005-0000-0000-0000833E0000}"/>
    <cellStyle name="c_PFMA Credit (2)_AAA 2" xfId="16017" xr:uid="{00000000-0005-0000-0000-0000843E0000}"/>
    <cellStyle name="c_PFMA Credit (2)_AGM 2009 Earnings Forecast Model_080916_May_7" xfId="16018" xr:uid="{00000000-0005-0000-0000-0000853E0000}"/>
    <cellStyle name="c_PFMA Credit (2)_AGM 2009 Earnings Forecast Model_080916_May_7 2" xfId="16019" xr:uid="{00000000-0005-0000-0000-0000863E0000}"/>
    <cellStyle name="c_PFMA Credit (2)_AGM 2009 Earnings Forecast Model_080916_May_7_Sheet1" xfId="16020" xr:uid="{00000000-0005-0000-0000-0000873E0000}"/>
    <cellStyle name="c_PFMA Credit (2)_AIF IV Financial Highlights 12-31-08 v4" xfId="16021" xr:uid="{00000000-0005-0000-0000-0000883E0000}"/>
    <cellStyle name="c_PFMA Credit (2)_AIF IV Financial Highlights 12-31-08 v4_Apollo Investment Fund IV  Q3 2009 Capital Analysis CURRENT" xfId="16022" xr:uid="{00000000-0005-0000-0000-0000893E0000}"/>
    <cellStyle name="c_PFMA Credit (2)_AIF IV Financial Highlights 12-31-08 v4_Apollo Investment Fund IV  Q3 2009 Capital Analysis iPCS &amp; URI Distribution" xfId="16023" xr:uid="{00000000-0005-0000-0000-00008A3E0000}"/>
    <cellStyle name="c_PFMA Credit (2)_AIF IV Financial Highlights 12-31-08 v4_iPCs#1-Remaining" xfId="16024" xr:uid="{00000000-0005-0000-0000-00008B3E0000}"/>
    <cellStyle name="c_PFMA Credit (2)_Andy Affrick - Schedulev2" xfId="16025" xr:uid="{00000000-0005-0000-0000-00008C3E0000}"/>
    <cellStyle name="c_PFMA Credit (2)_Apollo Investment Fund IV  April Priority Return" xfId="16026" xr:uid="{00000000-0005-0000-0000-00008D3E0000}"/>
    <cellStyle name="c_PFMA Credit (2)_AUM &amp; FTE" xfId="16027" xr:uid="{00000000-0005-0000-0000-00008E3E0000}"/>
    <cellStyle name="c_PFMA Credit (2)_Carry Calculation" xfId="16028" xr:uid="{00000000-0005-0000-0000-00008F3E0000}"/>
    <cellStyle name="c_PFMA Credit (2)_Fund IV" xfId="16029" xr:uid="{00000000-0005-0000-0000-0000903E0000}"/>
    <cellStyle name="c_PFMA Credit (2)_Fund IV_1" xfId="16030" xr:uid="{00000000-0005-0000-0000-0000913E0000}"/>
    <cellStyle name="c_PFMA Credit (2)_Fund IV_AIF IV - Waterfall 3 31 09 vs  6 30 09" xfId="16031" xr:uid="{00000000-0005-0000-0000-0000923E0000}"/>
    <cellStyle name="c_PFMA Credit (2)_Fund IV_AIF IV, V, VI, VII, COF - Waterfall 3 31 09 vs  6 30 09" xfId="16032" xr:uid="{00000000-0005-0000-0000-0000933E0000}"/>
    <cellStyle name="c_PFMA Credit (2)_Fund IV_Fund IV" xfId="16033" xr:uid="{00000000-0005-0000-0000-0000943E0000}"/>
    <cellStyle name="c_PFMA Credit (2)_Fund IV_Funds IV Clawback Value Adjustment" xfId="16034" xr:uid="{00000000-0005-0000-0000-0000953E0000}"/>
    <cellStyle name="c_PFMA Credit (2)_Funds IV Clawback Adjustment Summary" xfId="16035" xr:uid="{00000000-0005-0000-0000-0000963E0000}"/>
    <cellStyle name="c_PFMA Credit (2)_FYCMPln-Retrieve" xfId="16036" xr:uid="{00000000-0005-0000-0000-0000973E0000}"/>
    <cellStyle name="c_PFMA Credit (2)_FYCMPln-Retrieve_Sheet1" xfId="16037" xr:uid="{00000000-0005-0000-0000-0000983E0000}"/>
    <cellStyle name="c_PFMA Credit (2)_July 2010 ADP" xfId="16038" xr:uid="{00000000-0005-0000-0000-0000993E0000}"/>
    <cellStyle name="c_PFMA Credit (2)_June NMFI accrual" xfId="16039" xr:uid="{00000000-0005-0000-0000-00009A3E0000}"/>
    <cellStyle name="c_PFMA Credit (2)_NMFI Partners Summary" xfId="16040" xr:uid="{00000000-0005-0000-0000-00009B3E0000}"/>
    <cellStyle name="c_PFMA Credit (2)_Partners Capital Q1 2009" xfId="16041" xr:uid="{00000000-0005-0000-0000-00009C3E0000}"/>
    <cellStyle name="c_PFMA Credit (2)_Partners Capital Q1 2009_AIF VI - BondcoVI_Entities Invested Capital (CURRENT)" xfId="16042" xr:uid="{00000000-0005-0000-0000-00009D3E0000}"/>
    <cellStyle name="c_PFMA Credit (2)_Partners Capital Q1 2009_Invested Capital Debt Worksheet" xfId="16043" xr:uid="{00000000-0005-0000-0000-00009E3E0000}"/>
    <cellStyle name="c_PFMA Credit (2)_Placement Fee Summary 05-14-09 - Current (2)" xfId="16044" xr:uid="{00000000-0005-0000-0000-00009F3E0000}"/>
    <cellStyle name="c_PFMA Credit (2)_Placement Fee Summary 05-14-09 - Current (2) 2" xfId="16045" xr:uid="{00000000-0005-0000-0000-0000A03E0000}"/>
    <cellStyle name="c_PFMA Credit (2)_Placement Fee Summary 05-14-09 - Current (2)_Sheet1" xfId="16046" xr:uid="{00000000-0005-0000-0000-0000A13E0000}"/>
    <cellStyle name="c_PFMA Credit (2)_PR Calc" xfId="16047" xr:uid="{00000000-0005-0000-0000-0000A23E0000}"/>
    <cellStyle name="c_PFMA Credit (2)_Sheet7" xfId="16048" xr:uid="{00000000-0005-0000-0000-0000A33E0000}"/>
    <cellStyle name="c_PFMA Credit (2)_Sheet7_Sheet2" xfId="16049" xr:uid="{00000000-0005-0000-0000-0000A43E0000}"/>
    <cellStyle name="c_PFMA Credit (2)_US Population Summary" xfId="16050" xr:uid="{00000000-0005-0000-0000-0000A53E0000}"/>
    <cellStyle name="c_Placement Fee Summary 05-14-09 - Current (2)" xfId="16051" xr:uid="{00000000-0005-0000-0000-0000A63E0000}"/>
    <cellStyle name="c_Placement Fee Summary 05-14-09 - Current (2) 2" xfId="16052" xr:uid="{00000000-0005-0000-0000-0000A73E0000}"/>
    <cellStyle name="c_Placement Fee Summary 05-14-09 - Current (2)_Sheet1" xfId="16053" xr:uid="{00000000-0005-0000-0000-0000A83E0000}"/>
    <cellStyle name="c_PR Calc" xfId="16054" xr:uid="{00000000-0005-0000-0000-0000A93E0000}"/>
    <cellStyle name="c_Print macros" xfId="16055" xr:uid="{00000000-0005-0000-0000-0000AA3E0000}"/>
    <cellStyle name="c_Print macros_{6} Clawback" xfId="16056" xr:uid="{00000000-0005-0000-0000-0000AB3E0000}"/>
    <cellStyle name="c_Print macros_403000 - Rollforward" xfId="16057" xr:uid="{00000000-0005-0000-0000-0000AC3E0000}"/>
    <cellStyle name="c_Print macros_AAA" xfId="16058" xr:uid="{00000000-0005-0000-0000-0000AD3E0000}"/>
    <cellStyle name="c_Print macros_AAA 2" xfId="16059" xr:uid="{00000000-0005-0000-0000-0000AE3E0000}"/>
    <cellStyle name="c_Print macros_AGM 2009 Earnings Forecast Model_080916_May_7" xfId="16060" xr:uid="{00000000-0005-0000-0000-0000AF3E0000}"/>
    <cellStyle name="c_Print macros_AGM 2009 Earnings Forecast Model_080916_May_7 2" xfId="16061" xr:uid="{00000000-0005-0000-0000-0000B03E0000}"/>
    <cellStyle name="c_Print macros_AGM 2009 Earnings Forecast Model_080916_May_7_Sheet1" xfId="16062" xr:uid="{00000000-0005-0000-0000-0000B13E0000}"/>
    <cellStyle name="c_Print macros_AIF IV Financial Highlights 12-31-08 v4" xfId="16063" xr:uid="{00000000-0005-0000-0000-0000B23E0000}"/>
    <cellStyle name="c_Print macros_AIF IV Financial Highlights 12-31-08 v4_Apollo Investment Fund IV  Q3 2009 Capital Analysis CURRENT" xfId="16064" xr:uid="{00000000-0005-0000-0000-0000B33E0000}"/>
    <cellStyle name="c_Print macros_AIF IV Financial Highlights 12-31-08 v4_Apollo Investment Fund IV  Q3 2009 Capital Analysis iPCS &amp; URI Distribution" xfId="16065" xr:uid="{00000000-0005-0000-0000-0000B43E0000}"/>
    <cellStyle name="c_Print macros_AIF IV Financial Highlights 12-31-08 v4_iPCs#1-Remaining" xfId="16066" xr:uid="{00000000-0005-0000-0000-0000B53E0000}"/>
    <cellStyle name="c_Print macros_Andy Affrick - Schedulev2" xfId="16067" xr:uid="{00000000-0005-0000-0000-0000B63E0000}"/>
    <cellStyle name="c_Print macros_Apollo Investment Fund IV  April Priority Return" xfId="16068" xr:uid="{00000000-0005-0000-0000-0000B73E0000}"/>
    <cellStyle name="c_Print macros_AUM &amp; FTE" xfId="16069" xr:uid="{00000000-0005-0000-0000-0000B83E0000}"/>
    <cellStyle name="c_Print macros_Carry Calculation" xfId="16070" xr:uid="{00000000-0005-0000-0000-0000B93E0000}"/>
    <cellStyle name="c_Print macros_Fund IV" xfId="16071" xr:uid="{00000000-0005-0000-0000-0000BA3E0000}"/>
    <cellStyle name="c_Print macros_Fund IV_1" xfId="16072" xr:uid="{00000000-0005-0000-0000-0000BB3E0000}"/>
    <cellStyle name="c_Print macros_Fund IV_AIF IV - Waterfall 3 31 09 vs  6 30 09" xfId="16073" xr:uid="{00000000-0005-0000-0000-0000BC3E0000}"/>
    <cellStyle name="c_Print macros_Fund IV_AIF IV, V, VI, VII, COF - Waterfall 3 31 09 vs  6 30 09" xfId="16074" xr:uid="{00000000-0005-0000-0000-0000BD3E0000}"/>
    <cellStyle name="c_Print macros_Fund IV_Fund IV" xfId="16075" xr:uid="{00000000-0005-0000-0000-0000BE3E0000}"/>
    <cellStyle name="c_Print macros_Fund IV_Funds IV Clawback Value Adjustment" xfId="16076" xr:uid="{00000000-0005-0000-0000-0000BF3E0000}"/>
    <cellStyle name="c_Print macros_Funds IV Clawback Adjustment Summary" xfId="16077" xr:uid="{00000000-0005-0000-0000-0000C03E0000}"/>
    <cellStyle name="c_Print macros_FYCMPln-Retrieve" xfId="16078" xr:uid="{00000000-0005-0000-0000-0000C13E0000}"/>
    <cellStyle name="c_Print macros_FYCMPln-Retrieve_Sheet1" xfId="16079" xr:uid="{00000000-0005-0000-0000-0000C23E0000}"/>
    <cellStyle name="c_Print macros_July 2010 ADP" xfId="16080" xr:uid="{00000000-0005-0000-0000-0000C33E0000}"/>
    <cellStyle name="c_Print macros_June NMFI accrual" xfId="16081" xr:uid="{00000000-0005-0000-0000-0000C43E0000}"/>
    <cellStyle name="c_Print macros_NMFI Partners Summary" xfId="16082" xr:uid="{00000000-0005-0000-0000-0000C53E0000}"/>
    <cellStyle name="c_Print macros_Partners Capital Q1 2009" xfId="16083" xr:uid="{00000000-0005-0000-0000-0000C63E0000}"/>
    <cellStyle name="c_Print macros_Partners Capital Q1 2009_AIF VI - BondcoVI_Entities Invested Capital (CURRENT)" xfId="16084" xr:uid="{00000000-0005-0000-0000-0000C73E0000}"/>
    <cellStyle name="c_Print macros_Partners Capital Q1 2009_Invested Capital Debt Worksheet" xfId="16085" xr:uid="{00000000-0005-0000-0000-0000C83E0000}"/>
    <cellStyle name="c_Print macros_Placement Fee Summary 05-14-09 - Current (2)" xfId="16086" xr:uid="{00000000-0005-0000-0000-0000C93E0000}"/>
    <cellStyle name="c_Print macros_Placement Fee Summary 05-14-09 - Current (2) 2" xfId="16087" xr:uid="{00000000-0005-0000-0000-0000CA3E0000}"/>
    <cellStyle name="c_Print macros_Placement Fee Summary 05-14-09 - Current (2)_Sheet1" xfId="16088" xr:uid="{00000000-0005-0000-0000-0000CB3E0000}"/>
    <cellStyle name="c_Print macros_PR Calc" xfId="16089" xr:uid="{00000000-0005-0000-0000-0000CC3E0000}"/>
    <cellStyle name="c_Print macros_Sheet7" xfId="16090" xr:uid="{00000000-0005-0000-0000-0000CD3E0000}"/>
    <cellStyle name="c_Print macros_Sheet7_Sheet2" xfId="16091" xr:uid="{00000000-0005-0000-0000-0000CE3E0000}"/>
    <cellStyle name="c_Print macros_US Population Summary" xfId="16092" xr:uid="{00000000-0005-0000-0000-0000CF3E0000}"/>
    <cellStyle name="c_PWS (2)" xfId="16093" xr:uid="{00000000-0005-0000-0000-0000D03E0000}"/>
    <cellStyle name="c_PWS (2)_{6} Clawback" xfId="16094" xr:uid="{00000000-0005-0000-0000-0000D13E0000}"/>
    <cellStyle name="c_PWS (2)_403000 - Rollforward" xfId="16095" xr:uid="{00000000-0005-0000-0000-0000D23E0000}"/>
    <cellStyle name="c_PWS (2)_AAA" xfId="16096" xr:uid="{00000000-0005-0000-0000-0000D33E0000}"/>
    <cellStyle name="c_PWS (2)_AAA 2" xfId="16097" xr:uid="{00000000-0005-0000-0000-0000D43E0000}"/>
    <cellStyle name="c_PWS (2)_AGM 2009 Earnings Forecast Model_080916_May_7" xfId="16098" xr:uid="{00000000-0005-0000-0000-0000D53E0000}"/>
    <cellStyle name="c_PWS (2)_AGM 2009 Earnings Forecast Model_080916_May_7 2" xfId="16099" xr:uid="{00000000-0005-0000-0000-0000D63E0000}"/>
    <cellStyle name="c_PWS (2)_AGM 2009 Earnings Forecast Model_080916_May_7_Sheet1" xfId="16100" xr:uid="{00000000-0005-0000-0000-0000D73E0000}"/>
    <cellStyle name="c_PWS (2)_AIF IV Financial Highlights 12-31-08 v4" xfId="16101" xr:uid="{00000000-0005-0000-0000-0000D83E0000}"/>
    <cellStyle name="c_PWS (2)_AIF IV Financial Highlights 12-31-08 v4_Apollo Investment Fund IV  Q3 2009 Capital Analysis CURRENT" xfId="16102" xr:uid="{00000000-0005-0000-0000-0000D93E0000}"/>
    <cellStyle name="c_PWS (2)_AIF IV Financial Highlights 12-31-08 v4_Apollo Investment Fund IV  Q3 2009 Capital Analysis iPCS &amp; URI Distribution" xfId="16103" xr:uid="{00000000-0005-0000-0000-0000DA3E0000}"/>
    <cellStyle name="c_PWS (2)_AIF IV Financial Highlights 12-31-08 v4_iPCs#1-Remaining" xfId="16104" xr:uid="{00000000-0005-0000-0000-0000DB3E0000}"/>
    <cellStyle name="c_PWS (2)_Andy Affrick - Schedulev2" xfId="16105" xr:uid="{00000000-0005-0000-0000-0000DC3E0000}"/>
    <cellStyle name="c_PWS (2)_Apollo Investment Fund IV  April Priority Return" xfId="16106" xr:uid="{00000000-0005-0000-0000-0000DD3E0000}"/>
    <cellStyle name="c_PWS (2)_AUM &amp; FTE" xfId="16107" xr:uid="{00000000-0005-0000-0000-0000DE3E0000}"/>
    <cellStyle name="c_PWS (2)_Carry Calculation" xfId="16108" xr:uid="{00000000-0005-0000-0000-0000DF3E0000}"/>
    <cellStyle name="c_PWS (2)_Fund IV" xfId="16109" xr:uid="{00000000-0005-0000-0000-0000E03E0000}"/>
    <cellStyle name="c_PWS (2)_Fund IV_1" xfId="16110" xr:uid="{00000000-0005-0000-0000-0000E13E0000}"/>
    <cellStyle name="c_PWS (2)_Fund IV_AIF IV - Waterfall 3 31 09 vs  6 30 09" xfId="16111" xr:uid="{00000000-0005-0000-0000-0000E23E0000}"/>
    <cellStyle name="c_PWS (2)_Fund IV_AIF IV, V, VI, VII, COF - Waterfall 3 31 09 vs  6 30 09" xfId="16112" xr:uid="{00000000-0005-0000-0000-0000E33E0000}"/>
    <cellStyle name="c_PWS (2)_Fund IV_Fund IV" xfId="16113" xr:uid="{00000000-0005-0000-0000-0000E43E0000}"/>
    <cellStyle name="c_PWS (2)_Fund IV_Funds IV Clawback Value Adjustment" xfId="16114" xr:uid="{00000000-0005-0000-0000-0000E53E0000}"/>
    <cellStyle name="c_PWS (2)_Funds IV Clawback Adjustment Summary" xfId="16115" xr:uid="{00000000-0005-0000-0000-0000E63E0000}"/>
    <cellStyle name="c_PWS (2)_FYCMPln-Retrieve" xfId="16116" xr:uid="{00000000-0005-0000-0000-0000E73E0000}"/>
    <cellStyle name="c_PWS (2)_FYCMPln-Retrieve_Sheet1" xfId="16117" xr:uid="{00000000-0005-0000-0000-0000E83E0000}"/>
    <cellStyle name="c_PWS (2)_July 2010 ADP" xfId="16118" xr:uid="{00000000-0005-0000-0000-0000E93E0000}"/>
    <cellStyle name="c_PWS (2)_June NMFI accrual" xfId="16119" xr:uid="{00000000-0005-0000-0000-0000EA3E0000}"/>
    <cellStyle name="c_PWS (2)_NMFI Partners Summary" xfId="16120" xr:uid="{00000000-0005-0000-0000-0000EB3E0000}"/>
    <cellStyle name="c_PWS (2)_Partners Capital Q1 2009" xfId="16121" xr:uid="{00000000-0005-0000-0000-0000EC3E0000}"/>
    <cellStyle name="c_PWS (2)_Partners Capital Q1 2009_AIF VI - BondcoVI_Entities Invested Capital (CURRENT)" xfId="16122" xr:uid="{00000000-0005-0000-0000-0000ED3E0000}"/>
    <cellStyle name="c_PWS (2)_Partners Capital Q1 2009_Invested Capital Debt Worksheet" xfId="16123" xr:uid="{00000000-0005-0000-0000-0000EE3E0000}"/>
    <cellStyle name="c_PWS (2)_Placement Fee Summary 05-14-09 - Current (2)" xfId="16124" xr:uid="{00000000-0005-0000-0000-0000EF3E0000}"/>
    <cellStyle name="c_PWS (2)_Placement Fee Summary 05-14-09 - Current (2) 2" xfId="16125" xr:uid="{00000000-0005-0000-0000-0000F03E0000}"/>
    <cellStyle name="c_PWS (2)_Placement Fee Summary 05-14-09 - Current (2)_Sheet1" xfId="16126" xr:uid="{00000000-0005-0000-0000-0000F13E0000}"/>
    <cellStyle name="c_PWS (2)_PR Calc" xfId="16127" xr:uid="{00000000-0005-0000-0000-0000F23E0000}"/>
    <cellStyle name="c_PWS (2)_Sheet7" xfId="16128" xr:uid="{00000000-0005-0000-0000-0000F33E0000}"/>
    <cellStyle name="c_PWS (2)_Sheet7_Sheet2" xfId="16129" xr:uid="{00000000-0005-0000-0000-0000F43E0000}"/>
    <cellStyle name="c_PWS (2)_US Population Summary" xfId="16130" xr:uid="{00000000-0005-0000-0000-0000F53E0000}"/>
    <cellStyle name="c_rent" xfId="16131" xr:uid="{00000000-0005-0000-0000-0000F63E0000}"/>
    <cellStyle name="c_Sheet7" xfId="16132" xr:uid="{00000000-0005-0000-0000-0000F73E0000}"/>
    <cellStyle name="c_Standalone (2)" xfId="16133" xr:uid="{00000000-0005-0000-0000-0000F83E0000}"/>
    <cellStyle name="c_Standalone (2)_{6} Clawback" xfId="16134" xr:uid="{00000000-0005-0000-0000-0000F93E0000}"/>
    <cellStyle name="c_Standalone (2)_403000 - Rollforward" xfId="16135" xr:uid="{00000000-0005-0000-0000-0000FA3E0000}"/>
    <cellStyle name="c_Standalone (2)_AAA" xfId="16136" xr:uid="{00000000-0005-0000-0000-0000FB3E0000}"/>
    <cellStyle name="c_Standalone (2)_AAA 2" xfId="16137" xr:uid="{00000000-0005-0000-0000-0000FC3E0000}"/>
    <cellStyle name="c_Standalone (2)_AGM 2009 Earnings Forecast Model_080916_May_7" xfId="16138" xr:uid="{00000000-0005-0000-0000-0000FD3E0000}"/>
    <cellStyle name="c_Standalone (2)_AGM 2009 Earnings Forecast Model_080916_May_7 2" xfId="16139" xr:uid="{00000000-0005-0000-0000-0000FE3E0000}"/>
    <cellStyle name="c_Standalone (2)_AGM 2009 Earnings Forecast Model_080916_May_7_Sheet1" xfId="16140" xr:uid="{00000000-0005-0000-0000-0000FF3E0000}"/>
    <cellStyle name="c_Standalone (2)_AIF IV Financial Highlights 12-31-08 v4" xfId="16141" xr:uid="{00000000-0005-0000-0000-0000003F0000}"/>
    <cellStyle name="c_Standalone (2)_AIF IV Financial Highlights 12-31-08 v4_Apollo Investment Fund IV  Q3 2009 Capital Analysis CURRENT" xfId="16142" xr:uid="{00000000-0005-0000-0000-0000013F0000}"/>
    <cellStyle name="c_Standalone (2)_AIF IV Financial Highlights 12-31-08 v4_Apollo Investment Fund IV  Q3 2009 Capital Analysis iPCS &amp; URI Distribution" xfId="16143" xr:uid="{00000000-0005-0000-0000-0000023F0000}"/>
    <cellStyle name="c_Standalone (2)_AIF IV Financial Highlights 12-31-08 v4_iPCs#1-Remaining" xfId="16144" xr:uid="{00000000-0005-0000-0000-0000033F0000}"/>
    <cellStyle name="c_Standalone (2)_Andy Affrick - Schedulev2" xfId="16145" xr:uid="{00000000-0005-0000-0000-0000043F0000}"/>
    <cellStyle name="c_Standalone (2)_Apollo Investment Fund IV  April Priority Return" xfId="16146" xr:uid="{00000000-0005-0000-0000-0000053F0000}"/>
    <cellStyle name="c_Standalone (2)_AUM &amp; FTE" xfId="16147" xr:uid="{00000000-0005-0000-0000-0000063F0000}"/>
    <cellStyle name="c_Standalone (2)_Carry Calculation" xfId="16148" xr:uid="{00000000-0005-0000-0000-0000073F0000}"/>
    <cellStyle name="c_Standalone (2)_Fund IV" xfId="16149" xr:uid="{00000000-0005-0000-0000-0000083F0000}"/>
    <cellStyle name="c_Standalone (2)_Fund IV_1" xfId="16150" xr:uid="{00000000-0005-0000-0000-0000093F0000}"/>
    <cellStyle name="c_Standalone (2)_Fund IV_AIF IV - Waterfall 3 31 09 vs  6 30 09" xfId="16151" xr:uid="{00000000-0005-0000-0000-00000A3F0000}"/>
    <cellStyle name="c_Standalone (2)_Fund IV_AIF IV, V, VI, VII, COF - Waterfall 3 31 09 vs  6 30 09" xfId="16152" xr:uid="{00000000-0005-0000-0000-00000B3F0000}"/>
    <cellStyle name="c_Standalone (2)_Fund IV_Fund IV" xfId="16153" xr:uid="{00000000-0005-0000-0000-00000C3F0000}"/>
    <cellStyle name="c_Standalone (2)_Fund IV_Funds IV Clawback Value Adjustment" xfId="16154" xr:uid="{00000000-0005-0000-0000-00000D3F0000}"/>
    <cellStyle name="c_Standalone (2)_Funds IV Clawback Adjustment Summary" xfId="16155" xr:uid="{00000000-0005-0000-0000-00000E3F0000}"/>
    <cellStyle name="c_Standalone (2)_FYCMPln-Retrieve" xfId="16156" xr:uid="{00000000-0005-0000-0000-00000F3F0000}"/>
    <cellStyle name="c_Standalone (2)_FYCMPln-Retrieve_Sheet1" xfId="16157" xr:uid="{00000000-0005-0000-0000-0000103F0000}"/>
    <cellStyle name="c_Standalone (2)_July 2010 ADP" xfId="16158" xr:uid="{00000000-0005-0000-0000-0000113F0000}"/>
    <cellStyle name="c_Standalone (2)_June NMFI accrual" xfId="16159" xr:uid="{00000000-0005-0000-0000-0000123F0000}"/>
    <cellStyle name="c_Standalone (2)_NMFI Partners Summary" xfId="16160" xr:uid="{00000000-0005-0000-0000-0000133F0000}"/>
    <cellStyle name="c_Standalone (2)_Partners Capital Q1 2009" xfId="16161" xr:uid="{00000000-0005-0000-0000-0000143F0000}"/>
    <cellStyle name="c_Standalone (2)_Partners Capital Q1 2009_AIF VI - BondcoVI_Entities Invested Capital (CURRENT)" xfId="16162" xr:uid="{00000000-0005-0000-0000-0000153F0000}"/>
    <cellStyle name="c_Standalone (2)_Partners Capital Q1 2009_Invested Capital Debt Worksheet" xfId="16163" xr:uid="{00000000-0005-0000-0000-0000163F0000}"/>
    <cellStyle name="c_Standalone (2)_Placement Fee Summary 05-14-09 - Current (2)" xfId="16164" xr:uid="{00000000-0005-0000-0000-0000173F0000}"/>
    <cellStyle name="c_Standalone (2)_Placement Fee Summary 05-14-09 - Current (2) 2" xfId="16165" xr:uid="{00000000-0005-0000-0000-0000183F0000}"/>
    <cellStyle name="c_Standalone (2)_Placement Fee Summary 05-14-09 - Current (2)_Sheet1" xfId="16166" xr:uid="{00000000-0005-0000-0000-0000193F0000}"/>
    <cellStyle name="c_Standalone (2)_PR Calc" xfId="16167" xr:uid="{00000000-0005-0000-0000-00001A3F0000}"/>
    <cellStyle name="c_Standalone (2)_Sheet7" xfId="16168" xr:uid="{00000000-0005-0000-0000-00001B3F0000}"/>
    <cellStyle name="c_Standalone (2)_Sheet7_Sheet2" xfId="16169" xr:uid="{00000000-0005-0000-0000-00001C3F0000}"/>
    <cellStyle name="c_Standalone (2)_US Population Summary" xfId="16170" xr:uid="{00000000-0005-0000-0000-00001D3F0000}"/>
    <cellStyle name="C00A" xfId="16171" xr:uid="{00000000-0005-0000-0000-00001E3F0000}"/>
    <cellStyle name="C00B" xfId="16172" xr:uid="{00000000-0005-0000-0000-00001F3F0000}"/>
    <cellStyle name="C00L" xfId="16173" xr:uid="{00000000-0005-0000-0000-0000203F0000}"/>
    <cellStyle name="C00L 2" xfId="16174" xr:uid="{00000000-0005-0000-0000-0000213F0000}"/>
    <cellStyle name="C01A" xfId="16175" xr:uid="{00000000-0005-0000-0000-0000223F0000}"/>
    <cellStyle name="C01A 2" xfId="16176" xr:uid="{00000000-0005-0000-0000-0000233F0000}"/>
    <cellStyle name="C01A 2 2" xfId="16177" xr:uid="{00000000-0005-0000-0000-0000243F0000}"/>
    <cellStyle name="C01A 3" xfId="16178" xr:uid="{00000000-0005-0000-0000-0000253F0000}"/>
    <cellStyle name="C01A 3 2" xfId="16179" xr:uid="{00000000-0005-0000-0000-0000263F0000}"/>
    <cellStyle name="C01A 4" xfId="16180" xr:uid="{00000000-0005-0000-0000-0000273F0000}"/>
    <cellStyle name="C01B" xfId="16181" xr:uid="{00000000-0005-0000-0000-0000283F0000}"/>
    <cellStyle name="C01B 2" xfId="16182" xr:uid="{00000000-0005-0000-0000-0000293F0000}"/>
    <cellStyle name="C01H" xfId="16183" xr:uid="{00000000-0005-0000-0000-00002A3F0000}"/>
    <cellStyle name="C01L" xfId="16184" xr:uid="{00000000-0005-0000-0000-00002B3F0000}"/>
    <cellStyle name="C02A" xfId="16185" xr:uid="{00000000-0005-0000-0000-00002C3F0000}"/>
    <cellStyle name="C02A 10" xfId="16186" xr:uid="{00000000-0005-0000-0000-00002D3F0000}"/>
    <cellStyle name="C02A 10 2" xfId="16187" xr:uid="{00000000-0005-0000-0000-00002E3F0000}"/>
    <cellStyle name="C02A 10 2 2" xfId="16188" xr:uid="{00000000-0005-0000-0000-00002F3F0000}"/>
    <cellStyle name="C02A 10 3" xfId="16189" xr:uid="{00000000-0005-0000-0000-0000303F0000}"/>
    <cellStyle name="C02A 10 3 2" xfId="16190" xr:uid="{00000000-0005-0000-0000-0000313F0000}"/>
    <cellStyle name="C02A 10 4" xfId="16191" xr:uid="{00000000-0005-0000-0000-0000323F0000}"/>
    <cellStyle name="C02A 11" xfId="16192" xr:uid="{00000000-0005-0000-0000-0000333F0000}"/>
    <cellStyle name="C02A 11 2" xfId="16193" xr:uid="{00000000-0005-0000-0000-0000343F0000}"/>
    <cellStyle name="C02A 11 2 2" xfId="16194" xr:uid="{00000000-0005-0000-0000-0000353F0000}"/>
    <cellStyle name="C02A 11 3" xfId="16195" xr:uid="{00000000-0005-0000-0000-0000363F0000}"/>
    <cellStyle name="C02A 11 3 2" xfId="16196" xr:uid="{00000000-0005-0000-0000-0000373F0000}"/>
    <cellStyle name="C02A 11 4" xfId="16197" xr:uid="{00000000-0005-0000-0000-0000383F0000}"/>
    <cellStyle name="C02A 12" xfId="16198" xr:uid="{00000000-0005-0000-0000-0000393F0000}"/>
    <cellStyle name="C02A 12 2" xfId="16199" xr:uid="{00000000-0005-0000-0000-00003A3F0000}"/>
    <cellStyle name="C02A 12 2 2" xfId="16200" xr:uid="{00000000-0005-0000-0000-00003B3F0000}"/>
    <cellStyle name="C02A 12 3" xfId="16201" xr:uid="{00000000-0005-0000-0000-00003C3F0000}"/>
    <cellStyle name="C02A 12 3 2" xfId="16202" xr:uid="{00000000-0005-0000-0000-00003D3F0000}"/>
    <cellStyle name="C02A 12 4" xfId="16203" xr:uid="{00000000-0005-0000-0000-00003E3F0000}"/>
    <cellStyle name="C02A 13" xfId="16204" xr:uid="{00000000-0005-0000-0000-00003F3F0000}"/>
    <cellStyle name="C02A 13 2" xfId="16205" xr:uid="{00000000-0005-0000-0000-0000403F0000}"/>
    <cellStyle name="C02A 13 2 2" xfId="16206" xr:uid="{00000000-0005-0000-0000-0000413F0000}"/>
    <cellStyle name="C02A 13 3" xfId="16207" xr:uid="{00000000-0005-0000-0000-0000423F0000}"/>
    <cellStyle name="C02A 13 3 2" xfId="16208" xr:uid="{00000000-0005-0000-0000-0000433F0000}"/>
    <cellStyle name="C02A 13 4" xfId="16209" xr:uid="{00000000-0005-0000-0000-0000443F0000}"/>
    <cellStyle name="C02A 14" xfId="16210" xr:uid="{00000000-0005-0000-0000-0000453F0000}"/>
    <cellStyle name="C02A 14 2" xfId="16211" xr:uid="{00000000-0005-0000-0000-0000463F0000}"/>
    <cellStyle name="C02A 14 2 2" xfId="16212" xr:uid="{00000000-0005-0000-0000-0000473F0000}"/>
    <cellStyle name="C02A 14 3" xfId="16213" xr:uid="{00000000-0005-0000-0000-0000483F0000}"/>
    <cellStyle name="C02A 14 3 2" xfId="16214" xr:uid="{00000000-0005-0000-0000-0000493F0000}"/>
    <cellStyle name="C02A 14 4" xfId="16215" xr:uid="{00000000-0005-0000-0000-00004A3F0000}"/>
    <cellStyle name="C02A 15" xfId="16216" xr:uid="{00000000-0005-0000-0000-00004B3F0000}"/>
    <cellStyle name="C02A 15 2" xfId="16217" xr:uid="{00000000-0005-0000-0000-00004C3F0000}"/>
    <cellStyle name="C02A 15 2 2" xfId="16218" xr:uid="{00000000-0005-0000-0000-00004D3F0000}"/>
    <cellStyle name="C02A 15 3" xfId="16219" xr:uid="{00000000-0005-0000-0000-00004E3F0000}"/>
    <cellStyle name="C02A 15 3 2" xfId="16220" xr:uid="{00000000-0005-0000-0000-00004F3F0000}"/>
    <cellStyle name="C02A 15 4" xfId="16221" xr:uid="{00000000-0005-0000-0000-0000503F0000}"/>
    <cellStyle name="C02A 16" xfId="16222" xr:uid="{00000000-0005-0000-0000-0000513F0000}"/>
    <cellStyle name="C02A 16 2" xfId="16223" xr:uid="{00000000-0005-0000-0000-0000523F0000}"/>
    <cellStyle name="C02A 16 2 2" xfId="16224" xr:uid="{00000000-0005-0000-0000-0000533F0000}"/>
    <cellStyle name="C02A 16 3" xfId="16225" xr:uid="{00000000-0005-0000-0000-0000543F0000}"/>
    <cellStyle name="C02A 16 3 2" xfId="16226" xr:uid="{00000000-0005-0000-0000-0000553F0000}"/>
    <cellStyle name="C02A 16 4" xfId="16227" xr:uid="{00000000-0005-0000-0000-0000563F0000}"/>
    <cellStyle name="C02A 17" xfId="16228" xr:uid="{00000000-0005-0000-0000-0000573F0000}"/>
    <cellStyle name="C02A 17 2" xfId="16229" xr:uid="{00000000-0005-0000-0000-0000583F0000}"/>
    <cellStyle name="C02A 17 2 2" xfId="16230" xr:uid="{00000000-0005-0000-0000-0000593F0000}"/>
    <cellStyle name="C02A 17 3" xfId="16231" xr:uid="{00000000-0005-0000-0000-00005A3F0000}"/>
    <cellStyle name="C02A 18" xfId="16232" xr:uid="{00000000-0005-0000-0000-00005B3F0000}"/>
    <cellStyle name="C02A 18 2" xfId="16233" xr:uid="{00000000-0005-0000-0000-00005C3F0000}"/>
    <cellStyle name="C02A 18 2 2" xfId="16234" xr:uid="{00000000-0005-0000-0000-00005D3F0000}"/>
    <cellStyle name="C02A 18 3" xfId="16235" xr:uid="{00000000-0005-0000-0000-00005E3F0000}"/>
    <cellStyle name="C02A 19" xfId="16236" xr:uid="{00000000-0005-0000-0000-00005F3F0000}"/>
    <cellStyle name="C02A 19 2" xfId="16237" xr:uid="{00000000-0005-0000-0000-0000603F0000}"/>
    <cellStyle name="C02A 2" xfId="16238" xr:uid="{00000000-0005-0000-0000-0000613F0000}"/>
    <cellStyle name="C02A 2 10" xfId="16239" xr:uid="{00000000-0005-0000-0000-0000623F0000}"/>
    <cellStyle name="C02A 2 10 2" xfId="16240" xr:uid="{00000000-0005-0000-0000-0000633F0000}"/>
    <cellStyle name="C02A 2 10 2 2" xfId="16241" xr:uid="{00000000-0005-0000-0000-0000643F0000}"/>
    <cellStyle name="C02A 2 10 3" xfId="16242" xr:uid="{00000000-0005-0000-0000-0000653F0000}"/>
    <cellStyle name="C02A 2 10 3 2" xfId="16243" xr:uid="{00000000-0005-0000-0000-0000663F0000}"/>
    <cellStyle name="C02A 2 10 4" xfId="16244" xr:uid="{00000000-0005-0000-0000-0000673F0000}"/>
    <cellStyle name="C02A 2 11" xfId="16245" xr:uid="{00000000-0005-0000-0000-0000683F0000}"/>
    <cellStyle name="C02A 2 11 2" xfId="16246" xr:uid="{00000000-0005-0000-0000-0000693F0000}"/>
    <cellStyle name="C02A 2 11 2 2" xfId="16247" xr:uid="{00000000-0005-0000-0000-00006A3F0000}"/>
    <cellStyle name="C02A 2 11 3" xfId="16248" xr:uid="{00000000-0005-0000-0000-00006B3F0000}"/>
    <cellStyle name="C02A 2 11 3 2" xfId="16249" xr:uid="{00000000-0005-0000-0000-00006C3F0000}"/>
    <cellStyle name="C02A 2 11 4" xfId="16250" xr:uid="{00000000-0005-0000-0000-00006D3F0000}"/>
    <cellStyle name="C02A 2 12" xfId="16251" xr:uid="{00000000-0005-0000-0000-00006E3F0000}"/>
    <cellStyle name="C02A 2 12 2" xfId="16252" xr:uid="{00000000-0005-0000-0000-00006F3F0000}"/>
    <cellStyle name="C02A 2 12 2 2" xfId="16253" xr:uid="{00000000-0005-0000-0000-0000703F0000}"/>
    <cellStyle name="C02A 2 12 3" xfId="16254" xr:uid="{00000000-0005-0000-0000-0000713F0000}"/>
    <cellStyle name="C02A 2 12 3 2" xfId="16255" xr:uid="{00000000-0005-0000-0000-0000723F0000}"/>
    <cellStyle name="C02A 2 12 4" xfId="16256" xr:uid="{00000000-0005-0000-0000-0000733F0000}"/>
    <cellStyle name="C02A 2 13" xfId="16257" xr:uid="{00000000-0005-0000-0000-0000743F0000}"/>
    <cellStyle name="C02A 2 13 2" xfId="16258" xr:uid="{00000000-0005-0000-0000-0000753F0000}"/>
    <cellStyle name="C02A 2 13 2 2" xfId="16259" xr:uid="{00000000-0005-0000-0000-0000763F0000}"/>
    <cellStyle name="C02A 2 13 3" xfId="16260" xr:uid="{00000000-0005-0000-0000-0000773F0000}"/>
    <cellStyle name="C02A 2 13 3 2" xfId="16261" xr:uid="{00000000-0005-0000-0000-0000783F0000}"/>
    <cellStyle name="C02A 2 13 4" xfId="16262" xr:uid="{00000000-0005-0000-0000-0000793F0000}"/>
    <cellStyle name="C02A 2 14" xfId="16263" xr:uid="{00000000-0005-0000-0000-00007A3F0000}"/>
    <cellStyle name="C02A 2 14 2" xfId="16264" xr:uid="{00000000-0005-0000-0000-00007B3F0000}"/>
    <cellStyle name="C02A 2 14 2 2" xfId="16265" xr:uid="{00000000-0005-0000-0000-00007C3F0000}"/>
    <cellStyle name="C02A 2 14 3" xfId="16266" xr:uid="{00000000-0005-0000-0000-00007D3F0000}"/>
    <cellStyle name="C02A 2 14 3 2" xfId="16267" xr:uid="{00000000-0005-0000-0000-00007E3F0000}"/>
    <cellStyle name="C02A 2 14 4" xfId="16268" xr:uid="{00000000-0005-0000-0000-00007F3F0000}"/>
    <cellStyle name="C02A 2 15" xfId="16269" xr:uid="{00000000-0005-0000-0000-0000803F0000}"/>
    <cellStyle name="C02A 2 15 2" xfId="16270" xr:uid="{00000000-0005-0000-0000-0000813F0000}"/>
    <cellStyle name="C02A 2 15 2 2" xfId="16271" xr:uid="{00000000-0005-0000-0000-0000823F0000}"/>
    <cellStyle name="C02A 2 15 3" xfId="16272" xr:uid="{00000000-0005-0000-0000-0000833F0000}"/>
    <cellStyle name="C02A 2 15 3 2" xfId="16273" xr:uid="{00000000-0005-0000-0000-0000843F0000}"/>
    <cellStyle name="C02A 2 15 4" xfId="16274" xr:uid="{00000000-0005-0000-0000-0000853F0000}"/>
    <cellStyle name="C02A 2 16" xfId="16275" xr:uid="{00000000-0005-0000-0000-0000863F0000}"/>
    <cellStyle name="C02A 2 16 2" xfId="16276" xr:uid="{00000000-0005-0000-0000-0000873F0000}"/>
    <cellStyle name="C02A 2 16 2 2" xfId="16277" xr:uid="{00000000-0005-0000-0000-0000883F0000}"/>
    <cellStyle name="C02A 2 16 3" xfId="16278" xr:uid="{00000000-0005-0000-0000-0000893F0000}"/>
    <cellStyle name="C02A 2 17" xfId="16279" xr:uid="{00000000-0005-0000-0000-00008A3F0000}"/>
    <cellStyle name="C02A 2 17 2" xfId="16280" xr:uid="{00000000-0005-0000-0000-00008B3F0000}"/>
    <cellStyle name="C02A 2 17 2 2" xfId="16281" xr:uid="{00000000-0005-0000-0000-00008C3F0000}"/>
    <cellStyle name="C02A 2 17 3" xfId="16282" xr:uid="{00000000-0005-0000-0000-00008D3F0000}"/>
    <cellStyle name="C02A 2 18" xfId="16283" xr:uid="{00000000-0005-0000-0000-00008E3F0000}"/>
    <cellStyle name="C02A 2 18 2" xfId="16284" xr:uid="{00000000-0005-0000-0000-00008F3F0000}"/>
    <cellStyle name="C02A 2 19" xfId="16285" xr:uid="{00000000-0005-0000-0000-0000903F0000}"/>
    <cellStyle name="C02A 2 19 2" xfId="16286" xr:uid="{00000000-0005-0000-0000-0000913F0000}"/>
    <cellStyle name="C02A 2 2" xfId="16287" xr:uid="{00000000-0005-0000-0000-0000923F0000}"/>
    <cellStyle name="C02A 2 2 10" xfId="16288" xr:uid="{00000000-0005-0000-0000-0000933F0000}"/>
    <cellStyle name="C02A 2 2 10 2" xfId="16289" xr:uid="{00000000-0005-0000-0000-0000943F0000}"/>
    <cellStyle name="C02A 2 2 11" xfId="16290" xr:uid="{00000000-0005-0000-0000-0000953F0000}"/>
    <cellStyle name="C02A 2 2 11 2" xfId="16291" xr:uid="{00000000-0005-0000-0000-0000963F0000}"/>
    <cellStyle name="C02A 2 2 12" xfId="16292" xr:uid="{00000000-0005-0000-0000-0000973F0000}"/>
    <cellStyle name="C02A 2 2 2" xfId="16293" xr:uid="{00000000-0005-0000-0000-0000983F0000}"/>
    <cellStyle name="C02A 2 2 2 2" xfId="16294" xr:uid="{00000000-0005-0000-0000-0000993F0000}"/>
    <cellStyle name="C02A 2 2 2 2 2" xfId="16295" xr:uid="{00000000-0005-0000-0000-00009A3F0000}"/>
    <cellStyle name="C02A 2 2 2 3" xfId="16296" xr:uid="{00000000-0005-0000-0000-00009B3F0000}"/>
    <cellStyle name="C02A 2 2 2 3 2" xfId="16297" xr:uid="{00000000-0005-0000-0000-00009C3F0000}"/>
    <cellStyle name="C02A 2 2 2 4" xfId="16298" xr:uid="{00000000-0005-0000-0000-00009D3F0000}"/>
    <cellStyle name="C02A 2 2 3" xfId="16299" xr:uid="{00000000-0005-0000-0000-00009E3F0000}"/>
    <cellStyle name="C02A 2 2 3 2" xfId="16300" xr:uid="{00000000-0005-0000-0000-00009F3F0000}"/>
    <cellStyle name="C02A 2 2 3 2 2" xfId="16301" xr:uid="{00000000-0005-0000-0000-0000A03F0000}"/>
    <cellStyle name="C02A 2 2 3 3" xfId="16302" xr:uid="{00000000-0005-0000-0000-0000A13F0000}"/>
    <cellStyle name="C02A 2 2 3 3 2" xfId="16303" xr:uid="{00000000-0005-0000-0000-0000A23F0000}"/>
    <cellStyle name="C02A 2 2 3 4" xfId="16304" xr:uid="{00000000-0005-0000-0000-0000A33F0000}"/>
    <cellStyle name="C02A 2 2 4" xfId="16305" xr:uid="{00000000-0005-0000-0000-0000A43F0000}"/>
    <cellStyle name="C02A 2 2 4 2" xfId="16306" xr:uid="{00000000-0005-0000-0000-0000A53F0000}"/>
    <cellStyle name="C02A 2 2 4 2 2" xfId="16307" xr:uid="{00000000-0005-0000-0000-0000A63F0000}"/>
    <cellStyle name="C02A 2 2 4 3" xfId="16308" xr:uid="{00000000-0005-0000-0000-0000A73F0000}"/>
    <cellStyle name="C02A 2 2 4 3 2" xfId="16309" xr:uid="{00000000-0005-0000-0000-0000A83F0000}"/>
    <cellStyle name="C02A 2 2 4 4" xfId="16310" xr:uid="{00000000-0005-0000-0000-0000A93F0000}"/>
    <cellStyle name="C02A 2 2 5" xfId="16311" xr:uid="{00000000-0005-0000-0000-0000AA3F0000}"/>
    <cellStyle name="C02A 2 2 5 2" xfId="16312" xr:uid="{00000000-0005-0000-0000-0000AB3F0000}"/>
    <cellStyle name="C02A 2 2 5 2 2" xfId="16313" xr:uid="{00000000-0005-0000-0000-0000AC3F0000}"/>
    <cellStyle name="C02A 2 2 5 3" xfId="16314" xr:uid="{00000000-0005-0000-0000-0000AD3F0000}"/>
    <cellStyle name="C02A 2 2 5 3 2" xfId="16315" xr:uid="{00000000-0005-0000-0000-0000AE3F0000}"/>
    <cellStyle name="C02A 2 2 5 4" xfId="16316" xr:uid="{00000000-0005-0000-0000-0000AF3F0000}"/>
    <cellStyle name="C02A 2 2 6" xfId="16317" xr:uid="{00000000-0005-0000-0000-0000B03F0000}"/>
    <cellStyle name="C02A 2 2 6 2" xfId="16318" xr:uid="{00000000-0005-0000-0000-0000B13F0000}"/>
    <cellStyle name="C02A 2 2 6 2 2" xfId="16319" xr:uid="{00000000-0005-0000-0000-0000B23F0000}"/>
    <cellStyle name="C02A 2 2 6 3" xfId="16320" xr:uid="{00000000-0005-0000-0000-0000B33F0000}"/>
    <cellStyle name="C02A 2 2 6 3 2" xfId="16321" xr:uid="{00000000-0005-0000-0000-0000B43F0000}"/>
    <cellStyle name="C02A 2 2 6 4" xfId="16322" xr:uid="{00000000-0005-0000-0000-0000B53F0000}"/>
    <cellStyle name="C02A 2 2 7" xfId="16323" xr:uid="{00000000-0005-0000-0000-0000B63F0000}"/>
    <cellStyle name="C02A 2 2 7 2" xfId="16324" xr:uid="{00000000-0005-0000-0000-0000B73F0000}"/>
    <cellStyle name="C02A 2 2 7 2 2" xfId="16325" xr:uid="{00000000-0005-0000-0000-0000B83F0000}"/>
    <cellStyle name="C02A 2 2 7 3" xfId="16326" xr:uid="{00000000-0005-0000-0000-0000B93F0000}"/>
    <cellStyle name="C02A 2 2 7 3 2" xfId="16327" xr:uid="{00000000-0005-0000-0000-0000BA3F0000}"/>
    <cellStyle name="C02A 2 2 7 4" xfId="16328" xr:uid="{00000000-0005-0000-0000-0000BB3F0000}"/>
    <cellStyle name="C02A 2 2 8" xfId="16329" xr:uid="{00000000-0005-0000-0000-0000BC3F0000}"/>
    <cellStyle name="C02A 2 2 8 2" xfId="16330" xr:uid="{00000000-0005-0000-0000-0000BD3F0000}"/>
    <cellStyle name="C02A 2 2 8 2 2" xfId="16331" xr:uid="{00000000-0005-0000-0000-0000BE3F0000}"/>
    <cellStyle name="C02A 2 2 8 3" xfId="16332" xr:uid="{00000000-0005-0000-0000-0000BF3F0000}"/>
    <cellStyle name="C02A 2 2 9" xfId="16333" xr:uid="{00000000-0005-0000-0000-0000C03F0000}"/>
    <cellStyle name="C02A 2 2 9 2" xfId="16334" xr:uid="{00000000-0005-0000-0000-0000C13F0000}"/>
    <cellStyle name="C02A 2 2 9 2 2" xfId="16335" xr:uid="{00000000-0005-0000-0000-0000C23F0000}"/>
    <cellStyle name="C02A 2 2 9 3" xfId="16336" xr:uid="{00000000-0005-0000-0000-0000C33F0000}"/>
    <cellStyle name="C02A 2 20" xfId="16337" xr:uid="{00000000-0005-0000-0000-0000C43F0000}"/>
    <cellStyle name="C02A 2 3" xfId="16338" xr:uid="{00000000-0005-0000-0000-0000C53F0000}"/>
    <cellStyle name="C02A 2 3 10" xfId="16339" xr:uid="{00000000-0005-0000-0000-0000C63F0000}"/>
    <cellStyle name="C02A 2 3 10 2" xfId="16340" xr:uid="{00000000-0005-0000-0000-0000C73F0000}"/>
    <cellStyle name="C02A 2 3 11" xfId="16341" xr:uid="{00000000-0005-0000-0000-0000C83F0000}"/>
    <cellStyle name="C02A 2 3 11 2" xfId="16342" xr:uid="{00000000-0005-0000-0000-0000C93F0000}"/>
    <cellStyle name="C02A 2 3 12" xfId="16343" xr:uid="{00000000-0005-0000-0000-0000CA3F0000}"/>
    <cellStyle name="C02A 2 3 2" xfId="16344" xr:uid="{00000000-0005-0000-0000-0000CB3F0000}"/>
    <cellStyle name="C02A 2 3 2 2" xfId="16345" xr:uid="{00000000-0005-0000-0000-0000CC3F0000}"/>
    <cellStyle name="C02A 2 3 2 2 2" xfId="16346" xr:uid="{00000000-0005-0000-0000-0000CD3F0000}"/>
    <cellStyle name="C02A 2 3 2 3" xfId="16347" xr:uid="{00000000-0005-0000-0000-0000CE3F0000}"/>
    <cellStyle name="C02A 2 3 2 3 2" xfId="16348" xr:uid="{00000000-0005-0000-0000-0000CF3F0000}"/>
    <cellStyle name="C02A 2 3 2 4" xfId="16349" xr:uid="{00000000-0005-0000-0000-0000D03F0000}"/>
    <cellStyle name="C02A 2 3 3" xfId="16350" xr:uid="{00000000-0005-0000-0000-0000D13F0000}"/>
    <cellStyle name="C02A 2 3 3 2" xfId="16351" xr:uid="{00000000-0005-0000-0000-0000D23F0000}"/>
    <cellStyle name="C02A 2 3 3 2 2" xfId="16352" xr:uid="{00000000-0005-0000-0000-0000D33F0000}"/>
    <cellStyle name="C02A 2 3 3 3" xfId="16353" xr:uid="{00000000-0005-0000-0000-0000D43F0000}"/>
    <cellStyle name="C02A 2 3 3 3 2" xfId="16354" xr:uid="{00000000-0005-0000-0000-0000D53F0000}"/>
    <cellStyle name="C02A 2 3 3 4" xfId="16355" xr:uid="{00000000-0005-0000-0000-0000D63F0000}"/>
    <cellStyle name="C02A 2 3 4" xfId="16356" xr:uid="{00000000-0005-0000-0000-0000D73F0000}"/>
    <cellStyle name="C02A 2 3 4 2" xfId="16357" xr:uid="{00000000-0005-0000-0000-0000D83F0000}"/>
    <cellStyle name="C02A 2 3 4 2 2" xfId="16358" xr:uid="{00000000-0005-0000-0000-0000D93F0000}"/>
    <cellStyle name="C02A 2 3 4 3" xfId="16359" xr:uid="{00000000-0005-0000-0000-0000DA3F0000}"/>
    <cellStyle name="C02A 2 3 4 3 2" xfId="16360" xr:uid="{00000000-0005-0000-0000-0000DB3F0000}"/>
    <cellStyle name="C02A 2 3 4 4" xfId="16361" xr:uid="{00000000-0005-0000-0000-0000DC3F0000}"/>
    <cellStyle name="C02A 2 3 5" xfId="16362" xr:uid="{00000000-0005-0000-0000-0000DD3F0000}"/>
    <cellStyle name="C02A 2 3 5 2" xfId="16363" xr:uid="{00000000-0005-0000-0000-0000DE3F0000}"/>
    <cellStyle name="C02A 2 3 5 2 2" xfId="16364" xr:uid="{00000000-0005-0000-0000-0000DF3F0000}"/>
    <cellStyle name="C02A 2 3 5 3" xfId="16365" xr:uid="{00000000-0005-0000-0000-0000E03F0000}"/>
    <cellStyle name="C02A 2 3 5 3 2" xfId="16366" xr:uid="{00000000-0005-0000-0000-0000E13F0000}"/>
    <cellStyle name="C02A 2 3 5 4" xfId="16367" xr:uid="{00000000-0005-0000-0000-0000E23F0000}"/>
    <cellStyle name="C02A 2 3 6" xfId="16368" xr:uid="{00000000-0005-0000-0000-0000E33F0000}"/>
    <cellStyle name="C02A 2 3 6 2" xfId="16369" xr:uid="{00000000-0005-0000-0000-0000E43F0000}"/>
    <cellStyle name="C02A 2 3 6 2 2" xfId="16370" xr:uid="{00000000-0005-0000-0000-0000E53F0000}"/>
    <cellStyle name="C02A 2 3 6 3" xfId="16371" xr:uid="{00000000-0005-0000-0000-0000E63F0000}"/>
    <cellStyle name="C02A 2 3 6 3 2" xfId="16372" xr:uid="{00000000-0005-0000-0000-0000E73F0000}"/>
    <cellStyle name="C02A 2 3 6 4" xfId="16373" xr:uid="{00000000-0005-0000-0000-0000E83F0000}"/>
    <cellStyle name="C02A 2 3 7" xfId="16374" xr:uid="{00000000-0005-0000-0000-0000E93F0000}"/>
    <cellStyle name="C02A 2 3 7 2" xfId="16375" xr:uid="{00000000-0005-0000-0000-0000EA3F0000}"/>
    <cellStyle name="C02A 2 3 7 2 2" xfId="16376" xr:uid="{00000000-0005-0000-0000-0000EB3F0000}"/>
    <cellStyle name="C02A 2 3 7 3" xfId="16377" xr:uid="{00000000-0005-0000-0000-0000EC3F0000}"/>
    <cellStyle name="C02A 2 3 7 3 2" xfId="16378" xr:uid="{00000000-0005-0000-0000-0000ED3F0000}"/>
    <cellStyle name="C02A 2 3 7 4" xfId="16379" xr:uid="{00000000-0005-0000-0000-0000EE3F0000}"/>
    <cellStyle name="C02A 2 3 8" xfId="16380" xr:uid="{00000000-0005-0000-0000-0000EF3F0000}"/>
    <cellStyle name="C02A 2 3 8 2" xfId="16381" xr:uid="{00000000-0005-0000-0000-0000F03F0000}"/>
    <cellStyle name="C02A 2 3 8 2 2" xfId="16382" xr:uid="{00000000-0005-0000-0000-0000F13F0000}"/>
    <cellStyle name="C02A 2 3 8 3" xfId="16383" xr:uid="{00000000-0005-0000-0000-0000F23F0000}"/>
    <cellStyle name="C02A 2 3 9" xfId="16384" xr:uid="{00000000-0005-0000-0000-0000F33F0000}"/>
    <cellStyle name="C02A 2 3 9 2" xfId="16385" xr:uid="{00000000-0005-0000-0000-0000F43F0000}"/>
    <cellStyle name="C02A 2 3 9 2 2" xfId="16386" xr:uid="{00000000-0005-0000-0000-0000F53F0000}"/>
    <cellStyle name="C02A 2 3 9 3" xfId="16387" xr:uid="{00000000-0005-0000-0000-0000F63F0000}"/>
    <cellStyle name="C02A 2 4" xfId="16388" xr:uid="{00000000-0005-0000-0000-0000F73F0000}"/>
    <cellStyle name="C02A 2 4 10" xfId="16389" xr:uid="{00000000-0005-0000-0000-0000F83F0000}"/>
    <cellStyle name="C02A 2 4 10 2" xfId="16390" xr:uid="{00000000-0005-0000-0000-0000F93F0000}"/>
    <cellStyle name="C02A 2 4 11" xfId="16391" xr:uid="{00000000-0005-0000-0000-0000FA3F0000}"/>
    <cellStyle name="C02A 2 4 11 2" xfId="16392" xr:uid="{00000000-0005-0000-0000-0000FB3F0000}"/>
    <cellStyle name="C02A 2 4 12" xfId="16393" xr:uid="{00000000-0005-0000-0000-0000FC3F0000}"/>
    <cellStyle name="C02A 2 4 2" xfId="16394" xr:uid="{00000000-0005-0000-0000-0000FD3F0000}"/>
    <cellStyle name="C02A 2 4 2 2" xfId="16395" xr:uid="{00000000-0005-0000-0000-0000FE3F0000}"/>
    <cellStyle name="C02A 2 4 2 2 2" xfId="16396" xr:uid="{00000000-0005-0000-0000-0000FF3F0000}"/>
    <cellStyle name="C02A 2 4 2 3" xfId="16397" xr:uid="{00000000-0005-0000-0000-000000400000}"/>
    <cellStyle name="C02A 2 4 2 3 2" xfId="16398" xr:uid="{00000000-0005-0000-0000-000001400000}"/>
    <cellStyle name="C02A 2 4 2 4" xfId="16399" xr:uid="{00000000-0005-0000-0000-000002400000}"/>
    <cellStyle name="C02A 2 4 3" xfId="16400" xr:uid="{00000000-0005-0000-0000-000003400000}"/>
    <cellStyle name="C02A 2 4 3 2" xfId="16401" xr:uid="{00000000-0005-0000-0000-000004400000}"/>
    <cellStyle name="C02A 2 4 3 2 2" xfId="16402" xr:uid="{00000000-0005-0000-0000-000005400000}"/>
    <cellStyle name="C02A 2 4 3 3" xfId="16403" xr:uid="{00000000-0005-0000-0000-000006400000}"/>
    <cellStyle name="C02A 2 4 3 3 2" xfId="16404" xr:uid="{00000000-0005-0000-0000-000007400000}"/>
    <cellStyle name="C02A 2 4 3 4" xfId="16405" xr:uid="{00000000-0005-0000-0000-000008400000}"/>
    <cellStyle name="C02A 2 4 4" xfId="16406" xr:uid="{00000000-0005-0000-0000-000009400000}"/>
    <cellStyle name="C02A 2 4 4 2" xfId="16407" xr:uid="{00000000-0005-0000-0000-00000A400000}"/>
    <cellStyle name="C02A 2 4 4 2 2" xfId="16408" xr:uid="{00000000-0005-0000-0000-00000B400000}"/>
    <cellStyle name="C02A 2 4 4 3" xfId="16409" xr:uid="{00000000-0005-0000-0000-00000C400000}"/>
    <cellStyle name="C02A 2 4 4 3 2" xfId="16410" xr:uid="{00000000-0005-0000-0000-00000D400000}"/>
    <cellStyle name="C02A 2 4 4 4" xfId="16411" xr:uid="{00000000-0005-0000-0000-00000E400000}"/>
    <cellStyle name="C02A 2 4 5" xfId="16412" xr:uid="{00000000-0005-0000-0000-00000F400000}"/>
    <cellStyle name="C02A 2 4 5 2" xfId="16413" xr:uid="{00000000-0005-0000-0000-000010400000}"/>
    <cellStyle name="C02A 2 4 5 2 2" xfId="16414" xr:uid="{00000000-0005-0000-0000-000011400000}"/>
    <cellStyle name="C02A 2 4 5 3" xfId="16415" xr:uid="{00000000-0005-0000-0000-000012400000}"/>
    <cellStyle name="C02A 2 4 5 3 2" xfId="16416" xr:uid="{00000000-0005-0000-0000-000013400000}"/>
    <cellStyle name="C02A 2 4 5 4" xfId="16417" xr:uid="{00000000-0005-0000-0000-000014400000}"/>
    <cellStyle name="C02A 2 4 6" xfId="16418" xr:uid="{00000000-0005-0000-0000-000015400000}"/>
    <cellStyle name="C02A 2 4 6 2" xfId="16419" xr:uid="{00000000-0005-0000-0000-000016400000}"/>
    <cellStyle name="C02A 2 4 6 2 2" xfId="16420" xr:uid="{00000000-0005-0000-0000-000017400000}"/>
    <cellStyle name="C02A 2 4 6 3" xfId="16421" xr:uid="{00000000-0005-0000-0000-000018400000}"/>
    <cellStyle name="C02A 2 4 6 3 2" xfId="16422" xr:uid="{00000000-0005-0000-0000-000019400000}"/>
    <cellStyle name="C02A 2 4 6 4" xfId="16423" xr:uid="{00000000-0005-0000-0000-00001A400000}"/>
    <cellStyle name="C02A 2 4 7" xfId="16424" xr:uid="{00000000-0005-0000-0000-00001B400000}"/>
    <cellStyle name="C02A 2 4 7 2" xfId="16425" xr:uid="{00000000-0005-0000-0000-00001C400000}"/>
    <cellStyle name="C02A 2 4 7 2 2" xfId="16426" xr:uid="{00000000-0005-0000-0000-00001D400000}"/>
    <cellStyle name="C02A 2 4 7 3" xfId="16427" xr:uid="{00000000-0005-0000-0000-00001E400000}"/>
    <cellStyle name="C02A 2 4 7 3 2" xfId="16428" xr:uid="{00000000-0005-0000-0000-00001F400000}"/>
    <cellStyle name="C02A 2 4 7 4" xfId="16429" xr:uid="{00000000-0005-0000-0000-000020400000}"/>
    <cellStyle name="C02A 2 4 8" xfId="16430" xr:uid="{00000000-0005-0000-0000-000021400000}"/>
    <cellStyle name="C02A 2 4 8 2" xfId="16431" xr:uid="{00000000-0005-0000-0000-000022400000}"/>
    <cellStyle name="C02A 2 4 8 2 2" xfId="16432" xr:uid="{00000000-0005-0000-0000-000023400000}"/>
    <cellStyle name="C02A 2 4 8 3" xfId="16433" xr:uid="{00000000-0005-0000-0000-000024400000}"/>
    <cellStyle name="C02A 2 4 9" xfId="16434" xr:uid="{00000000-0005-0000-0000-000025400000}"/>
    <cellStyle name="C02A 2 4 9 2" xfId="16435" xr:uid="{00000000-0005-0000-0000-000026400000}"/>
    <cellStyle name="C02A 2 4 9 2 2" xfId="16436" xr:uid="{00000000-0005-0000-0000-000027400000}"/>
    <cellStyle name="C02A 2 4 9 3" xfId="16437" xr:uid="{00000000-0005-0000-0000-000028400000}"/>
    <cellStyle name="C02A 2 5" xfId="16438" xr:uid="{00000000-0005-0000-0000-000029400000}"/>
    <cellStyle name="C02A 2 5 10" xfId="16439" xr:uid="{00000000-0005-0000-0000-00002A400000}"/>
    <cellStyle name="C02A 2 5 10 2" xfId="16440" xr:uid="{00000000-0005-0000-0000-00002B400000}"/>
    <cellStyle name="C02A 2 5 11" xfId="16441" xr:uid="{00000000-0005-0000-0000-00002C400000}"/>
    <cellStyle name="C02A 2 5 11 2" xfId="16442" xr:uid="{00000000-0005-0000-0000-00002D400000}"/>
    <cellStyle name="C02A 2 5 12" xfId="16443" xr:uid="{00000000-0005-0000-0000-00002E400000}"/>
    <cellStyle name="C02A 2 5 2" xfId="16444" xr:uid="{00000000-0005-0000-0000-00002F400000}"/>
    <cellStyle name="C02A 2 5 2 2" xfId="16445" xr:uid="{00000000-0005-0000-0000-000030400000}"/>
    <cellStyle name="C02A 2 5 2 2 2" xfId="16446" xr:uid="{00000000-0005-0000-0000-000031400000}"/>
    <cellStyle name="C02A 2 5 2 3" xfId="16447" xr:uid="{00000000-0005-0000-0000-000032400000}"/>
    <cellStyle name="C02A 2 5 2 3 2" xfId="16448" xr:uid="{00000000-0005-0000-0000-000033400000}"/>
    <cellStyle name="C02A 2 5 2 4" xfId="16449" xr:uid="{00000000-0005-0000-0000-000034400000}"/>
    <cellStyle name="C02A 2 5 3" xfId="16450" xr:uid="{00000000-0005-0000-0000-000035400000}"/>
    <cellStyle name="C02A 2 5 3 2" xfId="16451" xr:uid="{00000000-0005-0000-0000-000036400000}"/>
    <cellStyle name="C02A 2 5 3 2 2" xfId="16452" xr:uid="{00000000-0005-0000-0000-000037400000}"/>
    <cellStyle name="C02A 2 5 3 3" xfId="16453" xr:uid="{00000000-0005-0000-0000-000038400000}"/>
    <cellStyle name="C02A 2 5 3 3 2" xfId="16454" xr:uid="{00000000-0005-0000-0000-000039400000}"/>
    <cellStyle name="C02A 2 5 3 4" xfId="16455" xr:uid="{00000000-0005-0000-0000-00003A400000}"/>
    <cellStyle name="C02A 2 5 4" xfId="16456" xr:uid="{00000000-0005-0000-0000-00003B400000}"/>
    <cellStyle name="C02A 2 5 4 2" xfId="16457" xr:uid="{00000000-0005-0000-0000-00003C400000}"/>
    <cellStyle name="C02A 2 5 4 2 2" xfId="16458" xr:uid="{00000000-0005-0000-0000-00003D400000}"/>
    <cellStyle name="C02A 2 5 4 3" xfId="16459" xr:uid="{00000000-0005-0000-0000-00003E400000}"/>
    <cellStyle name="C02A 2 5 4 3 2" xfId="16460" xr:uid="{00000000-0005-0000-0000-00003F400000}"/>
    <cellStyle name="C02A 2 5 4 4" xfId="16461" xr:uid="{00000000-0005-0000-0000-000040400000}"/>
    <cellStyle name="C02A 2 5 5" xfId="16462" xr:uid="{00000000-0005-0000-0000-000041400000}"/>
    <cellStyle name="C02A 2 5 5 2" xfId="16463" xr:uid="{00000000-0005-0000-0000-000042400000}"/>
    <cellStyle name="C02A 2 5 5 2 2" xfId="16464" xr:uid="{00000000-0005-0000-0000-000043400000}"/>
    <cellStyle name="C02A 2 5 5 3" xfId="16465" xr:uid="{00000000-0005-0000-0000-000044400000}"/>
    <cellStyle name="C02A 2 5 5 3 2" xfId="16466" xr:uid="{00000000-0005-0000-0000-000045400000}"/>
    <cellStyle name="C02A 2 5 5 4" xfId="16467" xr:uid="{00000000-0005-0000-0000-000046400000}"/>
    <cellStyle name="C02A 2 5 6" xfId="16468" xr:uid="{00000000-0005-0000-0000-000047400000}"/>
    <cellStyle name="C02A 2 5 6 2" xfId="16469" xr:uid="{00000000-0005-0000-0000-000048400000}"/>
    <cellStyle name="C02A 2 5 6 2 2" xfId="16470" xr:uid="{00000000-0005-0000-0000-000049400000}"/>
    <cellStyle name="C02A 2 5 6 3" xfId="16471" xr:uid="{00000000-0005-0000-0000-00004A400000}"/>
    <cellStyle name="C02A 2 5 6 3 2" xfId="16472" xr:uid="{00000000-0005-0000-0000-00004B400000}"/>
    <cellStyle name="C02A 2 5 6 4" xfId="16473" xr:uid="{00000000-0005-0000-0000-00004C400000}"/>
    <cellStyle name="C02A 2 5 7" xfId="16474" xr:uid="{00000000-0005-0000-0000-00004D400000}"/>
    <cellStyle name="C02A 2 5 7 2" xfId="16475" xr:uid="{00000000-0005-0000-0000-00004E400000}"/>
    <cellStyle name="C02A 2 5 7 2 2" xfId="16476" xr:uid="{00000000-0005-0000-0000-00004F400000}"/>
    <cellStyle name="C02A 2 5 7 3" xfId="16477" xr:uid="{00000000-0005-0000-0000-000050400000}"/>
    <cellStyle name="C02A 2 5 7 3 2" xfId="16478" xr:uid="{00000000-0005-0000-0000-000051400000}"/>
    <cellStyle name="C02A 2 5 7 4" xfId="16479" xr:uid="{00000000-0005-0000-0000-000052400000}"/>
    <cellStyle name="C02A 2 5 8" xfId="16480" xr:uid="{00000000-0005-0000-0000-000053400000}"/>
    <cellStyle name="C02A 2 5 8 2" xfId="16481" xr:uid="{00000000-0005-0000-0000-000054400000}"/>
    <cellStyle name="C02A 2 5 8 2 2" xfId="16482" xr:uid="{00000000-0005-0000-0000-000055400000}"/>
    <cellStyle name="C02A 2 5 8 3" xfId="16483" xr:uid="{00000000-0005-0000-0000-000056400000}"/>
    <cellStyle name="C02A 2 5 9" xfId="16484" xr:uid="{00000000-0005-0000-0000-000057400000}"/>
    <cellStyle name="C02A 2 5 9 2" xfId="16485" xr:uid="{00000000-0005-0000-0000-000058400000}"/>
    <cellStyle name="C02A 2 5 9 2 2" xfId="16486" xr:uid="{00000000-0005-0000-0000-000059400000}"/>
    <cellStyle name="C02A 2 5 9 3" xfId="16487" xr:uid="{00000000-0005-0000-0000-00005A400000}"/>
    <cellStyle name="C02A 2 6" xfId="16488" xr:uid="{00000000-0005-0000-0000-00005B400000}"/>
    <cellStyle name="C02A 2 6 10" xfId="16489" xr:uid="{00000000-0005-0000-0000-00005C400000}"/>
    <cellStyle name="C02A 2 6 10 2" xfId="16490" xr:uid="{00000000-0005-0000-0000-00005D400000}"/>
    <cellStyle name="C02A 2 6 11" xfId="16491" xr:uid="{00000000-0005-0000-0000-00005E400000}"/>
    <cellStyle name="C02A 2 6 11 2" xfId="16492" xr:uid="{00000000-0005-0000-0000-00005F400000}"/>
    <cellStyle name="C02A 2 6 12" xfId="16493" xr:uid="{00000000-0005-0000-0000-000060400000}"/>
    <cellStyle name="C02A 2 6 2" xfId="16494" xr:uid="{00000000-0005-0000-0000-000061400000}"/>
    <cellStyle name="C02A 2 6 2 2" xfId="16495" xr:uid="{00000000-0005-0000-0000-000062400000}"/>
    <cellStyle name="C02A 2 6 2 2 2" xfId="16496" xr:uid="{00000000-0005-0000-0000-000063400000}"/>
    <cellStyle name="C02A 2 6 2 3" xfId="16497" xr:uid="{00000000-0005-0000-0000-000064400000}"/>
    <cellStyle name="C02A 2 6 2 3 2" xfId="16498" xr:uid="{00000000-0005-0000-0000-000065400000}"/>
    <cellStyle name="C02A 2 6 2 4" xfId="16499" xr:uid="{00000000-0005-0000-0000-000066400000}"/>
    <cellStyle name="C02A 2 6 3" xfId="16500" xr:uid="{00000000-0005-0000-0000-000067400000}"/>
    <cellStyle name="C02A 2 6 3 2" xfId="16501" xr:uid="{00000000-0005-0000-0000-000068400000}"/>
    <cellStyle name="C02A 2 6 3 2 2" xfId="16502" xr:uid="{00000000-0005-0000-0000-000069400000}"/>
    <cellStyle name="C02A 2 6 3 3" xfId="16503" xr:uid="{00000000-0005-0000-0000-00006A400000}"/>
    <cellStyle name="C02A 2 6 3 3 2" xfId="16504" xr:uid="{00000000-0005-0000-0000-00006B400000}"/>
    <cellStyle name="C02A 2 6 3 4" xfId="16505" xr:uid="{00000000-0005-0000-0000-00006C400000}"/>
    <cellStyle name="C02A 2 6 4" xfId="16506" xr:uid="{00000000-0005-0000-0000-00006D400000}"/>
    <cellStyle name="C02A 2 6 4 2" xfId="16507" xr:uid="{00000000-0005-0000-0000-00006E400000}"/>
    <cellStyle name="C02A 2 6 4 2 2" xfId="16508" xr:uid="{00000000-0005-0000-0000-00006F400000}"/>
    <cellStyle name="C02A 2 6 4 3" xfId="16509" xr:uid="{00000000-0005-0000-0000-000070400000}"/>
    <cellStyle name="C02A 2 6 4 3 2" xfId="16510" xr:uid="{00000000-0005-0000-0000-000071400000}"/>
    <cellStyle name="C02A 2 6 4 4" xfId="16511" xr:uid="{00000000-0005-0000-0000-000072400000}"/>
    <cellStyle name="C02A 2 6 5" xfId="16512" xr:uid="{00000000-0005-0000-0000-000073400000}"/>
    <cellStyle name="C02A 2 6 5 2" xfId="16513" xr:uid="{00000000-0005-0000-0000-000074400000}"/>
    <cellStyle name="C02A 2 6 5 2 2" xfId="16514" xr:uid="{00000000-0005-0000-0000-000075400000}"/>
    <cellStyle name="C02A 2 6 5 3" xfId="16515" xr:uid="{00000000-0005-0000-0000-000076400000}"/>
    <cellStyle name="C02A 2 6 5 3 2" xfId="16516" xr:uid="{00000000-0005-0000-0000-000077400000}"/>
    <cellStyle name="C02A 2 6 5 4" xfId="16517" xr:uid="{00000000-0005-0000-0000-000078400000}"/>
    <cellStyle name="C02A 2 6 6" xfId="16518" xr:uid="{00000000-0005-0000-0000-000079400000}"/>
    <cellStyle name="C02A 2 6 6 2" xfId="16519" xr:uid="{00000000-0005-0000-0000-00007A400000}"/>
    <cellStyle name="C02A 2 6 6 2 2" xfId="16520" xr:uid="{00000000-0005-0000-0000-00007B400000}"/>
    <cellStyle name="C02A 2 6 6 3" xfId="16521" xr:uid="{00000000-0005-0000-0000-00007C400000}"/>
    <cellStyle name="C02A 2 6 6 3 2" xfId="16522" xr:uid="{00000000-0005-0000-0000-00007D400000}"/>
    <cellStyle name="C02A 2 6 6 4" xfId="16523" xr:uid="{00000000-0005-0000-0000-00007E400000}"/>
    <cellStyle name="C02A 2 6 7" xfId="16524" xr:uid="{00000000-0005-0000-0000-00007F400000}"/>
    <cellStyle name="C02A 2 6 7 2" xfId="16525" xr:uid="{00000000-0005-0000-0000-000080400000}"/>
    <cellStyle name="C02A 2 6 7 2 2" xfId="16526" xr:uid="{00000000-0005-0000-0000-000081400000}"/>
    <cellStyle name="C02A 2 6 7 3" xfId="16527" xr:uid="{00000000-0005-0000-0000-000082400000}"/>
    <cellStyle name="C02A 2 6 7 3 2" xfId="16528" xr:uid="{00000000-0005-0000-0000-000083400000}"/>
    <cellStyle name="C02A 2 6 7 4" xfId="16529" xr:uid="{00000000-0005-0000-0000-000084400000}"/>
    <cellStyle name="C02A 2 6 8" xfId="16530" xr:uid="{00000000-0005-0000-0000-000085400000}"/>
    <cellStyle name="C02A 2 6 8 2" xfId="16531" xr:uid="{00000000-0005-0000-0000-000086400000}"/>
    <cellStyle name="C02A 2 6 8 2 2" xfId="16532" xr:uid="{00000000-0005-0000-0000-000087400000}"/>
    <cellStyle name="C02A 2 6 8 3" xfId="16533" xr:uid="{00000000-0005-0000-0000-000088400000}"/>
    <cellStyle name="C02A 2 6 9" xfId="16534" xr:uid="{00000000-0005-0000-0000-000089400000}"/>
    <cellStyle name="C02A 2 6 9 2" xfId="16535" xr:uid="{00000000-0005-0000-0000-00008A400000}"/>
    <cellStyle name="C02A 2 6 9 2 2" xfId="16536" xr:uid="{00000000-0005-0000-0000-00008B400000}"/>
    <cellStyle name="C02A 2 6 9 3" xfId="16537" xr:uid="{00000000-0005-0000-0000-00008C400000}"/>
    <cellStyle name="C02A 2 7" xfId="16538" xr:uid="{00000000-0005-0000-0000-00008D400000}"/>
    <cellStyle name="C02A 2 7 10" xfId="16539" xr:uid="{00000000-0005-0000-0000-00008E400000}"/>
    <cellStyle name="C02A 2 7 10 2" xfId="16540" xr:uid="{00000000-0005-0000-0000-00008F400000}"/>
    <cellStyle name="C02A 2 7 11" xfId="16541" xr:uid="{00000000-0005-0000-0000-000090400000}"/>
    <cellStyle name="C02A 2 7 11 2" xfId="16542" xr:uid="{00000000-0005-0000-0000-000091400000}"/>
    <cellStyle name="C02A 2 7 12" xfId="16543" xr:uid="{00000000-0005-0000-0000-000092400000}"/>
    <cellStyle name="C02A 2 7 2" xfId="16544" xr:uid="{00000000-0005-0000-0000-000093400000}"/>
    <cellStyle name="C02A 2 7 2 2" xfId="16545" xr:uid="{00000000-0005-0000-0000-000094400000}"/>
    <cellStyle name="C02A 2 7 2 2 2" xfId="16546" xr:uid="{00000000-0005-0000-0000-000095400000}"/>
    <cellStyle name="C02A 2 7 2 3" xfId="16547" xr:uid="{00000000-0005-0000-0000-000096400000}"/>
    <cellStyle name="C02A 2 7 2 3 2" xfId="16548" xr:uid="{00000000-0005-0000-0000-000097400000}"/>
    <cellStyle name="C02A 2 7 2 4" xfId="16549" xr:uid="{00000000-0005-0000-0000-000098400000}"/>
    <cellStyle name="C02A 2 7 3" xfId="16550" xr:uid="{00000000-0005-0000-0000-000099400000}"/>
    <cellStyle name="C02A 2 7 3 2" xfId="16551" xr:uid="{00000000-0005-0000-0000-00009A400000}"/>
    <cellStyle name="C02A 2 7 3 2 2" xfId="16552" xr:uid="{00000000-0005-0000-0000-00009B400000}"/>
    <cellStyle name="C02A 2 7 3 3" xfId="16553" xr:uid="{00000000-0005-0000-0000-00009C400000}"/>
    <cellStyle name="C02A 2 7 3 3 2" xfId="16554" xr:uid="{00000000-0005-0000-0000-00009D400000}"/>
    <cellStyle name="C02A 2 7 3 4" xfId="16555" xr:uid="{00000000-0005-0000-0000-00009E400000}"/>
    <cellStyle name="C02A 2 7 4" xfId="16556" xr:uid="{00000000-0005-0000-0000-00009F400000}"/>
    <cellStyle name="C02A 2 7 4 2" xfId="16557" xr:uid="{00000000-0005-0000-0000-0000A0400000}"/>
    <cellStyle name="C02A 2 7 4 2 2" xfId="16558" xr:uid="{00000000-0005-0000-0000-0000A1400000}"/>
    <cellStyle name="C02A 2 7 4 3" xfId="16559" xr:uid="{00000000-0005-0000-0000-0000A2400000}"/>
    <cellStyle name="C02A 2 7 4 3 2" xfId="16560" xr:uid="{00000000-0005-0000-0000-0000A3400000}"/>
    <cellStyle name="C02A 2 7 4 4" xfId="16561" xr:uid="{00000000-0005-0000-0000-0000A4400000}"/>
    <cellStyle name="C02A 2 7 5" xfId="16562" xr:uid="{00000000-0005-0000-0000-0000A5400000}"/>
    <cellStyle name="C02A 2 7 5 2" xfId="16563" xr:uid="{00000000-0005-0000-0000-0000A6400000}"/>
    <cellStyle name="C02A 2 7 5 2 2" xfId="16564" xr:uid="{00000000-0005-0000-0000-0000A7400000}"/>
    <cellStyle name="C02A 2 7 5 3" xfId="16565" xr:uid="{00000000-0005-0000-0000-0000A8400000}"/>
    <cellStyle name="C02A 2 7 5 3 2" xfId="16566" xr:uid="{00000000-0005-0000-0000-0000A9400000}"/>
    <cellStyle name="C02A 2 7 5 4" xfId="16567" xr:uid="{00000000-0005-0000-0000-0000AA400000}"/>
    <cellStyle name="C02A 2 7 6" xfId="16568" xr:uid="{00000000-0005-0000-0000-0000AB400000}"/>
    <cellStyle name="C02A 2 7 6 2" xfId="16569" xr:uid="{00000000-0005-0000-0000-0000AC400000}"/>
    <cellStyle name="C02A 2 7 6 2 2" xfId="16570" xr:uid="{00000000-0005-0000-0000-0000AD400000}"/>
    <cellStyle name="C02A 2 7 6 3" xfId="16571" xr:uid="{00000000-0005-0000-0000-0000AE400000}"/>
    <cellStyle name="C02A 2 7 6 3 2" xfId="16572" xr:uid="{00000000-0005-0000-0000-0000AF400000}"/>
    <cellStyle name="C02A 2 7 6 4" xfId="16573" xr:uid="{00000000-0005-0000-0000-0000B0400000}"/>
    <cellStyle name="C02A 2 7 7" xfId="16574" xr:uid="{00000000-0005-0000-0000-0000B1400000}"/>
    <cellStyle name="C02A 2 7 7 2" xfId="16575" xr:uid="{00000000-0005-0000-0000-0000B2400000}"/>
    <cellStyle name="C02A 2 7 7 2 2" xfId="16576" xr:uid="{00000000-0005-0000-0000-0000B3400000}"/>
    <cellStyle name="C02A 2 7 7 3" xfId="16577" xr:uid="{00000000-0005-0000-0000-0000B4400000}"/>
    <cellStyle name="C02A 2 7 7 3 2" xfId="16578" xr:uid="{00000000-0005-0000-0000-0000B5400000}"/>
    <cellStyle name="C02A 2 7 7 4" xfId="16579" xr:uid="{00000000-0005-0000-0000-0000B6400000}"/>
    <cellStyle name="C02A 2 7 8" xfId="16580" xr:uid="{00000000-0005-0000-0000-0000B7400000}"/>
    <cellStyle name="C02A 2 7 8 2" xfId="16581" xr:uid="{00000000-0005-0000-0000-0000B8400000}"/>
    <cellStyle name="C02A 2 7 8 2 2" xfId="16582" xr:uid="{00000000-0005-0000-0000-0000B9400000}"/>
    <cellStyle name="C02A 2 7 8 3" xfId="16583" xr:uid="{00000000-0005-0000-0000-0000BA400000}"/>
    <cellStyle name="C02A 2 7 9" xfId="16584" xr:uid="{00000000-0005-0000-0000-0000BB400000}"/>
    <cellStyle name="C02A 2 7 9 2" xfId="16585" xr:uid="{00000000-0005-0000-0000-0000BC400000}"/>
    <cellStyle name="C02A 2 7 9 2 2" xfId="16586" xr:uid="{00000000-0005-0000-0000-0000BD400000}"/>
    <cellStyle name="C02A 2 7 9 3" xfId="16587" xr:uid="{00000000-0005-0000-0000-0000BE400000}"/>
    <cellStyle name="C02A 2 8" xfId="16588" xr:uid="{00000000-0005-0000-0000-0000BF400000}"/>
    <cellStyle name="C02A 2 8 10" xfId="16589" xr:uid="{00000000-0005-0000-0000-0000C0400000}"/>
    <cellStyle name="C02A 2 8 10 2" xfId="16590" xr:uid="{00000000-0005-0000-0000-0000C1400000}"/>
    <cellStyle name="C02A 2 8 11" xfId="16591" xr:uid="{00000000-0005-0000-0000-0000C2400000}"/>
    <cellStyle name="C02A 2 8 11 2" xfId="16592" xr:uid="{00000000-0005-0000-0000-0000C3400000}"/>
    <cellStyle name="C02A 2 8 12" xfId="16593" xr:uid="{00000000-0005-0000-0000-0000C4400000}"/>
    <cellStyle name="C02A 2 8 2" xfId="16594" xr:uid="{00000000-0005-0000-0000-0000C5400000}"/>
    <cellStyle name="C02A 2 8 2 2" xfId="16595" xr:uid="{00000000-0005-0000-0000-0000C6400000}"/>
    <cellStyle name="C02A 2 8 2 2 2" xfId="16596" xr:uid="{00000000-0005-0000-0000-0000C7400000}"/>
    <cellStyle name="C02A 2 8 2 3" xfId="16597" xr:uid="{00000000-0005-0000-0000-0000C8400000}"/>
    <cellStyle name="C02A 2 8 2 3 2" xfId="16598" xr:uid="{00000000-0005-0000-0000-0000C9400000}"/>
    <cellStyle name="C02A 2 8 2 4" xfId="16599" xr:uid="{00000000-0005-0000-0000-0000CA400000}"/>
    <cellStyle name="C02A 2 8 3" xfId="16600" xr:uid="{00000000-0005-0000-0000-0000CB400000}"/>
    <cellStyle name="C02A 2 8 3 2" xfId="16601" xr:uid="{00000000-0005-0000-0000-0000CC400000}"/>
    <cellStyle name="C02A 2 8 3 2 2" xfId="16602" xr:uid="{00000000-0005-0000-0000-0000CD400000}"/>
    <cellStyle name="C02A 2 8 3 3" xfId="16603" xr:uid="{00000000-0005-0000-0000-0000CE400000}"/>
    <cellStyle name="C02A 2 8 3 3 2" xfId="16604" xr:uid="{00000000-0005-0000-0000-0000CF400000}"/>
    <cellStyle name="C02A 2 8 3 4" xfId="16605" xr:uid="{00000000-0005-0000-0000-0000D0400000}"/>
    <cellStyle name="C02A 2 8 4" xfId="16606" xr:uid="{00000000-0005-0000-0000-0000D1400000}"/>
    <cellStyle name="C02A 2 8 4 2" xfId="16607" xr:uid="{00000000-0005-0000-0000-0000D2400000}"/>
    <cellStyle name="C02A 2 8 4 2 2" xfId="16608" xr:uid="{00000000-0005-0000-0000-0000D3400000}"/>
    <cellStyle name="C02A 2 8 4 3" xfId="16609" xr:uid="{00000000-0005-0000-0000-0000D4400000}"/>
    <cellStyle name="C02A 2 8 4 3 2" xfId="16610" xr:uid="{00000000-0005-0000-0000-0000D5400000}"/>
    <cellStyle name="C02A 2 8 4 4" xfId="16611" xr:uid="{00000000-0005-0000-0000-0000D6400000}"/>
    <cellStyle name="C02A 2 8 5" xfId="16612" xr:uid="{00000000-0005-0000-0000-0000D7400000}"/>
    <cellStyle name="C02A 2 8 5 2" xfId="16613" xr:uid="{00000000-0005-0000-0000-0000D8400000}"/>
    <cellStyle name="C02A 2 8 5 2 2" xfId="16614" xr:uid="{00000000-0005-0000-0000-0000D9400000}"/>
    <cellStyle name="C02A 2 8 5 3" xfId="16615" xr:uid="{00000000-0005-0000-0000-0000DA400000}"/>
    <cellStyle name="C02A 2 8 5 3 2" xfId="16616" xr:uid="{00000000-0005-0000-0000-0000DB400000}"/>
    <cellStyle name="C02A 2 8 5 4" xfId="16617" xr:uid="{00000000-0005-0000-0000-0000DC400000}"/>
    <cellStyle name="C02A 2 8 6" xfId="16618" xr:uid="{00000000-0005-0000-0000-0000DD400000}"/>
    <cellStyle name="C02A 2 8 6 2" xfId="16619" xr:uid="{00000000-0005-0000-0000-0000DE400000}"/>
    <cellStyle name="C02A 2 8 6 2 2" xfId="16620" xr:uid="{00000000-0005-0000-0000-0000DF400000}"/>
    <cellStyle name="C02A 2 8 6 3" xfId="16621" xr:uid="{00000000-0005-0000-0000-0000E0400000}"/>
    <cellStyle name="C02A 2 8 6 3 2" xfId="16622" xr:uid="{00000000-0005-0000-0000-0000E1400000}"/>
    <cellStyle name="C02A 2 8 6 4" xfId="16623" xr:uid="{00000000-0005-0000-0000-0000E2400000}"/>
    <cellStyle name="C02A 2 8 7" xfId="16624" xr:uid="{00000000-0005-0000-0000-0000E3400000}"/>
    <cellStyle name="C02A 2 8 7 2" xfId="16625" xr:uid="{00000000-0005-0000-0000-0000E4400000}"/>
    <cellStyle name="C02A 2 8 7 2 2" xfId="16626" xr:uid="{00000000-0005-0000-0000-0000E5400000}"/>
    <cellStyle name="C02A 2 8 7 3" xfId="16627" xr:uid="{00000000-0005-0000-0000-0000E6400000}"/>
    <cellStyle name="C02A 2 8 7 3 2" xfId="16628" xr:uid="{00000000-0005-0000-0000-0000E7400000}"/>
    <cellStyle name="C02A 2 8 7 4" xfId="16629" xr:uid="{00000000-0005-0000-0000-0000E8400000}"/>
    <cellStyle name="C02A 2 8 8" xfId="16630" xr:uid="{00000000-0005-0000-0000-0000E9400000}"/>
    <cellStyle name="C02A 2 8 8 2" xfId="16631" xr:uid="{00000000-0005-0000-0000-0000EA400000}"/>
    <cellStyle name="C02A 2 8 8 2 2" xfId="16632" xr:uid="{00000000-0005-0000-0000-0000EB400000}"/>
    <cellStyle name="C02A 2 8 8 3" xfId="16633" xr:uid="{00000000-0005-0000-0000-0000EC400000}"/>
    <cellStyle name="C02A 2 8 9" xfId="16634" xr:uid="{00000000-0005-0000-0000-0000ED400000}"/>
    <cellStyle name="C02A 2 8 9 2" xfId="16635" xr:uid="{00000000-0005-0000-0000-0000EE400000}"/>
    <cellStyle name="C02A 2 8 9 2 2" xfId="16636" xr:uid="{00000000-0005-0000-0000-0000EF400000}"/>
    <cellStyle name="C02A 2 8 9 3" xfId="16637" xr:uid="{00000000-0005-0000-0000-0000F0400000}"/>
    <cellStyle name="C02A 2 9" xfId="16638" xr:uid="{00000000-0005-0000-0000-0000F1400000}"/>
    <cellStyle name="C02A 2 9 2" xfId="16639" xr:uid="{00000000-0005-0000-0000-0000F2400000}"/>
    <cellStyle name="C02A 2 9 2 2" xfId="16640" xr:uid="{00000000-0005-0000-0000-0000F3400000}"/>
    <cellStyle name="C02A 2 9 3" xfId="16641" xr:uid="{00000000-0005-0000-0000-0000F4400000}"/>
    <cellStyle name="C02A 2 9 3 2" xfId="16642" xr:uid="{00000000-0005-0000-0000-0000F5400000}"/>
    <cellStyle name="C02A 2 9 4" xfId="16643" xr:uid="{00000000-0005-0000-0000-0000F6400000}"/>
    <cellStyle name="C02A 20" xfId="16644" xr:uid="{00000000-0005-0000-0000-0000F7400000}"/>
    <cellStyle name="C02A 20 2" xfId="16645" xr:uid="{00000000-0005-0000-0000-0000F8400000}"/>
    <cellStyle name="C02A 21" xfId="16646" xr:uid="{00000000-0005-0000-0000-0000F9400000}"/>
    <cellStyle name="C02A 3" xfId="16647" xr:uid="{00000000-0005-0000-0000-0000FA400000}"/>
    <cellStyle name="C02A 3 10" xfId="16648" xr:uid="{00000000-0005-0000-0000-0000FB400000}"/>
    <cellStyle name="C02A 3 10 2" xfId="16649" xr:uid="{00000000-0005-0000-0000-0000FC400000}"/>
    <cellStyle name="C02A 3 11" xfId="16650" xr:uid="{00000000-0005-0000-0000-0000FD400000}"/>
    <cellStyle name="C02A 3 11 2" xfId="16651" xr:uid="{00000000-0005-0000-0000-0000FE400000}"/>
    <cellStyle name="C02A 3 12" xfId="16652" xr:uid="{00000000-0005-0000-0000-0000FF400000}"/>
    <cellStyle name="C02A 3 2" xfId="16653" xr:uid="{00000000-0005-0000-0000-000000410000}"/>
    <cellStyle name="C02A 3 2 2" xfId="16654" xr:uid="{00000000-0005-0000-0000-000001410000}"/>
    <cellStyle name="C02A 3 2 2 2" xfId="16655" xr:uid="{00000000-0005-0000-0000-000002410000}"/>
    <cellStyle name="C02A 3 2 3" xfId="16656" xr:uid="{00000000-0005-0000-0000-000003410000}"/>
    <cellStyle name="C02A 3 2 3 2" xfId="16657" xr:uid="{00000000-0005-0000-0000-000004410000}"/>
    <cellStyle name="C02A 3 2 4" xfId="16658" xr:uid="{00000000-0005-0000-0000-000005410000}"/>
    <cellStyle name="C02A 3 3" xfId="16659" xr:uid="{00000000-0005-0000-0000-000006410000}"/>
    <cellStyle name="C02A 3 3 2" xfId="16660" xr:uid="{00000000-0005-0000-0000-000007410000}"/>
    <cellStyle name="C02A 3 3 2 2" xfId="16661" xr:uid="{00000000-0005-0000-0000-000008410000}"/>
    <cellStyle name="C02A 3 3 3" xfId="16662" xr:uid="{00000000-0005-0000-0000-000009410000}"/>
    <cellStyle name="C02A 3 3 3 2" xfId="16663" xr:uid="{00000000-0005-0000-0000-00000A410000}"/>
    <cellStyle name="C02A 3 3 4" xfId="16664" xr:uid="{00000000-0005-0000-0000-00000B410000}"/>
    <cellStyle name="C02A 3 4" xfId="16665" xr:uid="{00000000-0005-0000-0000-00000C410000}"/>
    <cellStyle name="C02A 3 4 2" xfId="16666" xr:uid="{00000000-0005-0000-0000-00000D410000}"/>
    <cellStyle name="C02A 3 4 2 2" xfId="16667" xr:uid="{00000000-0005-0000-0000-00000E410000}"/>
    <cellStyle name="C02A 3 4 3" xfId="16668" xr:uid="{00000000-0005-0000-0000-00000F410000}"/>
    <cellStyle name="C02A 3 4 3 2" xfId="16669" xr:uid="{00000000-0005-0000-0000-000010410000}"/>
    <cellStyle name="C02A 3 4 4" xfId="16670" xr:uid="{00000000-0005-0000-0000-000011410000}"/>
    <cellStyle name="C02A 3 5" xfId="16671" xr:uid="{00000000-0005-0000-0000-000012410000}"/>
    <cellStyle name="C02A 3 5 2" xfId="16672" xr:uid="{00000000-0005-0000-0000-000013410000}"/>
    <cellStyle name="C02A 3 5 2 2" xfId="16673" xr:uid="{00000000-0005-0000-0000-000014410000}"/>
    <cellStyle name="C02A 3 5 3" xfId="16674" xr:uid="{00000000-0005-0000-0000-000015410000}"/>
    <cellStyle name="C02A 3 5 3 2" xfId="16675" xr:uid="{00000000-0005-0000-0000-000016410000}"/>
    <cellStyle name="C02A 3 5 4" xfId="16676" xr:uid="{00000000-0005-0000-0000-000017410000}"/>
    <cellStyle name="C02A 3 6" xfId="16677" xr:uid="{00000000-0005-0000-0000-000018410000}"/>
    <cellStyle name="C02A 3 6 2" xfId="16678" xr:uid="{00000000-0005-0000-0000-000019410000}"/>
    <cellStyle name="C02A 3 6 2 2" xfId="16679" xr:uid="{00000000-0005-0000-0000-00001A410000}"/>
    <cellStyle name="C02A 3 6 3" xfId="16680" xr:uid="{00000000-0005-0000-0000-00001B410000}"/>
    <cellStyle name="C02A 3 6 3 2" xfId="16681" xr:uid="{00000000-0005-0000-0000-00001C410000}"/>
    <cellStyle name="C02A 3 6 4" xfId="16682" xr:uid="{00000000-0005-0000-0000-00001D410000}"/>
    <cellStyle name="C02A 3 7" xfId="16683" xr:uid="{00000000-0005-0000-0000-00001E410000}"/>
    <cellStyle name="C02A 3 7 2" xfId="16684" xr:uid="{00000000-0005-0000-0000-00001F410000}"/>
    <cellStyle name="C02A 3 7 2 2" xfId="16685" xr:uid="{00000000-0005-0000-0000-000020410000}"/>
    <cellStyle name="C02A 3 7 3" xfId="16686" xr:uid="{00000000-0005-0000-0000-000021410000}"/>
    <cellStyle name="C02A 3 7 3 2" xfId="16687" xr:uid="{00000000-0005-0000-0000-000022410000}"/>
    <cellStyle name="C02A 3 7 4" xfId="16688" xr:uid="{00000000-0005-0000-0000-000023410000}"/>
    <cellStyle name="C02A 3 8" xfId="16689" xr:uid="{00000000-0005-0000-0000-000024410000}"/>
    <cellStyle name="C02A 3 8 2" xfId="16690" xr:uid="{00000000-0005-0000-0000-000025410000}"/>
    <cellStyle name="C02A 3 8 2 2" xfId="16691" xr:uid="{00000000-0005-0000-0000-000026410000}"/>
    <cellStyle name="C02A 3 8 3" xfId="16692" xr:uid="{00000000-0005-0000-0000-000027410000}"/>
    <cellStyle name="C02A 3 9" xfId="16693" xr:uid="{00000000-0005-0000-0000-000028410000}"/>
    <cellStyle name="C02A 3 9 2" xfId="16694" xr:uid="{00000000-0005-0000-0000-000029410000}"/>
    <cellStyle name="C02A 3 9 2 2" xfId="16695" xr:uid="{00000000-0005-0000-0000-00002A410000}"/>
    <cellStyle name="C02A 3 9 3" xfId="16696" xr:uid="{00000000-0005-0000-0000-00002B410000}"/>
    <cellStyle name="C02A 4" xfId="16697" xr:uid="{00000000-0005-0000-0000-00002C410000}"/>
    <cellStyle name="C02A 4 10" xfId="16698" xr:uid="{00000000-0005-0000-0000-00002D410000}"/>
    <cellStyle name="C02A 4 10 2" xfId="16699" xr:uid="{00000000-0005-0000-0000-00002E410000}"/>
    <cellStyle name="C02A 4 11" xfId="16700" xr:uid="{00000000-0005-0000-0000-00002F410000}"/>
    <cellStyle name="C02A 4 11 2" xfId="16701" xr:uid="{00000000-0005-0000-0000-000030410000}"/>
    <cellStyle name="C02A 4 12" xfId="16702" xr:uid="{00000000-0005-0000-0000-000031410000}"/>
    <cellStyle name="C02A 4 2" xfId="16703" xr:uid="{00000000-0005-0000-0000-000032410000}"/>
    <cellStyle name="C02A 4 2 2" xfId="16704" xr:uid="{00000000-0005-0000-0000-000033410000}"/>
    <cellStyle name="C02A 4 2 2 2" xfId="16705" xr:uid="{00000000-0005-0000-0000-000034410000}"/>
    <cellStyle name="C02A 4 2 3" xfId="16706" xr:uid="{00000000-0005-0000-0000-000035410000}"/>
    <cellStyle name="C02A 4 2 3 2" xfId="16707" xr:uid="{00000000-0005-0000-0000-000036410000}"/>
    <cellStyle name="C02A 4 2 4" xfId="16708" xr:uid="{00000000-0005-0000-0000-000037410000}"/>
    <cellStyle name="C02A 4 3" xfId="16709" xr:uid="{00000000-0005-0000-0000-000038410000}"/>
    <cellStyle name="C02A 4 3 2" xfId="16710" xr:uid="{00000000-0005-0000-0000-000039410000}"/>
    <cellStyle name="C02A 4 3 2 2" xfId="16711" xr:uid="{00000000-0005-0000-0000-00003A410000}"/>
    <cellStyle name="C02A 4 3 3" xfId="16712" xr:uid="{00000000-0005-0000-0000-00003B410000}"/>
    <cellStyle name="C02A 4 3 3 2" xfId="16713" xr:uid="{00000000-0005-0000-0000-00003C410000}"/>
    <cellStyle name="C02A 4 3 4" xfId="16714" xr:uid="{00000000-0005-0000-0000-00003D410000}"/>
    <cellStyle name="C02A 4 4" xfId="16715" xr:uid="{00000000-0005-0000-0000-00003E410000}"/>
    <cellStyle name="C02A 4 4 2" xfId="16716" xr:uid="{00000000-0005-0000-0000-00003F410000}"/>
    <cellStyle name="C02A 4 4 2 2" xfId="16717" xr:uid="{00000000-0005-0000-0000-000040410000}"/>
    <cellStyle name="C02A 4 4 3" xfId="16718" xr:uid="{00000000-0005-0000-0000-000041410000}"/>
    <cellStyle name="C02A 4 4 3 2" xfId="16719" xr:uid="{00000000-0005-0000-0000-000042410000}"/>
    <cellStyle name="C02A 4 4 4" xfId="16720" xr:uid="{00000000-0005-0000-0000-000043410000}"/>
    <cellStyle name="C02A 4 5" xfId="16721" xr:uid="{00000000-0005-0000-0000-000044410000}"/>
    <cellStyle name="C02A 4 5 2" xfId="16722" xr:uid="{00000000-0005-0000-0000-000045410000}"/>
    <cellStyle name="C02A 4 5 2 2" xfId="16723" xr:uid="{00000000-0005-0000-0000-000046410000}"/>
    <cellStyle name="C02A 4 5 3" xfId="16724" xr:uid="{00000000-0005-0000-0000-000047410000}"/>
    <cellStyle name="C02A 4 5 3 2" xfId="16725" xr:uid="{00000000-0005-0000-0000-000048410000}"/>
    <cellStyle name="C02A 4 5 4" xfId="16726" xr:uid="{00000000-0005-0000-0000-000049410000}"/>
    <cellStyle name="C02A 4 6" xfId="16727" xr:uid="{00000000-0005-0000-0000-00004A410000}"/>
    <cellStyle name="C02A 4 6 2" xfId="16728" xr:uid="{00000000-0005-0000-0000-00004B410000}"/>
    <cellStyle name="C02A 4 6 2 2" xfId="16729" xr:uid="{00000000-0005-0000-0000-00004C410000}"/>
    <cellStyle name="C02A 4 6 3" xfId="16730" xr:uid="{00000000-0005-0000-0000-00004D410000}"/>
    <cellStyle name="C02A 4 6 3 2" xfId="16731" xr:uid="{00000000-0005-0000-0000-00004E410000}"/>
    <cellStyle name="C02A 4 6 4" xfId="16732" xr:uid="{00000000-0005-0000-0000-00004F410000}"/>
    <cellStyle name="C02A 4 7" xfId="16733" xr:uid="{00000000-0005-0000-0000-000050410000}"/>
    <cellStyle name="C02A 4 7 2" xfId="16734" xr:uid="{00000000-0005-0000-0000-000051410000}"/>
    <cellStyle name="C02A 4 7 2 2" xfId="16735" xr:uid="{00000000-0005-0000-0000-000052410000}"/>
    <cellStyle name="C02A 4 7 3" xfId="16736" xr:uid="{00000000-0005-0000-0000-000053410000}"/>
    <cellStyle name="C02A 4 7 3 2" xfId="16737" xr:uid="{00000000-0005-0000-0000-000054410000}"/>
    <cellStyle name="C02A 4 7 4" xfId="16738" xr:uid="{00000000-0005-0000-0000-000055410000}"/>
    <cellStyle name="C02A 4 8" xfId="16739" xr:uid="{00000000-0005-0000-0000-000056410000}"/>
    <cellStyle name="C02A 4 8 2" xfId="16740" xr:uid="{00000000-0005-0000-0000-000057410000}"/>
    <cellStyle name="C02A 4 8 2 2" xfId="16741" xr:uid="{00000000-0005-0000-0000-000058410000}"/>
    <cellStyle name="C02A 4 8 3" xfId="16742" xr:uid="{00000000-0005-0000-0000-000059410000}"/>
    <cellStyle name="C02A 4 9" xfId="16743" xr:uid="{00000000-0005-0000-0000-00005A410000}"/>
    <cellStyle name="C02A 4 9 2" xfId="16744" xr:uid="{00000000-0005-0000-0000-00005B410000}"/>
    <cellStyle name="C02A 4 9 2 2" xfId="16745" xr:uid="{00000000-0005-0000-0000-00005C410000}"/>
    <cellStyle name="C02A 4 9 3" xfId="16746" xr:uid="{00000000-0005-0000-0000-00005D410000}"/>
    <cellStyle name="C02A 5" xfId="16747" xr:uid="{00000000-0005-0000-0000-00005E410000}"/>
    <cellStyle name="C02A 5 10" xfId="16748" xr:uid="{00000000-0005-0000-0000-00005F410000}"/>
    <cellStyle name="C02A 5 10 2" xfId="16749" xr:uid="{00000000-0005-0000-0000-000060410000}"/>
    <cellStyle name="C02A 5 11" xfId="16750" xr:uid="{00000000-0005-0000-0000-000061410000}"/>
    <cellStyle name="C02A 5 11 2" xfId="16751" xr:uid="{00000000-0005-0000-0000-000062410000}"/>
    <cellStyle name="C02A 5 12" xfId="16752" xr:uid="{00000000-0005-0000-0000-000063410000}"/>
    <cellStyle name="C02A 5 2" xfId="16753" xr:uid="{00000000-0005-0000-0000-000064410000}"/>
    <cellStyle name="C02A 5 2 2" xfId="16754" xr:uid="{00000000-0005-0000-0000-000065410000}"/>
    <cellStyle name="C02A 5 2 2 2" xfId="16755" xr:uid="{00000000-0005-0000-0000-000066410000}"/>
    <cellStyle name="C02A 5 2 3" xfId="16756" xr:uid="{00000000-0005-0000-0000-000067410000}"/>
    <cellStyle name="C02A 5 2 3 2" xfId="16757" xr:uid="{00000000-0005-0000-0000-000068410000}"/>
    <cellStyle name="C02A 5 2 4" xfId="16758" xr:uid="{00000000-0005-0000-0000-000069410000}"/>
    <cellStyle name="C02A 5 3" xfId="16759" xr:uid="{00000000-0005-0000-0000-00006A410000}"/>
    <cellStyle name="C02A 5 3 2" xfId="16760" xr:uid="{00000000-0005-0000-0000-00006B410000}"/>
    <cellStyle name="C02A 5 3 2 2" xfId="16761" xr:uid="{00000000-0005-0000-0000-00006C410000}"/>
    <cellStyle name="C02A 5 3 3" xfId="16762" xr:uid="{00000000-0005-0000-0000-00006D410000}"/>
    <cellStyle name="C02A 5 3 3 2" xfId="16763" xr:uid="{00000000-0005-0000-0000-00006E410000}"/>
    <cellStyle name="C02A 5 3 4" xfId="16764" xr:uid="{00000000-0005-0000-0000-00006F410000}"/>
    <cellStyle name="C02A 5 4" xfId="16765" xr:uid="{00000000-0005-0000-0000-000070410000}"/>
    <cellStyle name="C02A 5 4 2" xfId="16766" xr:uid="{00000000-0005-0000-0000-000071410000}"/>
    <cellStyle name="C02A 5 4 2 2" xfId="16767" xr:uid="{00000000-0005-0000-0000-000072410000}"/>
    <cellStyle name="C02A 5 4 3" xfId="16768" xr:uid="{00000000-0005-0000-0000-000073410000}"/>
    <cellStyle name="C02A 5 4 3 2" xfId="16769" xr:uid="{00000000-0005-0000-0000-000074410000}"/>
    <cellStyle name="C02A 5 4 4" xfId="16770" xr:uid="{00000000-0005-0000-0000-000075410000}"/>
    <cellStyle name="C02A 5 5" xfId="16771" xr:uid="{00000000-0005-0000-0000-000076410000}"/>
    <cellStyle name="C02A 5 5 2" xfId="16772" xr:uid="{00000000-0005-0000-0000-000077410000}"/>
    <cellStyle name="C02A 5 5 2 2" xfId="16773" xr:uid="{00000000-0005-0000-0000-000078410000}"/>
    <cellStyle name="C02A 5 5 3" xfId="16774" xr:uid="{00000000-0005-0000-0000-000079410000}"/>
    <cellStyle name="C02A 5 5 3 2" xfId="16775" xr:uid="{00000000-0005-0000-0000-00007A410000}"/>
    <cellStyle name="C02A 5 5 4" xfId="16776" xr:uid="{00000000-0005-0000-0000-00007B410000}"/>
    <cellStyle name="C02A 5 6" xfId="16777" xr:uid="{00000000-0005-0000-0000-00007C410000}"/>
    <cellStyle name="C02A 5 6 2" xfId="16778" xr:uid="{00000000-0005-0000-0000-00007D410000}"/>
    <cellStyle name="C02A 5 6 2 2" xfId="16779" xr:uid="{00000000-0005-0000-0000-00007E410000}"/>
    <cellStyle name="C02A 5 6 3" xfId="16780" xr:uid="{00000000-0005-0000-0000-00007F410000}"/>
    <cellStyle name="C02A 5 6 3 2" xfId="16781" xr:uid="{00000000-0005-0000-0000-000080410000}"/>
    <cellStyle name="C02A 5 6 4" xfId="16782" xr:uid="{00000000-0005-0000-0000-000081410000}"/>
    <cellStyle name="C02A 5 7" xfId="16783" xr:uid="{00000000-0005-0000-0000-000082410000}"/>
    <cellStyle name="C02A 5 7 2" xfId="16784" xr:uid="{00000000-0005-0000-0000-000083410000}"/>
    <cellStyle name="C02A 5 7 2 2" xfId="16785" xr:uid="{00000000-0005-0000-0000-000084410000}"/>
    <cellStyle name="C02A 5 7 3" xfId="16786" xr:uid="{00000000-0005-0000-0000-000085410000}"/>
    <cellStyle name="C02A 5 7 3 2" xfId="16787" xr:uid="{00000000-0005-0000-0000-000086410000}"/>
    <cellStyle name="C02A 5 7 4" xfId="16788" xr:uid="{00000000-0005-0000-0000-000087410000}"/>
    <cellStyle name="C02A 5 8" xfId="16789" xr:uid="{00000000-0005-0000-0000-000088410000}"/>
    <cellStyle name="C02A 5 8 2" xfId="16790" xr:uid="{00000000-0005-0000-0000-000089410000}"/>
    <cellStyle name="C02A 5 8 2 2" xfId="16791" xr:uid="{00000000-0005-0000-0000-00008A410000}"/>
    <cellStyle name="C02A 5 8 3" xfId="16792" xr:uid="{00000000-0005-0000-0000-00008B410000}"/>
    <cellStyle name="C02A 5 9" xfId="16793" xr:uid="{00000000-0005-0000-0000-00008C410000}"/>
    <cellStyle name="C02A 5 9 2" xfId="16794" xr:uid="{00000000-0005-0000-0000-00008D410000}"/>
    <cellStyle name="C02A 5 9 2 2" xfId="16795" xr:uid="{00000000-0005-0000-0000-00008E410000}"/>
    <cellStyle name="C02A 5 9 3" xfId="16796" xr:uid="{00000000-0005-0000-0000-00008F410000}"/>
    <cellStyle name="C02A 6" xfId="16797" xr:uid="{00000000-0005-0000-0000-000090410000}"/>
    <cellStyle name="C02A 6 10" xfId="16798" xr:uid="{00000000-0005-0000-0000-000091410000}"/>
    <cellStyle name="C02A 6 10 2" xfId="16799" xr:uid="{00000000-0005-0000-0000-000092410000}"/>
    <cellStyle name="C02A 6 11" xfId="16800" xr:uid="{00000000-0005-0000-0000-000093410000}"/>
    <cellStyle name="C02A 6 11 2" xfId="16801" xr:uid="{00000000-0005-0000-0000-000094410000}"/>
    <cellStyle name="C02A 6 12" xfId="16802" xr:uid="{00000000-0005-0000-0000-000095410000}"/>
    <cellStyle name="C02A 6 2" xfId="16803" xr:uid="{00000000-0005-0000-0000-000096410000}"/>
    <cellStyle name="C02A 6 2 2" xfId="16804" xr:uid="{00000000-0005-0000-0000-000097410000}"/>
    <cellStyle name="C02A 6 2 2 2" xfId="16805" xr:uid="{00000000-0005-0000-0000-000098410000}"/>
    <cellStyle name="C02A 6 2 3" xfId="16806" xr:uid="{00000000-0005-0000-0000-000099410000}"/>
    <cellStyle name="C02A 6 2 3 2" xfId="16807" xr:uid="{00000000-0005-0000-0000-00009A410000}"/>
    <cellStyle name="C02A 6 2 4" xfId="16808" xr:uid="{00000000-0005-0000-0000-00009B410000}"/>
    <cellStyle name="C02A 6 3" xfId="16809" xr:uid="{00000000-0005-0000-0000-00009C410000}"/>
    <cellStyle name="C02A 6 3 2" xfId="16810" xr:uid="{00000000-0005-0000-0000-00009D410000}"/>
    <cellStyle name="C02A 6 3 2 2" xfId="16811" xr:uid="{00000000-0005-0000-0000-00009E410000}"/>
    <cellStyle name="C02A 6 3 3" xfId="16812" xr:uid="{00000000-0005-0000-0000-00009F410000}"/>
    <cellStyle name="C02A 6 3 3 2" xfId="16813" xr:uid="{00000000-0005-0000-0000-0000A0410000}"/>
    <cellStyle name="C02A 6 3 4" xfId="16814" xr:uid="{00000000-0005-0000-0000-0000A1410000}"/>
    <cellStyle name="C02A 6 4" xfId="16815" xr:uid="{00000000-0005-0000-0000-0000A2410000}"/>
    <cellStyle name="C02A 6 4 2" xfId="16816" xr:uid="{00000000-0005-0000-0000-0000A3410000}"/>
    <cellStyle name="C02A 6 4 2 2" xfId="16817" xr:uid="{00000000-0005-0000-0000-0000A4410000}"/>
    <cellStyle name="C02A 6 4 3" xfId="16818" xr:uid="{00000000-0005-0000-0000-0000A5410000}"/>
    <cellStyle name="C02A 6 4 3 2" xfId="16819" xr:uid="{00000000-0005-0000-0000-0000A6410000}"/>
    <cellStyle name="C02A 6 4 4" xfId="16820" xr:uid="{00000000-0005-0000-0000-0000A7410000}"/>
    <cellStyle name="C02A 6 5" xfId="16821" xr:uid="{00000000-0005-0000-0000-0000A8410000}"/>
    <cellStyle name="C02A 6 5 2" xfId="16822" xr:uid="{00000000-0005-0000-0000-0000A9410000}"/>
    <cellStyle name="C02A 6 5 2 2" xfId="16823" xr:uid="{00000000-0005-0000-0000-0000AA410000}"/>
    <cellStyle name="C02A 6 5 3" xfId="16824" xr:uid="{00000000-0005-0000-0000-0000AB410000}"/>
    <cellStyle name="C02A 6 5 3 2" xfId="16825" xr:uid="{00000000-0005-0000-0000-0000AC410000}"/>
    <cellStyle name="C02A 6 5 4" xfId="16826" xr:uid="{00000000-0005-0000-0000-0000AD410000}"/>
    <cellStyle name="C02A 6 6" xfId="16827" xr:uid="{00000000-0005-0000-0000-0000AE410000}"/>
    <cellStyle name="C02A 6 6 2" xfId="16828" xr:uid="{00000000-0005-0000-0000-0000AF410000}"/>
    <cellStyle name="C02A 6 6 2 2" xfId="16829" xr:uid="{00000000-0005-0000-0000-0000B0410000}"/>
    <cellStyle name="C02A 6 6 3" xfId="16830" xr:uid="{00000000-0005-0000-0000-0000B1410000}"/>
    <cellStyle name="C02A 6 6 3 2" xfId="16831" xr:uid="{00000000-0005-0000-0000-0000B2410000}"/>
    <cellStyle name="C02A 6 6 4" xfId="16832" xr:uid="{00000000-0005-0000-0000-0000B3410000}"/>
    <cellStyle name="C02A 6 7" xfId="16833" xr:uid="{00000000-0005-0000-0000-0000B4410000}"/>
    <cellStyle name="C02A 6 7 2" xfId="16834" xr:uid="{00000000-0005-0000-0000-0000B5410000}"/>
    <cellStyle name="C02A 6 7 2 2" xfId="16835" xr:uid="{00000000-0005-0000-0000-0000B6410000}"/>
    <cellStyle name="C02A 6 7 3" xfId="16836" xr:uid="{00000000-0005-0000-0000-0000B7410000}"/>
    <cellStyle name="C02A 6 7 3 2" xfId="16837" xr:uid="{00000000-0005-0000-0000-0000B8410000}"/>
    <cellStyle name="C02A 6 7 4" xfId="16838" xr:uid="{00000000-0005-0000-0000-0000B9410000}"/>
    <cellStyle name="C02A 6 8" xfId="16839" xr:uid="{00000000-0005-0000-0000-0000BA410000}"/>
    <cellStyle name="C02A 6 8 2" xfId="16840" xr:uid="{00000000-0005-0000-0000-0000BB410000}"/>
    <cellStyle name="C02A 6 8 2 2" xfId="16841" xr:uid="{00000000-0005-0000-0000-0000BC410000}"/>
    <cellStyle name="C02A 6 8 3" xfId="16842" xr:uid="{00000000-0005-0000-0000-0000BD410000}"/>
    <cellStyle name="C02A 6 9" xfId="16843" xr:uid="{00000000-0005-0000-0000-0000BE410000}"/>
    <cellStyle name="C02A 6 9 2" xfId="16844" xr:uid="{00000000-0005-0000-0000-0000BF410000}"/>
    <cellStyle name="C02A 6 9 2 2" xfId="16845" xr:uid="{00000000-0005-0000-0000-0000C0410000}"/>
    <cellStyle name="C02A 6 9 3" xfId="16846" xr:uid="{00000000-0005-0000-0000-0000C1410000}"/>
    <cellStyle name="C02A 7" xfId="16847" xr:uid="{00000000-0005-0000-0000-0000C2410000}"/>
    <cellStyle name="C02A 7 10" xfId="16848" xr:uid="{00000000-0005-0000-0000-0000C3410000}"/>
    <cellStyle name="C02A 7 10 2" xfId="16849" xr:uid="{00000000-0005-0000-0000-0000C4410000}"/>
    <cellStyle name="C02A 7 11" xfId="16850" xr:uid="{00000000-0005-0000-0000-0000C5410000}"/>
    <cellStyle name="C02A 7 11 2" xfId="16851" xr:uid="{00000000-0005-0000-0000-0000C6410000}"/>
    <cellStyle name="C02A 7 12" xfId="16852" xr:uid="{00000000-0005-0000-0000-0000C7410000}"/>
    <cellStyle name="C02A 7 2" xfId="16853" xr:uid="{00000000-0005-0000-0000-0000C8410000}"/>
    <cellStyle name="C02A 7 2 2" xfId="16854" xr:uid="{00000000-0005-0000-0000-0000C9410000}"/>
    <cellStyle name="C02A 7 2 2 2" xfId="16855" xr:uid="{00000000-0005-0000-0000-0000CA410000}"/>
    <cellStyle name="C02A 7 2 3" xfId="16856" xr:uid="{00000000-0005-0000-0000-0000CB410000}"/>
    <cellStyle name="C02A 7 2 3 2" xfId="16857" xr:uid="{00000000-0005-0000-0000-0000CC410000}"/>
    <cellStyle name="C02A 7 2 4" xfId="16858" xr:uid="{00000000-0005-0000-0000-0000CD410000}"/>
    <cellStyle name="C02A 7 3" xfId="16859" xr:uid="{00000000-0005-0000-0000-0000CE410000}"/>
    <cellStyle name="C02A 7 3 2" xfId="16860" xr:uid="{00000000-0005-0000-0000-0000CF410000}"/>
    <cellStyle name="C02A 7 3 2 2" xfId="16861" xr:uid="{00000000-0005-0000-0000-0000D0410000}"/>
    <cellStyle name="C02A 7 3 3" xfId="16862" xr:uid="{00000000-0005-0000-0000-0000D1410000}"/>
    <cellStyle name="C02A 7 3 3 2" xfId="16863" xr:uid="{00000000-0005-0000-0000-0000D2410000}"/>
    <cellStyle name="C02A 7 3 4" xfId="16864" xr:uid="{00000000-0005-0000-0000-0000D3410000}"/>
    <cellStyle name="C02A 7 4" xfId="16865" xr:uid="{00000000-0005-0000-0000-0000D4410000}"/>
    <cellStyle name="C02A 7 4 2" xfId="16866" xr:uid="{00000000-0005-0000-0000-0000D5410000}"/>
    <cellStyle name="C02A 7 4 2 2" xfId="16867" xr:uid="{00000000-0005-0000-0000-0000D6410000}"/>
    <cellStyle name="C02A 7 4 3" xfId="16868" xr:uid="{00000000-0005-0000-0000-0000D7410000}"/>
    <cellStyle name="C02A 7 4 3 2" xfId="16869" xr:uid="{00000000-0005-0000-0000-0000D8410000}"/>
    <cellStyle name="C02A 7 4 4" xfId="16870" xr:uid="{00000000-0005-0000-0000-0000D9410000}"/>
    <cellStyle name="C02A 7 5" xfId="16871" xr:uid="{00000000-0005-0000-0000-0000DA410000}"/>
    <cellStyle name="C02A 7 5 2" xfId="16872" xr:uid="{00000000-0005-0000-0000-0000DB410000}"/>
    <cellStyle name="C02A 7 5 2 2" xfId="16873" xr:uid="{00000000-0005-0000-0000-0000DC410000}"/>
    <cellStyle name="C02A 7 5 3" xfId="16874" xr:uid="{00000000-0005-0000-0000-0000DD410000}"/>
    <cellStyle name="C02A 7 5 3 2" xfId="16875" xr:uid="{00000000-0005-0000-0000-0000DE410000}"/>
    <cellStyle name="C02A 7 5 4" xfId="16876" xr:uid="{00000000-0005-0000-0000-0000DF410000}"/>
    <cellStyle name="C02A 7 6" xfId="16877" xr:uid="{00000000-0005-0000-0000-0000E0410000}"/>
    <cellStyle name="C02A 7 6 2" xfId="16878" xr:uid="{00000000-0005-0000-0000-0000E1410000}"/>
    <cellStyle name="C02A 7 6 2 2" xfId="16879" xr:uid="{00000000-0005-0000-0000-0000E2410000}"/>
    <cellStyle name="C02A 7 6 3" xfId="16880" xr:uid="{00000000-0005-0000-0000-0000E3410000}"/>
    <cellStyle name="C02A 7 6 3 2" xfId="16881" xr:uid="{00000000-0005-0000-0000-0000E4410000}"/>
    <cellStyle name="C02A 7 6 4" xfId="16882" xr:uid="{00000000-0005-0000-0000-0000E5410000}"/>
    <cellStyle name="C02A 7 7" xfId="16883" xr:uid="{00000000-0005-0000-0000-0000E6410000}"/>
    <cellStyle name="C02A 7 7 2" xfId="16884" xr:uid="{00000000-0005-0000-0000-0000E7410000}"/>
    <cellStyle name="C02A 7 7 2 2" xfId="16885" xr:uid="{00000000-0005-0000-0000-0000E8410000}"/>
    <cellStyle name="C02A 7 7 3" xfId="16886" xr:uid="{00000000-0005-0000-0000-0000E9410000}"/>
    <cellStyle name="C02A 7 7 3 2" xfId="16887" xr:uid="{00000000-0005-0000-0000-0000EA410000}"/>
    <cellStyle name="C02A 7 7 4" xfId="16888" xr:uid="{00000000-0005-0000-0000-0000EB410000}"/>
    <cellStyle name="C02A 7 8" xfId="16889" xr:uid="{00000000-0005-0000-0000-0000EC410000}"/>
    <cellStyle name="C02A 7 8 2" xfId="16890" xr:uid="{00000000-0005-0000-0000-0000ED410000}"/>
    <cellStyle name="C02A 7 8 2 2" xfId="16891" xr:uid="{00000000-0005-0000-0000-0000EE410000}"/>
    <cellStyle name="C02A 7 8 3" xfId="16892" xr:uid="{00000000-0005-0000-0000-0000EF410000}"/>
    <cellStyle name="C02A 7 9" xfId="16893" xr:uid="{00000000-0005-0000-0000-0000F0410000}"/>
    <cellStyle name="C02A 7 9 2" xfId="16894" xr:uid="{00000000-0005-0000-0000-0000F1410000}"/>
    <cellStyle name="C02A 7 9 2 2" xfId="16895" xr:uid="{00000000-0005-0000-0000-0000F2410000}"/>
    <cellStyle name="C02A 7 9 3" xfId="16896" xr:uid="{00000000-0005-0000-0000-0000F3410000}"/>
    <cellStyle name="C02A 8" xfId="16897" xr:uid="{00000000-0005-0000-0000-0000F4410000}"/>
    <cellStyle name="C02A 8 10" xfId="16898" xr:uid="{00000000-0005-0000-0000-0000F5410000}"/>
    <cellStyle name="C02A 8 10 2" xfId="16899" xr:uid="{00000000-0005-0000-0000-0000F6410000}"/>
    <cellStyle name="C02A 8 11" xfId="16900" xr:uid="{00000000-0005-0000-0000-0000F7410000}"/>
    <cellStyle name="C02A 8 11 2" xfId="16901" xr:uid="{00000000-0005-0000-0000-0000F8410000}"/>
    <cellStyle name="C02A 8 12" xfId="16902" xr:uid="{00000000-0005-0000-0000-0000F9410000}"/>
    <cellStyle name="C02A 8 2" xfId="16903" xr:uid="{00000000-0005-0000-0000-0000FA410000}"/>
    <cellStyle name="C02A 8 2 2" xfId="16904" xr:uid="{00000000-0005-0000-0000-0000FB410000}"/>
    <cellStyle name="C02A 8 2 2 2" xfId="16905" xr:uid="{00000000-0005-0000-0000-0000FC410000}"/>
    <cellStyle name="C02A 8 2 3" xfId="16906" xr:uid="{00000000-0005-0000-0000-0000FD410000}"/>
    <cellStyle name="C02A 8 2 3 2" xfId="16907" xr:uid="{00000000-0005-0000-0000-0000FE410000}"/>
    <cellStyle name="C02A 8 2 4" xfId="16908" xr:uid="{00000000-0005-0000-0000-0000FF410000}"/>
    <cellStyle name="C02A 8 3" xfId="16909" xr:uid="{00000000-0005-0000-0000-000000420000}"/>
    <cellStyle name="C02A 8 3 2" xfId="16910" xr:uid="{00000000-0005-0000-0000-000001420000}"/>
    <cellStyle name="C02A 8 3 2 2" xfId="16911" xr:uid="{00000000-0005-0000-0000-000002420000}"/>
    <cellStyle name="C02A 8 3 3" xfId="16912" xr:uid="{00000000-0005-0000-0000-000003420000}"/>
    <cellStyle name="C02A 8 3 3 2" xfId="16913" xr:uid="{00000000-0005-0000-0000-000004420000}"/>
    <cellStyle name="C02A 8 3 4" xfId="16914" xr:uid="{00000000-0005-0000-0000-000005420000}"/>
    <cellStyle name="C02A 8 4" xfId="16915" xr:uid="{00000000-0005-0000-0000-000006420000}"/>
    <cellStyle name="C02A 8 4 2" xfId="16916" xr:uid="{00000000-0005-0000-0000-000007420000}"/>
    <cellStyle name="C02A 8 4 2 2" xfId="16917" xr:uid="{00000000-0005-0000-0000-000008420000}"/>
    <cellStyle name="C02A 8 4 3" xfId="16918" xr:uid="{00000000-0005-0000-0000-000009420000}"/>
    <cellStyle name="C02A 8 4 3 2" xfId="16919" xr:uid="{00000000-0005-0000-0000-00000A420000}"/>
    <cellStyle name="C02A 8 4 4" xfId="16920" xr:uid="{00000000-0005-0000-0000-00000B420000}"/>
    <cellStyle name="C02A 8 5" xfId="16921" xr:uid="{00000000-0005-0000-0000-00000C420000}"/>
    <cellStyle name="C02A 8 5 2" xfId="16922" xr:uid="{00000000-0005-0000-0000-00000D420000}"/>
    <cellStyle name="C02A 8 5 2 2" xfId="16923" xr:uid="{00000000-0005-0000-0000-00000E420000}"/>
    <cellStyle name="C02A 8 5 3" xfId="16924" xr:uid="{00000000-0005-0000-0000-00000F420000}"/>
    <cellStyle name="C02A 8 5 3 2" xfId="16925" xr:uid="{00000000-0005-0000-0000-000010420000}"/>
    <cellStyle name="C02A 8 5 4" xfId="16926" xr:uid="{00000000-0005-0000-0000-000011420000}"/>
    <cellStyle name="C02A 8 6" xfId="16927" xr:uid="{00000000-0005-0000-0000-000012420000}"/>
    <cellStyle name="C02A 8 6 2" xfId="16928" xr:uid="{00000000-0005-0000-0000-000013420000}"/>
    <cellStyle name="C02A 8 6 2 2" xfId="16929" xr:uid="{00000000-0005-0000-0000-000014420000}"/>
    <cellStyle name="C02A 8 6 3" xfId="16930" xr:uid="{00000000-0005-0000-0000-000015420000}"/>
    <cellStyle name="C02A 8 6 3 2" xfId="16931" xr:uid="{00000000-0005-0000-0000-000016420000}"/>
    <cellStyle name="C02A 8 6 4" xfId="16932" xr:uid="{00000000-0005-0000-0000-000017420000}"/>
    <cellStyle name="C02A 8 7" xfId="16933" xr:uid="{00000000-0005-0000-0000-000018420000}"/>
    <cellStyle name="C02A 8 7 2" xfId="16934" xr:uid="{00000000-0005-0000-0000-000019420000}"/>
    <cellStyle name="C02A 8 7 2 2" xfId="16935" xr:uid="{00000000-0005-0000-0000-00001A420000}"/>
    <cellStyle name="C02A 8 7 3" xfId="16936" xr:uid="{00000000-0005-0000-0000-00001B420000}"/>
    <cellStyle name="C02A 8 7 3 2" xfId="16937" xr:uid="{00000000-0005-0000-0000-00001C420000}"/>
    <cellStyle name="C02A 8 7 4" xfId="16938" xr:uid="{00000000-0005-0000-0000-00001D420000}"/>
    <cellStyle name="C02A 8 8" xfId="16939" xr:uid="{00000000-0005-0000-0000-00001E420000}"/>
    <cellStyle name="C02A 8 8 2" xfId="16940" xr:uid="{00000000-0005-0000-0000-00001F420000}"/>
    <cellStyle name="C02A 8 8 2 2" xfId="16941" xr:uid="{00000000-0005-0000-0000-000020420000}"/>
    <cellStyle name="C02A 8 8 3" xfId="16942" xr:uid="{00000000-0005-0000-0000-000021420000}"/>
    <cellStyle name="C02A 8 9" xfId="16943" xr:uid="{00000000-0005-0000-0000-000022420000}"/>
    <cellStyle name="C02A 8 9 2" xfId="16944" xr:uid="{00000000-0005-0000-0000-000023420000}"/>
    <cellStyle name="C02A 8 9 2 2" xfId="16945" xr:uid="{00000000-0005-0000-0000-000024420000}"/>
    <cellStyle name="C02A 8 9 3" xfId="16946" xr:uid="{00000000-0005-0000-0000-000025420000}"/>
    <cellStyle name="C02A 9" xfId="16947" xr:uid="{00000000-0005-0000-0000-000026420000}"/>
    <cellStyle name="C02A 9 10" xfId="16948" xr:uid="{00000000-0005-0000-0000-000027420000}"/>
    <cellStyle name="C02A 9 10 2" xfId="16949" xr:uid="{00000000-0005-0000-0000-000028420000}"/>
    <cellStyle name="C02A 9 11" xfId="16950" xr:uid="{00000000-0005-0000-0000-000029420000}"/>
    <cellStyle name="C02A 9 11 2" xfId="16951" xr:uid="{00000000-0005-0000-0000-00002A420000}"/>
    <cellStyle name="C02A 9 12" xfId="16952" xr:uid="{00000000-0005-0000-0000-00002B420000}"/>
    <cellStyle name="C02A 9 2" xfId="16953" xr:uid="{00000000-0005-0000-0000-00002C420000}"/>
    <cellStyle name="C02A 9 2 2" xfId="16954" xr:uid="{00000000-0005-0000-0000-00002D420000}"/>
    <cellStyle name="C02A 9 2 2 2" xfId="16955" xr:uid="{00000000-0005-0000-0000-00002E420000}"/>
    <cellStyle name="C02A 9 2 3" xfId="16956" xr:uid="{00000000-0005-0000-0000-00002F420000}"/>
    <cellStyle name="C02A 9 2 3 2" xfId="16957" xr:uid="{00000000-0005-0000-0000-000030420000}"/>
    <cellStyle name="C02A 9 2 4" xfId="16958" xr:uid="{00000000-0005-0000-0000-000031420000}"/>
    <cellStyle name="C02A 9 3" xfId="16959" xr:uid="{00000000-0005-0000-0000-000032420000}"/>
    <cellStyle name="C02A 9 3 2" xfId="16960" xr:uid="{00000000-0005-0000-0000-000033420000}"/>
    <cellStyle name="C02A 9 3 2 2" xfId="16961" xr:uid="{00000000-0005-0000-0000-000034420000}"/>
    <cellStyle name="C02A 9 3 3" xfId="16962" xr:uid="{00000000-0005-0000-0000-000035420000}"/>
    <cellStyle name="C02A 9 3 3 2" xfId="16963" xr:uid="{00000000-0005-0000-0000-000036420000}"/>
    <cellStyle name="C02A 9 3 4" xfId="16964" xr:uid="{00000000-0005-0000-0000-000037420000}"/>
    <cellStyle name="C02A 9 4" xfId="16965" xr:uid="{00000000-0005-0000-0000-000038420000}"/>
    <cellStyle name="C02A 9 4 2" xfId="16966" xr:uid="{00000000-0005-0000-0000-000039420000}"/>
    <cellStyle name="C02A 9 4 2 2" xfId="16967" xr:uid="{00000000-0005-0000-0000-00003A420000}"/>
    <cellStyle name="C02A 9 4 3" xfId="16968" xr:uid="{00000000-0005-0000-0000-00003B420000}"/>
    <cellStyle name="C02A 9 4 3 2" xfId="16969" xr:uid="{00000000-0005-0000-0000-00003C420000}"/>
    <cellStyle name="C02A 9 4 4" xfId="16970" xr:uid="{00000000-0005-0000-0000-00003D420000}"/>
    <cellStyle name="C02A 9 5" xfId="16971" xr:uid="{00000000-0005-0000-0000-00003E420000}"/>
    <cellStyle name="C02A 9 5 2" xfId="16972" xr:uid="{00000000-0005-0000-0000-00003F420000}"/>
    <cellStyle name="C02A 9 5 2 2" xfId="16973" xr:uid="{00000000-0005-0000-0000-000040420000}"/>
    <cellStyle name="C02A 9 5 3" xfId="16974" xr:uid="{00000000-0005-0000-0000-000041420000}"/>
    <cellStyle name="C02A 9 5 3 2" xfId="16975" xr:uid="{00000000-0005-0000-0000-000042420000}"/>
    <cellStyle name="C02A 9 5 4" xfId="16976" xr:uid="{00000000-0005-0000-0000-000043420000}"/>
    <cellStyle name="C02A 9 6" xfId="16977" xr:uid="{00000000-0005-0000-0000-000044420000}"/>
    <cellStyle name="C02A 9 6 2" xfId="16978" xr:uid="{00000000-0005-0000-0000-000045420000}"/>
    <cellStyle name="C02A 9 6 2 2" xfId="16979" xr:uid="{00000000-0005-0000-0000-000046420000}"/>
    <cellStyle name="C02A 9 6 3" xfId="16980" xr:uid="{00000000-0005-0000-0000-000047420000}"/>
    <cellStyle name="C02A 9 6 3 2" xfId="16981" xr:uid="{00000000-0005-0000-0000-000048420000}"/>
    <cellStyle name="C02A 9 6 4" xfId="16982" xr:uid="{00000000-0005-0000-0000-000049420000}"/>
    <cellStyle name="C02A 9 7" xfId="16983" xr:uid="{00000000-0005-0000-0000-00004A420000}"/>
    <cellStyle name="C02A 9 7 2" xfId="16984" xr:uid="{00000000-0005-0000-0000-00004B420000}"/>
    <cellStyle name="C02A 9 7 2 2" xfId="16985" xr:uid="{00000000-0005-0000-0000-00004C420000}"/>
    <cellStyle name="C02A 9 7 3" xfId="16986" xr:uid="{00000000-0005-0000-0000-00004D420000}"/>
    <cellStyle name="C02A 9 7 3 2" xfId="16987" xr:uid="{00000000-0005-0000-0000-00004E420000}"/>
    <cellStyle name="C02A 9 7 4" xfId="16988" xr:uid="{00000000-0005-0000-0000-00004F420000}"/>
    <cellStyle name="C02A 9 8" xfId="16989" xr:uid="{00000000-0005-0000-0000-000050420000}"/>
    <cellStyle name="C02A 9 8 2" xfId="16990" xr:uid="{00000000-0005-0000-0000-000051420000}"/>
    <cellStyle name="C02A 9 8 2 2" xfId="16991" xr:uid="{00000000-0005-0000-0000-000052420000}"/>
    <cellStyle name="C02A 9 8 3" xfId="16992" xr:uid="{00000000-0005-0000-0000-000053420000}"/>
    <cellStyle name="C02A 9 9" xfId="16993" xr:uid="{00000000-0005-0000-0000-000054420000}"/>
    <cellStyle name="C02A 9 9 2" xfId="16994" xr:uid="{00000000-0005-0000-0000-000055420000}"/>
    <cellStyle name="C02A 9 9 2 2" xfId="16995" xr:uid="{00000000-0005-0000-0000-000056420000}"/>
    <cellStyle name="C02A 9 9 3" xfId="16996" xr:uid="{00000000-0005-0000-0000-000057420000}"/>
    <cellStyle name="C02A_Sheet1" xfId="16997" xr:uid="{00000000-0005-0000-0000-000058420000}"/>
    <cellStyle name="C02B" xfId="16998" xr:uid="{00000000-0005-0000-0000-000059420000}"/>
    <cellStyle name="C02B 2" xfId="16999" xr:uid="{00000000-0005-0000-0000-00005A420000}"/>
    <cellStyle name="C02H" xfId="17000" xr:uid="{00000000-0005-0000-0000-00005B420000}"/>
    <cellStyle name="C02L" xfId="17001" xr:uid="{00000000-0005-0000-0000-00005C420000}"/>
    <cellStyle name="C03A" xfId="17002" xr:uid="{00000000-0005-0000-0000-00005D420000}"/>
    <cellStyle name="C03B" xfId="17003" xr:uid="{00000000-0005-0000-0000-00005E420000}"/>
    <cellStyle name="C03H" xfId="17004" xr:uid="{00000000-0005-0000-0000-00005F420000}"/>
    <cellStyle name="C03L" xfId="17005" xr:uid="{00000000-0005-0000-0000-000060420000}"/>
    <cellStyle name="C04A" xfId="17006" xr:uid="{00000000-0005-0000-0000-000061420000}"/>
    <cellStyle name="C04A 2" xfId="17007" xr:uid="{00000000-0005-0000-0000-000062420000}"/>
    <cellStyle name="C04B" xfId="17008" xr:uid="{00000000-0005-0000-0000-000063420000}"/>
    <cellStyle name="C04H" xfId="17009" xr:uid="{00000000-0005-0000-0000-000064420000}"/>
    <cellStyle name="C04L" xfId="17010" xr:uid="{00000000-0005-0000-0000-000065420000}"/>
    <cellStyle name="C05A" xfId="17011" xr:uid="{00000000-0005-0000-0000-000066420000}"/>
    <cellStyle name="C05B" xfId="17012" xr:uid="{00000000-0005-0000-0000-000067420000}"/>
    <cellStyle name="C05H" xfId="17013" xr:uid="{00000000-0005-0000-0000-000068420000}"/>
    <cellStyle name="C05L" xfId="17014" xr:uid="{00000000-0005-0000-0000-000069420000}"/>
    <cellStyle name="C05L 2" xfId="17015" xr:uid="{00000000-0005-0000-0000-00006A420000}"/>
    <cellStyle name="C06A" xfId="17016" xr:uid="{00000000-0005-0000-0000-00006B420000}"/>
    <cellStyle name="C06B" xfId="17017" xr:uid="{00000000-0005-0000-0000-00006C420000}"/>
    <cellStyle name="C06H" xfId="17018" xr:uid="{00000000-0005-0000-0000-00006D420000}"/>
    <cellStyle name="C06L" xfId="17019" xr:uid="{00000000-0005-0000-0000-00006E420000}"/>
    <cellStyle name="C07A" xfId="17020" xr:uid="{00000000-0005-0000-0000-00006F420000}"/>
    <cellStyle name="C07B" xfId="17021" xr:uid="{00000000-0005-0000-0000-000070420000}"/>
    <cellStyle name="C07H" xfId="17022" xr:uid="{00000000-0005-0000-0000-000071420000}"/>
    <cellStyle name="C07L" xfId="17023" xr:uid="{00000000-0005-0000-0000-000072420000}"/>
    <cellStyle name="Cabecera 1" xfId="17024" xr:uid="{00000000-0005-0000-0000-000073420000}"/>
    <cellStyle name="Cabecera 2" xfId="17025" xr:uid="{00000000-0005-0000-0000-000074420000}"/>
    <cellStyle name="Calc Cells" xfId="17026" xr:uid="{00000000-0005-0000-0000-000075420000}"/>
    <cellStyle name="Calc Currency (0)" xfId="17027" xr:uid="{00000000-0005-0000-0000-000076420000}"/>
    <cellStyle name="Calc Currency (0) 2" xfId="17028" xr:uid="{00000000-0005-0000-0000-000077420000}"/>
    <cellStyle name="Calc Currency (2)" xfId="17029" xr:uid="{00000000-0005-0000-0000-000078420000}"/>
    <cellStyle name="Calc Currency (2) 2" xfId="17030" xr:uid="{00000000-0005-0000-0000-000079420000}"/>
    <cellStyle name="Calc Percent (0)" xfId="17031" xr:uid="{00000000-0005-0000-0000-00007A420000}"/>
    <cellStyle name="Calc Percent (0) 2" xfId="17032" xr:uid="{00000000-0005-0000-0000-00007B420000}"/>
    <cellStyle name="Calc Percent (1)" xfId="17033" xr:uid="{00000000-0005-0000-0000-00007C420000}"/>
    <cellStyle name="Calc Percent (1) 2" xfId="17034" xr:uid="{00000000-0005-0000-0000-00007D420000}"/>
    <cellStyle name="Calc Percent (2)" xfId="17035" xr:uid="{00000000-0005-0000-0000-00007E420000}"/>
    <cellStyle name="Calc Percent (2) 2" xfId="17036" xr:uid="{00000000-0005-0000-0000-00007F420000}"/>
    <cellStyle name="Calc Units (0)" xfId="17037" xr:uid="{00000000-0005-0000-0000-000080420000}"/>
    <cellStyle name="Calc Units (0) 2" xfId="17038" xr:uid="{00000000-0005-0000-0000-000081420000}"/>
    <cellStyle name="Calc Units (1)" xfId="17039" xr:uid="{00000000-0005-0000-0000-000082420000}"/>
    <cellStyle name="Calc Units (1) 2" xfId="17040" xr:uid="{00000000-0005-0000-0000-000083420000}"/>
    <cellStyle name="Calc Units (2)" xfId="17041" xr:uid="{00000000-0005-0000-0000-000084420000}"/>
    <cellStyle name="Calc Units (2) 2" xfId="17042" xr:uid="{00000000-0005-0000-0000-000085420000}"/>
    <cellStyle name="Calcs" xfId="17043" xr:uid="{00000000-0005-0000-0000-000086420000}"/>
    <cellStyle name="Calcs 2" xfId="17044" xr:uid="{00000000-0005-0000-0000-000087420000}"/>
    <cellStyle name="Calculation 2" xfId="17045" xr:uid="{00000000-0005-0000-0000-000088420000}"/>
    <cellStyle name="Calculation 2 10" xfId="17046" xr:uid="{00000000-0005-0000-0000-000089420000}"/>
    <cellStyle name="Calculation 2 10 2" xfId="17047" xr:uid="{00000000-0005-0000-0000-00008A420000}"/>
    <cellStyle name="Calculation 2 10 2 2" xfId="17048" xr:uid="{00000000-0005-0000-0000-00008B420000}"/>
    <cellStyle name="Calculation 2 10 3" xfId="17049" xr:uid="{00000000-0005-0000-0000-00008C420000}"/>
    <cellStyle name="Calculation 2 10 3 2" xfId="17050" xr:uid="{00000000-0005-0000-0000-00008D420000}"/>
    <cellStyle name="Calculation 2 10 4" xfId="17051" xr:uid="{00000000-0005-0000-0000-00008E420000}"/>
    <cellStyle name="Calculation 2 11" xfId="17052" xr:uid="{00000000-0005-0000-0000-00008F420000}"/>
    <cellStyle name="Calculation 2 11 2" xfId="17053" xr:uid="{00000000-0005-0000-0000-000090420000}"/>
    <cellStyle name="Calculation 2 11 2 2" xfId="17054" xr:uid="{00000000-0005-0000-0000-000091420000}"/>
    <cellStyle name="Calculation 2 11 3" xfId="17055" xr:uid="{00000000-0005-0000-0000-000092420000}"/>
    <cellStyle name="Calculation 2 11 3 2" xfId="17056" xr:uid="{00000000-0005-0000-0000-000093420000}"/>
    <cellStyle name="Calculation 2 11 4" xfId="17057" xr:uid="{00000000-0005-0000-0000-000094420000}"/>
    <cellStyle name="Calculation 2 12" xfId="17058" xr:uid="{00000000-0005-0000-0000-000095420000}"/>
    <cellStyle name="Calculation 2 12 2" xfId="17059" xr:uid="{00000000-0005-0000-0000-000096420000}"/>
    <cellStyle name="Calculation 2 12 2 2" xfId="17060" xr:uid="{00000000-0005-0000-0000-000097420000}"/>
    <cellStyle name="Calculation 2 12 3" xfId="17061" xr:uid="{00000000-0005-0000-0000-000098420000}"/>
    <cellStyle name="Calculation 2 12 3 2" xfId="17062" xr:uid="{00000000-0005-0000-0000-000099420000}"/>
    <cellStyle name="Calculation 2 12 4" xfId="17063" xr:uid="{00000000-0005-0000-0000-00009A420000}"/>
    <cellStyle name="Calculation 2 13" xfId="17064" xr:uid="{00000000-0005-0000-0000-00009B420000}"/>
    <cellStyle name="Calculation 2 13 2" xfId="17065" xr:uid="{00000000-0005-0000-0000-00009C420000}"/>
    <cellStyle name="Calculation 2 13 2 2" xfId="17066" xr:uid="{00000000-0005-0000-0000-00009D420000}"/>
    <cellStyle name="Calculation 2 13 3" xfId="17067" xr:uid="{00000000-0005-0000-0000-00009E420000}"/>
    <cellStyle name="Calculation 2 13 3 2" xfId="17068" xr:uid="{00000000-0005-0000-0000-00009F420000}"/>
    <cellStyle name="Calculation 2 13 4" xfId="17069" xr:uid="{00000000-0005-0000-0000-0000A0420000}"/>
    <cellStyle name="Calculation 2 14" xfId="17070" xr:uid="{00000000-0005-0000-0000-0000A1420000}"/>
    <cellStyle name="Calculation 2 14 2" xfId="17071" xr:uid="{00000000-0005-0000-0000-0000A2420000}"/>
    <cellStyle name="Calculation 2 14 2 2" xfId="17072" xr:uid="{00000000-0005-0000-0000-0000A3420000}"/>
    <cellStyle name="Calculation 2 14 3" xfId="17073" xr:uid="{00000000-0005-0000-0000-0000A4420000}"/>
    <cellStyle name="Calculation 2 14 3 2" xfId="17074" xr:uid="{00000000-0005-0000-0000-0000A5420000}"/>
    <cellStyle name="Calculation 2 14 4" xfId="17075" xr:uid="{00000000-0005-0000-0000-0000A6420000}"/>
    <cellStyle name="Calculation 2 15" xfId="17076" xr:uid="{00000000-0005-0000-0000-0000A7420000}"/>
    <cellStyle name="Calculation 2 15 2" xfId="17077" xr:uid="{00000000-0005-0000-0000-0000A8420000}"/>
    <cellStyle name="Calculation 2 15 2 2" xfId="17078" xr:uid="{00000000-0005-0000-0000-0000A9420000}"/>
    <cellStyle name="Calculation 2 15 3" xfId="17079" xr:uid="{00000000-0005-0000-0000-0000AA420000}"/>
    <cellStyle name="Calculation 2 15 3 2" xfId="17080" xr:uid="{00000000-0005-0000-0000-0000AB420000}"/>
    <cellStyle name="Calculation 2 15 4" xfId="17081" xr:uid="{00000000-0005-0000-0000-0000AC420000}"/>
    <cellStyle name="Calculation 2 16" xfId="17082" xr:uid="{00000000-0005-0000-0000-0000AD420000}"/>
    <cellStyle name="Calculation 2 16 2" xfId="17083" xr:uid="{00000000-0005-0000-0000-0000AE420000}"/>
    <cellStyle name="Calculation 2 16 2 2" xfId="17084" xr:uid="{00000000-0005-0000-0000-0000AF420000}"/>
    <cellStyle name="Calculation 2 16 3" xfId="17085" xr:uid="{00000000-0005-0000-0000-0000B0420000}"/>
    <cellStyle name="Calculation 2 17" xfId="17086" xr:uid="{00000000-0005-0000-0000-0000B1420000}"/>
    <cellStyle name="Calculation 2 17 2" xfId="17087" xr:uid="{00000000-0005-0000-0000-0000B2420000}"/>
    <cellStyle name="Calculation 2 17 2 2" xfId="17088" xr:uid="{00000000-0005-0000-0000-0000B3420000}"/>
    <cellStyle name="Calculation 2 17 3" xfId="17089" xr:uid="{00000000-0005-0000-0000-0000B4420000}"/>
    <cellStyle name="Calculation 2 18" xfId="17090" xr:uid="{00000000-0005-0000-0000-0000B5420000}"/>
    <cellStyle name="Calculation 2 18 2" xfId="17091" xr:uid="{00000000-0005-0000-0000-0000B6420000}"/>
    <cellStyle name="Calculation 2 19" xfId="17092" xr:uid="{00000000-0005-0000-0000-0000B7420000}"/>
    <cellStyle name="Calculation 2 19 2" xfId="17093" xr:uid="{00000000-0005-0000-0000-0000B8420000}"/>
    <cellStyle name="Calculation 2 2" xfId="17094" xr:uid="{00000000-0005-0000-0000-0000B9420000}"/>
    <cellStyle name="Calculation 2 2 10" xfId="17095" xr:uid="{00000000-0005-0000-0000-0000BA420000}"/>
    <cellStyle name="Calculation 2 2 10 2" xfId="17096" xr:uid="{00000000-0005-0000-0000-0000BB420000}"/>
    <cellStyle name="Calculation 2 2 11" xfId="17097" xr:uid="{00000000-0005-0000-0000-0000BC420000}"/>
    <cellStyle name="Calculation 2 2 11 2" xfId="17098" xr:uid="{00000000-0005-0000-0000-0000BD420000}"/>
    <cellStyle name="Calculation 2 2 12" xfId="17099" xr:uid="{00000000-0005-0000-0000-0000BE420000}"/>
    <cellStyle name="Calculation 2 2 2" xfId="17100" xr:uid="{00000000-0005-0000-0000-0000BF420000}"/>
    <cellStyle name="Calculation 2 2 2 2" xfId="17101" xr:uid="{00000000-0005-0000-0000-0000C0420000}"/>
    <cellStyle name="Calculation 2 2 2 2 2" xfId="17102" xr:uid="{00000000-0005-0000-0000-0000C1420000}"/>
    <cellStyle name="Calculation 2 2 2 3" xfId="17103" xr:uid="{00000000-0005-0000-0000-0000C2420000}"/>
    <cellStyle name="Calculation 2 2 2 3 2" xfId="17104" xr:uid="{00000000-0005-0000-0000-0000C3420000}"/>
    <cellStyle name="Calculation 2 2 2 4" xfId="17105" xr:uid="{00000000-0005-0000-0000-0000C4420000}"/>
    <cellStyle name="Calculation 2 2 3" xfId="17106" xr:uid="{00000000-0005-0000-0000-0000C5420000}"/>
    <cellStyle name="Calculation 2 2 3 2" xfId="17107" xr:uid="{00000000-0005-0000-0000-0000C6420000}"/>
    <cellStyle name="Calculation 2 2 3 2 2" xfId="17108" xr:uid="{00000000-0005-0000-0000-0000C7420000}"/>
    <cellStyle name="Calculation 2 2 3 3" xfId="17109" xr:uid="{00000000-0005-0000-0000-0000C8420000}"/>
    <cellStyle name="Calculation 2 2 3 3 2" xfId="17110" xr:uid="{00000000-0005-0000-0000-0000C9420000}"/>
    <cellStyle name="Calculation 2 2 3 4" xfId="17111" xr:uid="{00000000-0005-0000-0000-0000CA420000}"/>
    <cellStyle name="Calculation 2 2 4" xfId="17112" xr:uid="{00000000-0005-0000-0000-0000CB420000}"/>
    <cellStyle name="Calculation 2 2 4 2" xfId="17113" xr:uid="{00000000-0005-0000-0000-0000CC420000}"/>
    <cellStyle name="Calculation 2 2 4 2 2" xfId="17114" xr:uid="{00000000-0005-0000-0000-0000CD420000}"/>
    <cellStyle name="Calculation 2 2 4 3" xfId="17115" xr:uid="{00000000-0005-0000-0000-0000CE420000}"/>
    <cellStyle name="Calculation 2 2 4 3 2" xfId="17116" xr:uid="{00000000-0005-0000-0000-0000CF420000}"/>
    <cellStyle name="Calculation 2 2 4 4" xfId="17117" xr:uid="{00000000-0005-0000-0000-0000D0420000}"/>
    <cellStyle name="Calculation 2 2 5" xfId="17118" xr:uid="{00000000-0005-0000-0000-0000D1420000}"/>
    <cellStyle name="Calculation 2 2 5 2" xfId="17119" xr:uid="{00000000-0005-0000-0000-0000D2420000}"/>
    <cellStyle name="Calculation 2 2 5 2 2" xfId="17120" xr:uid="{00000000-0005-0000-0000-0000D3420000}"/>
    <cellStyle name="Calculation 2 2 5 3" xfId="17121" xr:uid="{00000000-0005-0000-0000-0000D4420000}"/>
    <cellStyle name="Calculation 2 2 5 3 2" xfId="17122" xr:uid="{00000000-0005-0000-0000-0000D5420000}"/>
    <cellStyle name="Calculation 2 2 5 4" xfId="17123" xr:uid="{00000000-0005-0000-0000-0000D6420000}"/>
    <cellStyle name="Calculation 2 2 6" xfId="17124" xr:uid="{00000000-0005-0000-0000-0000D7420000}"/>
    <cellStyle name="Calculation 2 2 6 2" xfId="17125" xr:uid="{00000000-0005-0000-0000-0000D8420000}"/>
    <cellStyle name="Calculation 2 2 6 2 2" xfId="17126" xr:uid="{00000000-0005-0000-0000-0000D9420000}"/>
    <cellStyle name="Calculation 2 2 6 3" xfId="17127" xr:uid="{00000000-0005-0000-0000-0000DA420000}"/>
    <cellStyle name="Calculation 2 2 6 3 2" xfId="17128" xr:uid="{00000000-0005-0000-0000-0000DB420000}"/>
    <cellStyle name="Calculation 2 2 6 4" xfId="17129" xr:uid="{00000000-0005-0000-0000-0000DC420000}"/>
    <cellStyle name="Calculation 2 2 7" xfId="17130" xr:uid="{00000000-0005-0000-0000-0000DD420000}"/>
    <cellStyle name="Calculation 2 2 7 2" xfId="17131" xr:uid="{00000000-0005-0000-0000-0000DE420000}"/>
    <cellStyle name="Calculation 2 2 7 2 2" xfId="17132" xr:uid="{00000000-0005-0000-0000-0000DF420000}"/>
    <cellStyle name="Calculation 2 2 7 3" xfId="17133" xr:uid="{00000000-0005-0000-0000-0000E0420000}"/>
    <cellStyle name="Calculation 2 2 7 3 2" xfId="17134" xr:uid="{00000000-0005-0000-0000-0000E1420000}"/>
    <cellStyle name="Calculation 2 2 7 4" xfId="17135" xr:uid="{00000000-0005-0000-0000-0000E2420000}"/>
    <cellStyle name="Calculation 2 2 8" xfId="17136" xr:uid="{00000000-0005-0000-0000-0000E3420000}"/>
    <cellStyle name="Calculation 2 2 8 2" xfId="17137" xr:uid="{00000000-0005-0000-0000-0000E4420000}"/>
    <cellStyle name="Calculation 2 2 8 2 2" xfId="17138" xr:uid="{00000000-0005-0000-0000-0000E5420000}"/>
    <cellStyle name="Calculation 2 2 8 3" xfId="17139" xr:uid="{00000000-0005-0000-0000-0000E6420000}"/>
    <cellStyle name="Calculation 2 2 9" xfId="17140" xr:uid="{00000000-0005-0000-0000-0000E7420000}"/>
    <cellStyle name="Calculation 2 2 9 2" xfId="17141" xr:uid="{00000000-0005-0000-0000-0000E8420000}"/>
    <cellStyle name="Calculation 2 2 9 2 2" xfId="17142" xr:uid="{00000000-0005-0000-0000-0000E9420000}"/>
    <cellStyle name="Calculation 2 2 9 3" xfId="17143" xr:uid="{00000000-0005-0000-0000-0000EA420000}"/>
    <cellStyle name="Calculation 2 20" xfId="17144" xr:uid="{00000000-0005-0000-0000-0000EB420000}"/>
    <cellStyle name="Calculation 2 3" xfId="17145" xr:uid="{00000000-0005-0000-0000-0000EC420000}"/>
    <cellStyle name="Calculation 2 3 10" xfId="17146" xr:uid="{00000000-0005-0000-0000-0000ED420000}"/>
    <cellStyle name="Calculation 2 3 10 2" xfId="17147" xr:uid="{00000000-0005-0000-0000-0000EE420000}"/>
    <cellStyle name="Calculation 2 3 11" xfId="17148" xr:uid="{00000000-0005-0000-0000-0000EF420000}"/>
    <cellStyle name="Calculation 2 3 11 2" xfId="17149" xr:uid="{00000000-0005-0000-0000-0000F0420000}"/>
    <cellStyle name="Calculation 2 3 12" xfId="17150" xr:uid="{00000000-0005-0000-0000-0000F1420000}"/>
    <cellStyle name="Calculation 2 3 2" xfId="17151" xr:uid="{00000000-0005-0000-0000-0000F2420000}"/>
    <cellStyle name="Calculation 2 3 2 2" xfId="17152" xr:uid="{00000000-0005-0000-0000-0000F3420000}"/>
    <cellStyle name="Calculation 2 3 2 2 2" xfId="17153" xr:uid="{00000000-0005-0000-0000-0000F4420000}"/>
    <cellStyle name="Calculation 2 3 2 3" xfId="17154" xr:uid="{00000000-0005-0000-0000-0000F5420000}"/>
    <cellStyle name="Calculation 2 3 2 3 2" xfId="17155" xr:uid="{00000000-0005-0000-0000-0000F6420000}"/>
    <cellStyle name="Calculation 2 3 2 4" xfId="17156" xr:uid="{00000000-0005-0000-0000-0000F7420000}"/>
    <cellStyle name="Calculation 2 3 3" xfId="17157" xr:uid="{00000000-0005-0000-0000-0000F8420000}"/>
    <cellStyle name="Calculation 2 3 3 2" xfId="17158" xr:uid="{00000000-0005-0000-0000-0000F9420000}"/>
    <cellStyle name="Calculation 2 3 3 2 2" xfId="17159" xr:uid="{00000000-0005-0000-0000-0000FA420000}"/>
    <cellStyle name="Calculation 2 3 3 3" xfId="17160" xr:uid="{00000000-0005-0000-0000-0000FB420000}"/>
    <cellStyle name="Calculation 2 3 3 3 2" xfId="17161" xr:uid="{00000000-0005-0000-0000-0000FC420000}"/>
    <cellStyle name="Calculation 2 3 3 4" xfId="17162" xr:uid="{00000000-0005-0000-0000-0000FD420000}"/>
    <cellStyle name="Calculation 2 3 4" xfId="17163" xr:uid="{00000000-0005-0000-0000-0000FE420000}"/>
    <cellStyle name="Calculation 2 3 4 2" xfId="17164" xr:uid="{00000000-0005-0000-0000-0000FF420000}"/>
    <cellStyle name="Calculation 2 3 4 2 2" xfId="17165" xr:uid="{00000000-0005-0000-0000-000000430000}"/>
    <cellStyle name="Calculation 2 3 4 3" xfId="17166" xr:uid="{00000000-0005-0000-0000-000001430000}"/>
    <cellStyle name="Calculation 2 3 4 3 2" xfId="17167" xr:uid="{00000000-0005-0000-0000-000002430000}"/>
    <cellStyle name="Calculation 2 3 4 4" xfId="17168" xr:uid="{00000000-0005-0000-0000-000003430000}"/>
    <cellStyle name="Calculation 2 3 5" xfId="17169" xr:uid="{00000000-0005-0000-0000-000004430000}"/>
    <cellStyle name="Calculation 2 3 5 2" xfId="17170" xr:uid="{00000000-0005-0000-0000-000005430000}"/>
    <cellStyle name="Calculation 2 3 5 2 2" xfId="17171" xr:uid="{00000000-0005-0000-0000-000006430000}"/>
    <cellStyle name="Calculation 2 3 5 3" xfId="17172" xr:uid="{00000000-0005-0000-0000-000007430000}"/>
    <cellStyle name="Calculation 2 3 5 3 2" xfId="17173" xr:uid="{00000000-0005-0000-0000-000008430000}"/>
    <cellStyle name="Calculation 2 3 5 4" xfId="17174" xr:uid="{00000000-0005-0000-0000-000009430000}"/>
    <cellStyle name="Calculation 2 3 6" xfId="17175" xr:uid="{00000000-0005-0000-0000-00000A430000}"/>
    <cellStyle name="Calculation 2 3 6 2" xfId="17176" xr:uid="{00000000-0005-0000-0000-00000B430000}"/>
    <cellStyle name="Calculation 2 3 6 2 2" xfId="17177" xr:uid="{00000000-0005-0000-0000-00000C430000}"/>
    <cellStyle name="Calculation 2 3 6 3" xfId="17178" xr:uid="{00000000-0005-0000-0000-00000D430000}"/>
    <cellStyle name="Calculation 2 3 6 3 2" xfId="17179" xr:uid="{00000000-0005-0000-0000-00000E430000}"/>
    <cellStyle name="Calculation 2 3 6 4" xfId="17180" xr:uid="{00000000-0005-0000-0000-00000F430000}"/>
    <cellStyle name="Calculation 2 3 7" xfId="17181" xr:uid="{00000000-0005-0000-0000-000010430000}"/>
    <cellStyle name="Calculation 2 3 7 2" xfId="17182" xr:uid="{00000000-0005-0000-0000-000011430000}"/>
    <cellStyle name="Calculation 2 3 7 2 2" xfId="17183" xr:uid="{00000000-0005-0000-0000-000012430000}"/>
    <cellStyle name="Calculation 2 3 7 3" xfId="17184" xr:uid="{00000000-0005-0000-0000-000013430000}"/>
    <cellStyle name="Calculation 2 3 7 3 2" xfId="17185" xr:uid="{00000000-0005-0000-0000-000014430000}"/>
    <cellStyle name="Calculation 2 3 7 4" xfId="17186" xr:uid="{00000000-0005-0000-0000-000015430000}"/>
    <cellStyle name="Calculation 2 3 8" xfId="17187" xr:uid="{00000000-0005-0000-0000-000016430000}"/>
    <cellStyle name="Calculation 2 3 8 2" xfId="17188" xr:uid="{00000000-0005-0000-0000-000017430000}"/>
    <cellStyle name="Calculation 2 3 8 2 2" xfId="17189" xr:uid="{00000000-0005-0000-0000-000018430000}"/>
    <cellStyle name="Calculation 2 3 8 3" xfId="17190" xr:uid="{00000000-0005-0000-0000-000019430000}"/>
    <cellStyle name="Calculation 2 3 9" xfId="17191" xr:uid="{00000000-0005-0000-0000-00001A430000}"/>
    <cellStyle name="Calculation 2 3 9 2" xfId="17192" xr:uid="{00000000-0005-0000-0000-00001B430000}"/>
    <cellStyle name="Calculation 2 3 9 2 2" xfId="17193" xr:uid="{00000000-0005-0000-0000-00001C430000}"/>
    <cellStyle name="Calculation 2 3 9 3" xfId="17194" xr:uid="{00000000-0005-0000-0000-00001D430000}"/>
    <cellStyle name="Calculation 2 4" xfId="17195" xr:uid="{00000000-0005-0000-0000-00001E430000}"/>
    <cellStyle name="Calculation 2 4 10" xfId="17196" xr:uid="{00000000-0005-0000-0000-00001F430000}"/>
    <cellStyle name="Calculation 2 4 10 2" xfId="17197" xr:uid="{00000000-0005-0000-0000-000020430000}"/>
    <cellStyle name="Calculation 2 4 11" xfId="17198" xr:uid="{00000000-0005-0000-0000-000021430000}"/>
    <cellStyle name="Calculation 2 4 11 2" xfId="17199" xr:uid="{00000000-0005-0000-0000-000022430000}"/>
    <cellStyle name="Calculation 2 4 12" xfId="17200" xr:uid="{00000000-0005-0000-0000-000023430000}"/>
    <cellStyle name="Calculation 2 4 2" xfId="17201" xr:uid="{00000000-0005-0000-0000-000024430000}"/>
    <cellStyle name="Calculation 2 4 2 2" xfId="17202" xr:uid="{00000000-0005-0000-0000-000025430000}"/>
    <cellStyle name="Calculation 2 4 2 2 2" xfId="17203" xr:uid="{00000000-0005-0000-0000-000026430000}"/>
    <cellStyle name="Calculation 2 4 2 3" xfId="17204" xr:uid="{00000000-0005-0000-0000-000027430000}"/>
    <cellStyle name="Calculation 2 4 2 3 2" xfId="17205" xr:uid="{00000000-0005-0000-0000-000028430000}"/>
    <cellStyle name="Calculation 2 4 2 4" xfId="17206" xr:uid="{00000000-0005-0000-0000-000029430000}"/>
    <cellStyle name="Calculation 2 4 3" xfId="17207" xr:uid="{00000000-0005-0000-0000-00002A430000}"/>
    <cellStyle name="Calculation 2 4 3 2" xfId="17208" xr:uid="{00000000-0005-0000-0000-00002B430000}"/>
    <cellStyle name="Calculation 2 4 3 2 2" xfId="17209" xr:uid="{00000000-0005-0000-0000-00002C430000}"/>
    <cellStyle name="Calculation 2 4 3 3" xfId="17210" xr:uid="{00000000-0005-0000-0000-00002D430000}"/>
    <cellStyle name="Calculation 2 4 3 3 2" xfId="17211" xr:uid="{00000000-0005-0000-0000-00002E430000}"/>
    <cellStyle name="Calculation 2 4 3 4" xfId="17212" xr:uid="{00000000-0005-0000-0000-00002F430000}"/>
    <cellStyle name="Calculation 2 4 4" xfId="17213" xr:uid="{00000000-0005-0000-0000-000030430000}"/>
    <cellStyle name="Calculation 2 4 4 2" xfId="17214" xr:uid="{00000000-0005-0000-0000-000031430000}"/>
    <cellStyle name="Calculation 2 4 4 2 2" xfId="17215" xr:uid="{00000000-0005-0000-0000-000032430000}"/>
    <cellStyle name="Calculation 2 4 4 3" xfId="17216" xr:uid="{00000000-0005-0000-0000-000033430000}"/>
    <cellStyle name="Calculation 2 4 4 3 2" xfId="17217" xr:uid="{00000000-0005-0000-0000-000034430000}"/>
    <cellStyle name="Calculation 2 4 4 4" xfId="17218" xr:uid="{00000000-0005-0000-0000-000035430000}"/>
    <cellStyle name="Calculation 2 4 5" xfId="17219" xr:uid="{00000000-0005-0000-0000-000036430000}"/>
    <cellStyle name="Calculation 2 4 5 2" xfId="17220" xr:uid="{00000000-0005-0000-0000-000037430000}"/>
    <cellStyle name="Calculation 2 4 5 2 2" xfId="17221" xr:uid="{00000000-0005-0000-0000-000038430000}"/>
    <cellStyle name="Calculation 2 4 5 3" xfId="17222" xr:uid="{00000000-0005-0000-0000-000039430000}"/>
    <cellStyle name="Calculation 2 4 5 3 2" xfId="17223" xr:uid="{00000000-0005-0000-0000-00003A430000}"/>
    <cellStyle name="Calculation 2 4 5 4" xfId="17224" xr:uid="{00000000-0005-0000-0000-00003B430000}"/>
    <cellStyle name="Calculation 2 4 6" xfId="17225" xr:uid="{00000000-0005-0000-0000-00003C430000}"/>
    <cellStyle name="Calculation 2 4 6 2" xfId="17226" xr:uid="{00000000-0005-0000-0000-00003D430000}"/>
    <cellStyle name="Calculation 2 4 6 2 2" xfId="17227" xr:uid="{00000000-0005-0000-0000-00003E430000}"/>
    <cellStyle name="Calculation 2 4 6 3" xfId="17228" xr:uid="{00000000-0005-0000-0000-00003F430000}"/>
    <cellStyle name="Calculation 2 4 6 3 2" xfId="17229" xr:uid="{00000000-0005-0000-0000-000040430000}"/>
    <cellStyle name="Calculation 2 4 6 4" xfId="17230" xr:uid="{00000000-0005-0000-0000-000041430000}"/>
    <cellStyle name="Calculation 2 4 7" xfId="17231" xr:uid="{00000000-0005-0000-0000-000042430000}"/>
    <cellStyle name="Calculation 2 4 7 2" xfId="17232" xr:uid="{00000000-0005-0000-0000-000043430000}"/>
    <cellStyle name="Calculation 2 4 7 2 2" xfId="17233" xr:uid="{00000000-0005-0000-0000-000044430000}"/>
    <cellStyle name="Calculation 2 4 7 3" xfId="17234" xr:uid="{00000000-0005-0000-0000-000045430000}"/>
    <cellStyle name="Calculation 2 4 7 3 2" xfId="17235" xr:uid="{00000000-0005-0000-0000-000046430000}"/>
    <cellStyle name="Calculation 2 4 7 4" xfId="17236" xr:uid="{00000000-0005-0000-0000-000047430000}"/>
    <cellStyle name="Calculation 2 4 8" xfId="17237" xr:uid="{00000000-0005-0000-0000-000048430000}"/>
    <cellStyle name="Calculation 2 4 8 2" xfId="17238" xr:uid="{00000000-0005-0000-0000-000049430000}"/>
    <cellStyle name="Calculation 2 4 8 2 2" xfId="17239" xr:uid="{00000000-0005-0000-0000-00004A430000}"/>
    <cellStyle name="Calculation 2 4 8 3" xfId="17240" xr:uid="{00000000-0005-0000-0000-00004B430000}"/>
    <cellStyle name="Calculation 2 4 9" xfId="17241" xr:uid="{00000000-0005-0000-0000-00004C430000}"/>
    <cellStyle name="Calculation 2 4 9 2" xfId="17242" xr:uid="{00000000-0005-0000-0000-00004D430000}"/>
    <cellStyle name="Calculation 2 4 9 2 2" xfId="17243" xr:uid="{00000000-0005-0000-0000-00004E430000}"/>
    <cellStyle name="Calculation 2 4 9 3" xfId="17244" xr:uid="{00000000-0005-0000-0000-00004F430000}"/>
    <cellStyle name="Calculation 2 5" xfId="17245" xr:uid="{00000000-0005-0000-0000-000050430000}"/>
    <cellStyle name="Calculation 2 5 10" xfId="17246" xr:uid="{00000000-0005-0000-0000-000051430000}"/>
    <cellStyle name="Calculation 2 5 10 2" xfId="17247" xr:uid="{00000000-0005-0000-0000-000052430000}"/>
    <cellStyle name="Calculation 2 5 11" xfId="17248" xr:uid="{00000000-0005-0000-0000-000053430000}"/>
    <cellStyle name="Calculation 2 5 11 2" xfId="17249" xr:uid="{00000000-0005-0000-0000-000054430000}"/>
    <cellStyle name="Calculation 2 5 12" xfId="17250" xr:uid="{00000000-0005-0000-0000-000055430000}"/>
    <cellStyle name="Calculation 2 5 2" xfId="17251" xr:uid="{00000000-0005-0000-0000-000056430000}"/>
    <cellStyle name="Calculation 2 5 2 2" xfId="17252" xr:uid="{00000000-0005-0000-0000-000057430000}"/>
    <cellStyle name="Calculation 2 5 2 2 2" xfId="17253" xr:uid="{00000000-0005-0000-0000-000058430000}"/>
    <cellStyle name="Calculation 2 5 2 3" xfId="17254" xr:uid="{00000000-0005-0000-0000-000059430000}"/>
    <cellStyle name="Calculation 2 5 2 3 2" xfId="17255" xr:uid="{00000000-0005-0000-0000-00005A430000}"/>
    <cellStyle name="Calculation 2 5 2 4" xfId="17256" xr:uid="{00000000-0005-0000-0000-00005B430000}"/>
    <cellStyle name="Calculation 2 5 3" xfId="17257" xr:uid="{00000000-0005-0000-0000-00005C430000}"/>
    <cellStyle name="Calculation 2 5 3 2" xfId="17258" xr:uid="{00000000-0005-0000-0000-00005D430000}"/>
    <cellStyle name="Calculation 2 5 3 2 2" xfId="17259" xr:uid="{00000000-0005-0000-0000-00005E430000}"/>
    <cellStyle name="Calculation 2 5 3 3" xfId="17260" xr:uid="{00000000-0005-0000-0000-00005F430000}"/>
    <cellStyle name="Calculation 2 5 3 3 2" xfId="17261" xr:uid="{00000000-0005-0000-0000-000060430000}"/>
    <cellStyle name="Calculation 2 5 3 4" xfId="17262" xr:uid="{00000000-0005-0000-0000-000061430000}"/>
    <cellStyle name="Calculation 2 5 4" xfId="17263" xr:uid="{00000000-0005-0000-0000-000062430000}"/>
    <cellStyle name="Calculation 2 5 4 2" xfId="17264" xr:uid="{00000000-0005-0000-0000-000063430000}"/>
    <cellStyle name="Calculation 2 5 4 2 2" xfId="17265" xr:uid="{00000000-0005-0000-0000-000064430000}"/>
    <cellStyle name="Calculation 2 5 4 3" xfId="17266" xr:uid="{00000000-0005-0000-0000-000065430000}"/>
    <cellStyle name="Calculation 2 5 4 3 2" xfId="17267" xr:uid="{00000000-0005-0000-0000-000066430000}"/>
    <cellStyle name="Calculation 2 5 4 4" xfId="17268" xr:uid="{00000000-0005-0000-0000-000067430000}"/>
    <cellStyle name="Calculation 2 5 5" xfId="17269" xr:uid="{00000000-0005-0000-0000-000068430000}"/>
    <cellStyle name="Calculation 2 5 5 2" xfId="17270" xr:uid="{00000000-0005-0000-0000-000069430000}"/>
    <cellStyle name="Calculation 2 5 5 2 2" xfId="17271" xr:uid="{00000000-0005-0000-0000-00006A430000}"/>
    <cellStyle name="Calculation 2 5 5 3" xfId="17272" xr:uid="{00000000-0005-0000-0000-00006B430000}"/>
    <cellStyle name="Calculation 2 5 5 3 2" xfId="17273" xr:uid="{00000000-0005-0000-0000-00006C430000}"/>
    <cellStyle name="Calculation 2 5 5 4" xfId="17274" xr:uid="{00000000-0005-0000-0000-00006D430000}"/>
    <cellStyle name="Calculation 2 5 6" xfId="17275" xr:uid="{00000000-0005-0000-0000-00006E430000}"/>
    <cellStyle name="Calculation 2 5 6 2" xfId="17276" xr:uid="{00000000-0005-0000-0000-00006F430000}"/>
    <cellStyle name="Calculation 2 5 6 2 2" xfId="17277" xr:uid="{00000000-0005-0000-0000-000070430000}"/>
    <cellStyle name="Calculation 2 5 6 3" xfId="17278" xr:uid="{00000000-0005-0000-0000-000071430000}"/>
    <cellStyle name="Calculation 2 5 6 3 2" xfId="17279" xr:uid="{00000000-0005-0000-0000-000072430000}"/>
    <cellStyle name="Calculation 2 5 6 4" xfId="17280" xr:uid="{00000000-0005-0000-0000-000073430000}"/>
    <cellStyle name="Calculation 2 5 7" xfId="17281" xr:uid="{00000000-0005-0000-0000-000074430000}"/>
    <cellStyle name="Calculation 2 5 7 2" xfId="17282" xr:uid="{00000000-0005-0000-0000-000075430000}"/>
    <cellStyle name="Calculation 2 5 7 2 2" xfId="17283" xr:uid="{00000000-0005-0000-0000-000076430000}"/>
    <cellStyle name="Calculation 2 5 7 3" xfId="17284" xr:uid="{00000000-0005-0000-0000-000077430000}"/>
    <cellStyle name="Calculation 2 5 7 3 2" xfId="17285" xr:uid="{00000000-0005-0000-0000-000078430000}"/>
    <cellStyle name="Calculation 2 5 7 4" xfId="17286" xr:uid="{00000000-0005-0000-0000-000079430000}"/>
    <cellStyle name="Calculation 2 5 8" xfId="17287" xr:uid="{00000000-0005-0000-0000-00007A430000}"/>
    <cellStyle name="Calculation 2 5 8 2" xfId="17288" xr:uid="{00000000-0005-0000-0000-00007B430000}"/>
    <cellStyle name="Calculation 2 5 8 2 2" xfId="17289" xr:uid="{00000000-0005-0000-0000-00007C430000}"/>
    <cellStyle name="Calculation 2 5 8 3" xfId="17290" xr:uid="{00000000-0005-0000-0000-00007D430000}"/>
    <cellStyle name="Calculation 2 5 9" xfId="17291" xr:uid="{00000000-0005-0000-0000-00007E430000}"/>
    <cellStyle name="Calculation 2 5 9 2" xfId="17292" xr:uid="{00000000-0005-0000-0000-00007F430000}"/>
    <cellStyle name="Calculation 2 5 9 2 2" xfId="17293" xr:uid="{00000000-0005-0000-0000-000080430000}"/>
    <cellStyle name="Calculation 2 5 9 3" xfId="17294" xr:uid="{00000000-0005-0000-0000-000081430000}"/>
    <cellStyle name="Calculation 2 6" xfId="17295" xr:uid="{00000000-0005-0000-0000-000082430000}"/>
    <cellStyle name="Calculation 2 6 10" xfId="17296" xr:uid="{00000000-0005-0000-0000-000083430000}"/>
    <cellStyle name="Calculation 2 6 10 2" xfId="17297" xr:uid="{00000000-0005-0000-0000-000084430000}"/>
    <cellStyle name="Calculation 2 6 11" xfId="17298" xr:uid="{00000000-0005-0000-0000-000085430000}"/>
    <cellStyle name="Calculation 2 6 11 2" xfId="17299" xr:uid="{00000000-0005-0000-0000-000086430000}"/>
    <cellStyle name="Calculation 2 6 12" xfId="17300" xr:uid="{00000000-0005-0000-0000-000087430000}"/>
    <cellStyle name="Calculation 2 6 2" xfId="17301" xr:uid="{00000000-0005-0000-0000-000088430000}"/>
    <cellStyle name="Calculation 2 6 2 2" xfId="17302" xr:uid="{00000000-0005-0000-0000-000089430000}"/>
    <cellStyle name="Calculation 2 6 2 2 2" xfId="17303" xr:uid="{00000000-0005-0000-0000-00008A430000}"/>
    <cellStyle name="Calculation 2 6 2 3" xfId="17304" xr:uid="{00000000-0005-0000-0000-00008B430000}"/>
    <cellStyle name="Calculation 2 6 2 3 2" xfId="17305" xr:uid="{00000000-0005-0000-0000-00008C430000}"/>
    <cellStyle name="Calculation 2 6 2 4" xfId="17306" xr:uid="{00000000-0005-0000-0000-00008D430000}"/>
    <cellStyle name="Calculation 2 6 3" xfId="17307" xr:uid="{00000000-0005-0000-0000-00008E430000}"/>
    <cellStyle name="Calculation 2 6 3 2" xfId="17308" xr:uid="{00000000-0005-0000-0000-00008F430000}"/>
    <cellStyle name="Calculation 2 6 3 2 2" xfId="17309" xr:uid="{00000000-0005-0000-0000-000090430000}"/>
    <cellStyle name="Calculation 2 6 3 3" xfId="17310" xr:uid="{00000000-0005-0000-0000-000091430000}"/>
    <cellStyle name="Calculation 2 6 3 3 2" xfId="17311" xr:uid="{00000000-0005-0000-0000-000092430000}"/>
    <cellStyle name="Calculation 2 6 3 4" xfId="17312" xr:uid="{00000000-0005-0000-0000-000093430000}"/>
    <cellStyle name="Calculation 2 6 4" xfId="17313" xr:uid="{00000000-0005-0000-0000-000094430000}"/>
    <cellStyle name="Calculation 2 6 4 2" xfId="17314" xr:uid="{00000000-0005-0000-0000-000095430000}"/>
    <cellStyle name="Calculation 2 6 4 2 2" xfId="17315" xr:uid="{00000000-0005-0000-0000-000096430000}"/>
    <cellStyle name="Calculation 2 6 4 3" xfId="17316" xr:uid="{00000000-0005-0000-0000-000097430000}"/>
    <cellStyle name="Calculation 2 6 4 3 2" xfId="17317" xr:uid="{00000000-0005-0000-0000-000098430000}"/>
    <cellStyle name="Calculation 2 6 4 4" xfId="17318" xr:uid="{00000000-0005-0000-0000-000099430000}"/>
    <cellStyle name="Calculation 2 6 5" xfId="17319" xr:uid="{00000000-0005-0000-0000-00009A430000}"/>
    <cellStyle name="Calculation 2 6 5 2" xfId="17320" xr:uid="{00000000-0005-0000-0000-00009B430000}"/>
    <cellStyle name="Calculation 2 6 5 2 2" xfId="17321" xr:uid="{00000000-0005-0000-0000-00009C430000}"/>
    <cellStyle name="Calculation 2 6 5 3" xfId="17322" xr:uid="{00000000-0005-0000-0000-00009D430000}"/>
    <cellStyle name="Calculation 2 6 5 3 2" xfId="17323" xr:uid="{00000000-0005-0000-0000-00009E430000}"/>
    <cellStyle name="Calculation 2 6 5 4" xfId="17324" xr:uid="{00000000-0005-0000-0000-00009F430000}"/>
    <cellStyle name="Calculation 2 6 6" xfId="17325" xr:uid="{00000000-0005-0000-0000-0000A0430000}"/>
    <cellStyle name="Calculation 2 6 6 2" xfId="17326" xr:uid="{00000000-0005-0000-0000-0000A1430000}"/>
    <cellStyle name="Calculation 2 6 6 2 2" xfId="17327" xr:uid="{00000000-0005-0000-0000-0000A2430000}"/>
    <cellStyle name="Calculation 2 6 6 3" xfId="17328" xr:uid="{00000000-0005-0000-0000-0000A3430000}"/>
    <cellStyle name="Calculation 2 6 6 3 2" xfId="17329" xr:uid="{00000000-0005-0000-0000-0000A4430000}"/>
    <cellStyle name="Calculation 2 6 6 4" xfId="17330" xr:uid="{00000000-0005-0000-0000-0000A5430000}"/>
    <cellStyle name="Calculation 2 6 7" xfId="17331" xr:uid="{00000000-0005-0000-0000-0000A6430000}"/>
    <cellStyle name="Calculation 2 6 7 2" xfId="17332" xr:uid="{00000000-0005-0000-0000-0000A7430000}"/>
    <cellStyle name="Calculation 2 6 7 2 2" xfId="17333" xr:uid="{00000000-0005-0000-0000-0000A8430000}"/>
    <cellStyle name="Calculation 2 6 7 3" xfId="17334" xr:uid="{00000000-0005-0000-0000-0000A9430000}"/>
    <cellStyle name="Calculation 2 6 7 3 2" xfId="17335" xr:uid="{00000000-0005-0000-0000-0000AA430000}"/>
    <cellStyle name="Calculation 2 6 7 4" xfId="17336" xr:uid="{00000000-0005-0000-0000-0000AB430000}"/>
    <cellStyle name="Calculation 2 6 8" xfId="17337" xr:uid="{00000000-0005-0000-0000-0000AC430000}"/>
    <cellStyle name="Calculation 2 6 8 2" xfId="17338" xr:uid="{00000000-0005-0000-0000-0000AD430000}"/>
    <cellStyle name="Calculation 2 6 8 2 2" xfId="17339" xr:uid="{00000000-0005-0000-0000-0000AE430000}"/>
    <cellStyle name="Calculation 2 6 8 3" xfId="17340" xr:uid="{00000000-0005-0000-0000-0000AF430000}"/>
    <cellStyle name="Calculation 2 6 9" xfId="17341" xr:uid="{00000000-0005-0000-0000-0000B0430000}"/>
    <cellStyle name="Calculation 2 6 9 2" xfId="17342" xr:uid="{00000000-0005-0000-0000-0000B1430000}"/>
    <cellStyle name="Calculation 2 6 9 2 2" xfId="17343" xr:uid="{00000000-0005-0000-0000-0000B2430000}"/>
    <cellStyle name="Calculation 2 6 9 3" xfId="17344" xr:uid="{00000000-0005-0000-0000-0000B3430000}"/>
    <cellStyle name="Calculation 2 7" xfId="17345" xr:uid="{00000000-0005-0000-0000-0000B4430000}"/>
    <cellStyle name="Calculation 2 7 10" xfId="17346" xr:uid="{00000000-0005-0000-0000-0000B5430000}"/>
    <cellStyle name="Calculation 2 7 10 2" xfId="17347" xr:uid="{00000000-0005-0000-0000-0000B6430000}"/>
    <cellStyle name="Calculation 2 7 11" xfId="17348" xr:uid="{00000000-0005-0000-0000-0000B7430000}"/>
    <cellStyle name="Calculation 2 7 11 2" xfId="17349" xr:uid="{00000000-0005-0000-0000-0000B8430000}"/>
    <cellStyle name="Calculation 2 7 12" xfId="17350" xr:uid="{00000000-0005-0000-0000-0000B9430000}"/>
    <cellStyle name="Calculation 2 7 2" xfId="17351" xr:uid="{00000000-0005-0000-0000-0000BA430000}"/>
    <cellStyle name="Calculation 2 7 2 2" xfId="17352" xr:uid="{00000000-0005-0000-0000-0000BB430000}"/>
    <cellStyle name="Calculation 2 7 2 2 2" xfId="17353" xr:uid="{00000000-0005-0000-0000-0000BC430000}"/>
    <cellStyle name="Calculation 2 7 2 3" xfId="17354" xr:uid="{00000000-0005-0000-0000-0000BD430000}"/>
    <cellStyle name="Calculation 2 7 2 3 2" xfId="17355" xr:uid="{00000000-0005-0000-0000-0000BE430000}"/>
    <cellStyle name="Calculation 2 7 2 4" xfId="17356" xr:uid="{00000000-0005-0000-0000-0000BF430000}"/>
    <cellStyle name="Calculation 2 7 3" xfId="17357" xr:uid="{00000000-0005-0000-0000-0000C0430000}"/>
    <cellStyle name="Calculation 2 7 3 2" xfId="17358" xr:uid="{00000000-0005-0000-0000-0000C1430000}"/>
    <cellStyle name="Calculation 2 7 3 2 2" xfId="17359" xr:uid="{00000000-0005-0000-0000-0000C2430000}"/>
    <cellStyle name="Calculation 2 7 3 3" xfId="17360" xr:uid="{00000000-0005-0000-0000-0000C3430000}"/>
    <cellStyle name="Calculation 2 7 3 3 2" xfId="17361" xr:uid="{00000000-0005-0000-0000-0000C4430000}"/>
    <cellStyle name="Calculation 2 7 3 4" xfId="17362" xr:uid="{00000000-0005-0000-0000-0000C5430000}"/>
    <cellStyle name="Calculation 2 7 4" xfId="17363" xr:uid="{00000000-0005-0000-0000-0000C6430000}"/>
    <cellStyle name="Calculation 2 7 4 2" xfId="17364" xr:uid="{00000000-0005-0000-0000-0000C7430000}"/>
    <cellStyle name="Calculation 2 7 4 2 2" xfId="17365" xr:uid="{00000000-0005-0000-0000-0000C8430000}"/>
    <cellStyle name="Calculation 2 7 4 3" xfId="17366" xr:uid="{00000000-0005-0000-0000-0000C9430000}"/>
    <cellStyle name="Calculation 2 7 4 3 2" xfId="17367" xr:uid="{00000000-0005-0000-0000-0000CA430000}"/>
    <cellStyle name="Calculation 2 7 4 4" xfId="17368" xr:uid="{00000000-0005-0000-0000-0000CB430000}"/>
    <cellStyle name="Calculation 2 7 5" xfId="17369" xr:uid="{00000000-0005-0000-0000-0000CC430000}"/>
    <cellStyle name="Calculation 2 7 5 2" xfId="17370" xr:uid="{00000000-0005-0000-0000-0000CD430000}"/>
    <cellStyle name="Calculation 2 7 5 2 2" xfId="17371" xr:uid="{00000000-0005-0000-0000-0000CE430000}"/>
    <cellStyle name="Calculation 2 7 5 3" xfId="17372" xr:uid="{00000000-0005-0000-0000-0000CF430000}"/>
    <cellStyle name="Calculation 2 7 5 3 2" xfId="17373" xr:uid="{00000000-0005-0000-0000-0000D0430000}"/>
    <cellStyle name="Calculation 2 7 5 4" xfId="17374" xr:uid="{00000000-0005-0000-0000-0000D1430000}"/>
    <cellStyle name="Calculation 2 7 6" xfId="17375" xr:uid="{00000000-0005-0000-0000-0000D2430000}"/>
    <cellStyle name="Calculation 2 7 6 2" xfId="17376" xr:uid="{00000000-0005-0000-0000-0000D3430000}"/>
    <cellStyle name="Calculation 2 7 6 2 2" xfId="17377" xr:uid="{00000000-0005-0000-0000-0000D4430000}"/>
    <cellStyle name="Calculation 2 7 6 3" xfId="17378" xr:uid="{00000000-0005-0000-0000-0000D5430000}"/>
    <cellStyle name="Calculation 2 7 6 3 2" xfId="17379" xr:uid="{00000000-0005-0000-0000-0000D6430000}"/>
    <cellStyle name="Calculation 2 7 6 4" xfId="17380" xr:uid="{00000000-0005-0000-0000-0000D7430000}"/>
    <cellStyle name="Calculation 2 7 7" xfId="17381" xr:uid="{00000000-0005-0000-0000-0000D8430000}"/>
    <cellStyle name="Calculation 2 7 7 2" xfId="17382" xr:uid="{00000000-0005-0000-0000-0000D9430000}"/>
    <cellStyle name="Calculation 2 7 7 2 2" xfId="17383" xr:uid="{00000000-0005-0000-0000-0000DA430000}"/>
    <cellStyle name="Calculation 2 7 7 3" xfId="17384" xr:uid="{00000000-0005-0000-0000-0000DB430000}"/>
    <cellStyle name="Calculation 2 7 7 3 2" xfId="17385" xr:uid="{00000000-0005-0000-0000-0000DC430000}"/>
    <cellStyle name="Calculation 2 7 7 4" xfId="17386" xr:uid="{00000000-0005-0000-0000-0000DD430000}"/>
    <cellStyle name="Calculation 2 7 8" xfId="17387" xr:uid="{00000000-0005-0000-0000-0000DE430000}"/>
    <cellStyle name="Calculation 2 7 8 2" xfId="17388" xr:uid="{00000000-0005-0000-0000-0000DF430000}"/>
    <cellStyle name="Calculation 2 7 8 2 2" xfId="17389" xr:uid="{00000000-0005-0000-0000-0000E0430000}"/>
    <cellStyle name="Calculation 2 7 8 3" xfId="17390" xr:uid="{00000000-0005-0000-0000-0000E1430000}"/>
    <cellStyle name="Calculation 2 7 9" xfId="17391" xr:uid="{00000000-0005-0000-0000-0000E2430000}"/>
    <cellStyle name="Calculation 2 7 9 2" xfId="17392" xr:uid="{00000000-0005-0000-0000-0000E3430000}"/>
    <cellStyle name="Calculation 2 7 9 2 2" xfId="17393" xr:uid="{00000000-0005-0000-0000-0000E4430000}"/>
    <cellStyle name="Calculation 2 7 9 3" xfId="17394" xr:uid="{00000000-0005-0000-0000-0000E5430000}"/>
    <cellStyle name="Calculation 2 8" xfId="17395" xr:uid="{00000000-0005-0000-0000-0000E6430000}"/>
    <cellStyle name="Calculation 2 8 10" xfId="17396" xr:uid="{00000000-0005-0000-0000-0000E7430000}"/>
    <cellStyle name="Calculation 2 8 10 2" xfId="17397" xr:uid="{00000000-0005-0000-0000-0000E8430000}"/>
    <cellStyle name="Calculation 2 8 11" xfId="17398" xr:uid="{00000000-0005-0000-0000-0000E9430000}"/>
    <cellStyle name="Calculation 2 8 11 2" xfId="17399" xr:uid="{00000000-0005-0000-0000-0000EA430000}"/>
    <cellStyle name="Calculation 2 8 12" xfId="17400" xr:uid="{00000000-0005-0000-0000-0000EB430000}"/>
    <cellStyle name="Calculation 2 8 2" xfId="17401" xr:uid="{00000000-0005-0000-0000-0000EC430000}"/>
    <cellStyle name="Calculation 2 8 2 2" xfId="17402" xr:uid="{00000000-0005-0000-0000-0000ED430000}"/>
    <cellStyle name="Calculation 2 8 2 2 2" xfId="17403" xr:uid="{00000000-0005-0000-0000-0000EE430000}"/>
    <cellStyle name="Calculation 2 8 2 3" xfId="17404" xr:uid="{00000000-0005-0000-0000-0000EF430000}"/>
    <cellStyle name="Calculation 2 8 2 3 2" xfId="17405" xr:uid="{00000000-0005-0000-0000-0000F0430000}"/>
    <cellStyle name="Calculation 2 8 2 4" xfId="17406" xr:uid="{00000000-0005-0000-0000-0000F1430000}"/>
    <cellStyle name="Calculation 2 8 3" xfId="17407" xr:uid="{00000000-0005-0000-0000-0000F2430000}"/>
    <cellStyle name="Calculation 2 8 3 2" xfId="17408" xr:uid="{00000000-0005-0000-0000-0000F3430000}"/>
    <cellStyle name="Calculation 2 8 3 2 2" xfId="17409" xr:uid="{00000000-0005-0000-0000-0000F4430000}"/>
    <cellStyle name="Calculation 2 8 3 3" xfId="17410" xr:uid="{00000000-0005-0000-0000-0000F5430000}"/>
    <cellStyle name="Calculation 2 8 3 3 2" xfId="17411" xr:uid="{00000000-0005-0000-0000-0000F6430000}"/>
    <cellStyle name="Calculation 2 8 3 4" xfId="17412" xr:uid="{00000000-0005-0000-0000-0000F7430000}"/>
    <cellStyle name="Calculation 2 8 4" xfId="17413" xr:uid="{00000000-0005-0000-0000-0000F8430000}"/>
    <cellStyle name="Calculation 2 8 4 2" xfId="17414" xr:uid="{00000000-0005-0000-0000-0000F9430000}"/>
    <cellStyle name="Calculation 2 8 4 2 2" xfId="17415" xr:uid="{00000000-0005-0000-0000-0000FA430000}"/>
    <cellStyle name="Calculation 2 8 4 3" xfId="17416" xr:uid="{00000000-0005-0000-0000-0000FB430000}"/>
    <cellStyle name="Calculation 2 8 4 3 2" xfId="17417" xr:uid="{00000000-0005-0000-0000-0000FC430000}"/>
    <cellStyle name="Calculation 2 8 4 4" xfId="17418" xr:uid="{00000000-0005-0000-0000-0000FD430000}"/>
    <cellStyle name="Calculation 2 8 5" xfId="17419" xr:uid="{00000000-0005-0000-0000-0000FE430000}"/>
    <cellStyle name="Calculation 2 8 5 2" xfId="17420" xr:uid="{00000000-0005-0000-0000-0000FF430000}"/>
    <cellStyle name="Calculation 2 8 5 2 2" xfId="17421" xr:uid="{00000000-0005-0000-0000-000000440000}"/>
    <cellStyle name="Calculation 2 8 5 3" xfId="17422" xr:uid="{00000000-0005-0000-0000-000001440000}"/>
    <cellStyle name="Calculation 2 8 5 3 2" xfId="17423" xr:uid="{00000000-0005-0000-0000-000002440000}"/>
    <cellStyle name="Calculation 2 8 5 4" xfId="17424" xr:uid="{00000000-0005-0000-0000-000003440000}"/>
    <cellStyle name="Calculation 2 8 6" xfId="17425" xr:uid="{00000000-0005-0000-0000-000004440000}"/>
    <cellStyle name="Calculation 2 8 6 2" xfId="17426" xr:uid="{00000000-0005-0000-0000-000005440000}"/>
    <cellStyle name="Calculation 2 8 6 2 2" xfId="17427" xr:uid="{00000000-0005-0000-0000-000006440000}"/>
    <cellStyle name="Calculation 2 8 6 3" xfId="17428" xr:uid="{00000000-0005-0000-0000-000007440000}"/>
    <cellStyle name="Calculation 2 8 6 3 2" xfId="17429" xr:uid="{00000000-0005-0000-0000-000008440000}"/>
    <cellStyle name="Calculation 2 8 6 4" xfId="17430" xr:uid="{00000000-0005-0000-0000-000009440000}"/>
    <cellStyle name="Calculation 2 8 7" xfId="17431" xr:uid="{00000000-0005-0000-0000-00000A440000}"/>
    <cellStyle name="Calculation 2 8 7 2" xfId="17432" xr:uid="{00000000-0005-0000-0000-00000B440000}"/>
    <cellStyle name="Calculation 2 8 7 2 2" xfId="17433" xr:uid="{00000000-0005-0000-0000-00000C440000}"/>
    <cellStyle name="Calculation 2 8 7 3" xfId="17434" xr:uid="{00000000-0005-0000-0000-00000D440000}"/>
    <cellStyle name="Calculation 2 8 7 3 2" xfId="17435" xr:uid="{00000000-0005-0000-0000-00000E440000}"/>
    <cellStyle name="Calculation 2 8 7 4" xfId="17436" xr:uid="{00000000-0005-0000-0000-00000F440000}"/>
    <cellStyle name="Calculation 2 8 8" xfId="17437" xr:uid="{00000000-0005-0000-0000-000010440000}"/>
    <cellStyle name="Calculation 2 8 8 2" xfId="17438" xr:uid="{00000000-0005-0000-0000-000011440000}"/>
    <cellStyle name="Calculation 2 8 8 2 2" xfId="17439" xr:uid="{00000000-0005-0000-0000-000012440000}"/>
    <cellStyle name="Calculation 2 8 8 3" xfId="17440" xr:uid="{00000000-0005-0000-0000-000013440000}"/>
    <cellStyle name="Calculation 2 8 9" xfId="17441" xr:uid="{00000000-0005-0000-0000-000014440000}"/>
    <cellStyle name="Calculation 2 8 9 2" xfId="17442" xr:uid="{00000000-0005-0000-0000-000015440000}"/>
    <cellStyle name="Calculation 2 8 9 2 2" xfId="17443" xr:uid="{00000000-0005-0000-0000-000016440000}"/>
    <cellStyle name="Calculation 2 8 9 3" xfId="17444" xr:uid="{00000000-0005-0000-0000-000017440000}"/>
    <cellStyle name="Calculation 2 9" xfId="17445" xr:uid="{00000000-0005-0000-0000-000018440000}"/>
    <cellStyle name="Calculation 2 9 2" xfId="17446" xr:uid="{00000000-0005-0000-0000-000019440000}"/>
    <cellStyle name="Calculation 2 9 2 2" xfId="17447" xr:uid="{00000000-0005-0000-0000-00001A440000}"/>
    <cellStyle name="Calculation 2 9 3" xfId="17448" xr:uid="{00000000-0005-0000-0000-00001B440000}"/>
    <cellStyle name="Calculation 2 9 3 2" xfId="17449" xr:uid="{00000000-0005-0000-0000-00001C440000}"/>
    <cellStyle name="Calculation 2 9 4" xfId="17450" xr:uid="{00000000-0005-0000-0000-00001D440000}"/>
    <cellStyle name="Calculation 3" xfId="17451" xr:uid="{00000000-0005-0000-0000-00001E440000}"/>
    <cellStyle name="Calculation 3 10" xfId="17452" xr:uid="{00000000-0005-0000-0000-00001F440000}"/>
    <cellStyle name="Calculation 3 10 2" xfId="17453" xr:uid="{00000000-0005-0000-0000-000020440000}"/>
    <cellStyle name="Calculation 3 10 2 2" xfId="17454" xr:uid="{00000000-0005-0000-0000-000021440000}"/>
    <cellStyle name="Calculation 3 10 3" xfId="17455" xr:uid="{00000000-0005-0000-0000-000022440000}"/>
    <cellStyle name="Calculation 3 10 3 2" xfId="17456" xr:uid="{00000000-0005-0000-0000-000023440000}"/>
    <cellStyle name="Calculation 3 10 4" xfId="17457" xr:uid="{00000000-0005-0000-0000-000024440000}"/>
    <cellStyle name="Calculation 3 11" xfId="17458" xr:uid="{00000000-0005-0000-0000-000025440000}"/>
    <cellStyle name="Calculation 3 11 2" xfId="17459" xr:uid="{00000000-0005-0000-0000-000026440000}"/>
    <cellStyle name="Calculation 3 11 2 2" xfId="17460" xr:uid="{00000000-0005-0000-0000-000027440000}"/>
    <cellStyle name="Calculation 3 11 3" xfId="17461" xr:uid="{00000000-0005-0000-0000-000028440000}"/>
    <cellStyle name="Calculation 3 11 3 2" xfId="17462" xr:uid="{00000000-0005-0000-0000-000029440000}"/>
    <cellStyle name="Calculation 3 11 4" xfId="17463" xr:uid="{00000000-0005-0000-0000-00002A440000}"/>
    <cellStyle name="Calculation 3 12" xfId="17464" xr:uid="{00000000-0005-0000-0000-00002B440000}"/>
    <cellStyle name="Calculation 3 12 2" xfId="17465" xr:uid="{00000000-0005-0000-0000-00002C440000}"/>
    <cellStyle name="Calculation 3 12 2 2" xfId="17466" xr:uid="{00000000-0005-0000-0000-00002D440000}"/>
    <cellStyle name="Calculation 3 12 3" xfId="17467" xr:uid="{00000000-0005-0000-0000-00002E440000}"/>
    <cellStyle name="Calculation 3 12 3 2" xfId="17468" xr:uid="{00000000-0005-0000-0000-00002F440000}"/>
    <cellStyle name="Calculation 3 12 4" xfId="17469" xr:uid="{00000000-0005-0000-0000-000030440000}"/>
    <cellStyle name="Calculation 3 13" xfId="17470" xr:uid="{00000000-0005-0000-0000-000031440000}"/>
    <cellStyle name="Calculation 3 13 2" xfId="17471" xr:uid="{00000000-0005-0000-0000-000032440000}"/>
    <cellStyle name="Calculation 3 13 2 2" xfId="17472" xr:uid="{00000000-0005-0000-0000-000033440000}"/>
    <cellStyle name="Calculation 3 13 3" xfId="17473" xr:uid="{00000000-0005-0000-0000-000034440000}"/>
    <cellStyle name="Calculation 3 13 3 2" xfId="17474" xr:uid="{00000000-0005-0000-0000-000035440000}"/>
    <cellStyle name="Calculation 3 13 4" xfId="17475" xr:uid="{00000000-0005-0000-0000-000036440000}"/>
    <cellStyle name="Calculation 3 14" xfId="17476" xr:uid="{00000000-0005-0000-0000-000037440000}"/>
    <cellStyle name="Calculation 3 14 2" xfId="17477" xr:uid="{00000000-0005-0000-0000-000038440000}"/>
    <cellStyle name="Calculation 3 14 2 2" xfId="17478" xr:uid="{00000000-0005-0000-0000-000039440000}"/>
    <cellStyle name="Calculation 3 14 3" xfId="17479" xr:uid="{00000000-0005-0000-0000-00003A440000}"/>
    <cellStyle name="Calculation 3 14 3 2" xfId="17480" xr:uid="{00000000-0005-0000-0000-00003B440000}"/>
    <cellStyle name="Calculation 3 14 4" xfId="17481" xr:uid="{00000000-0005-0000-0000-00003C440000}"/>
    <cellStyle name="Calculation 3 15" xfId="17482" xr:uid="{00000000-0005-0000-0000-00003D440000}"/>
    <cellStyle name="Calculation 3 15 2" xfId="17483" xr:uid="{00000000-0005-0000-0000-00003E440000}"/>
    <cellStyle name="Calculation 3 15 2 2" xfId="17484" xr:uid="{00000000-0005-0000-0000-00003F440000}"/>
    <cellStyle name="Calculation 3 15 3" xfId="17485" xr:uid="{00000000-0005-0000-0000-000040440000}"/>
    <cellStyle name="Calculation 3 15 3 2" xfId="17486" xr:uid="{00000000-0005-0000-0000-000041440000}"/>
    <cellStyle name="Calculation 3 15 4" xfId="17487" xr:uid="{00000000-0005-0000-0000-000042440000}"/>
    <cellStyle name="Calculation 3 16" xfId="17488" xr:uid="{00000000-0005-0000-0000-000043440000}"/>
    <cellStyle name="Calculation 3 16 2" xfId="17489" xr:uid="{00000000-0005-0000-0000-000044440000}"/>
    <cellStyle name="Calculation 3 16 2 2" xfId="17490" xr:uid="{00000000-0005-0000-0000-000045440000}"/>
    <cellStyle name="Calculation 3 16 3" xfId="17491" xr:uid="{00000000-0005-0000-0000-000046440000}"/>
    <cellStyle name="Calculation 3 17" xfId="17492" xr:uid="{00000000-0005-0000-0000-000047440000}"/>
    <cellStyle name="Calculation 3 17 2" xfId="17493" xr:uid="{00000000-0005-0000-0000-000048440000}"/>
    <cellStyle name="Calculation 3 17 2 2" xfId="17494" xr:uid="{00000000-0005-0000-0000-000049440000}"/>
    <cellStyle name="Calculation 3 17 3" xfId="17495" xr:uid="{00000000-0005-0000-0000-00004A440000}"/>
    <cellStyle name="Calculation 3 18" xfId="17496" xr:uid="{00000000-0005-0000-0000-00004B440000}"/>
    <cellStyle name="Calculation 3 18 2" xfId="17497" xr:uid="{00000000-0005-0000-0000-00004C440000}"/>
    <cellStyle name="Calculation 3 19" xfId="17498" xr:uid="{00000000-0005-0000-0000-00004D440000}"/>
    <cellStyle name="Calculation 3 19 2" xfId="17499" xr:uid="{00000000-0005-0000-0000-00004E440000}"/>
    <cellStyle name="Calculation 3 2" xfId="17500" xr:uid="{00000000-0005-0000-0000-00004F440000}"/>
    <cellStyle name="Calculation 3 2 10" xfId="17501" xr:uid="{00000000-0005-0000-0000-000050440000}"/>
    <cellStyle name="Calculation 3 2 10 2" xfId="17502" xr:uid="{00000000-0005-0000-0000-000051440000}"/>
    <cellStyle name="Calculation 3 2 11" xfId="17503" xr:uid="{00000000-0005-0000-0000-000052440000}"/>
    <cellStyle name="Calculation 3 2 11 2" xfId="17504" xr:uid="{00000000-0005-0000-0000-000053440000}"/>
    <cellStyle name="Calculation 3 2 12" xfId="17505" xr:uid="{00000000-0005-0000-0000-000054440000}"/>
    <cellStyle name="Calculation 3 2 2" xfId="17506" xr:uid="{00000000-0005-0000-0000-000055440000}"/>
    <cellStyle name="Calculation 3 2 2 2" xfId="17507" xr:uid="{00000000-0005-0000-0000-000056440000}"/>
    <cellStyle name="Calculation 3 2 2 2 2" xfId="17508" xr:uid="{00000000-0005-0000-0000-000057440000}"/>
    <cellStyle name="Calculation 3 2 2 3" xfId="17509" xr:uid="{00000000-0005-0000-0000-000058440000}"/>
    <cellStyle name="Calculation 3 2 2 3 2" xfId="17510" xr:uid="{00000000-0005-0000-0000-000059440000}"/>
    <cellStyle name="Calculation 3 2 2 4" xfId="17511" xr:uid="{00000000-0005-0000-0000-00005A440000}"/>
    <cellStyle name="Calculation 3 2 3" xfId="17512" xr:uid="{00000000-0005-0000-0000-00005B440000}"/>
    <cellStyle name="Calculation 3 2 3 2" xfId="17513" xr:uid="{00000000-0005-0000-0000-00005C440000}"/>
    <cellStyle name="Calculation 3 2 3 2 2" xfId="17514" xr:uid="{00000000-0005-0000-0000-00005D440000}"/>
    <cellStyle name="Calculation 3 2 3 3" xfId="17515" xr:uid="{00000000-0005-0000-0000-00005E440000}"/>
    <cellStyle name="Calculation 3 2 3 3 2" xfId="17516" xr:uid="{00000000-0005-0000-0000-00005F440000}"/>
    <cellStyle name="Calculation 3 2 3 4" xfId="17517" xr:uid="{00000000-0005-0000-0000-000060440000}"/>
    <cellStyle name="Calculation 3 2 4" xfId="17518" xr:uid="{00000000-0005-0000-0000-000061440000}"/>
    <cellStyle name="Calculation 3 2 4 2" xfId="17519" xr:uid="{00000000-0005-0000-0000-000062440000}"/>
    <cellStyle name="Calculation 3 2 4 2 2" xfId="17520" xr:uid="{00000000-0005-0000-0000-000063440000}"/>
    <cellStyle name="Calculation 3 2 4 3" xfId="17521" xr:uid="{00000000-0005-0000-0000-000064440000}"/>
    <cellStyle name="Calculation 3 2 4 3 2" xfId="17522" xr:uid="{00000000-0005-0000-0000-000065440000}"/>
    <cellStyle name="Calculation 3 2 4 4" xfId="17523" xr:uid="{00000000-0005-0000-0000-000066440000}"/>
    <cellStyle name="Calculation 3 2 5" xfId="17524" xr:uid="{00000000-0005-0000-0000-000067440000}"/>
    <cellStyle name="Calculation 3 2 5 2" xfId="17525" xr:uid="{00000000-0005-0000-0000-000068440000}"/>
    <cellStyle name="Calculation 3 2 5 2 2" xfId="17526" xr:uid="{00000000-0005-0000-0000-000069440000}"/>
    <cellStyle name="Calculation 3 2 5 3" xfId="17527" xr:uid="{00000000-0005-0000-0000-00006A440000}"/>
    <cellStyle name="Calculation 3 2 5 3 2" xfId="17528" xr:uid="{00000000-0005-0000-0000-00006B440000}"/>
    <cellStyle name="Calculation 3 2 5 4" xfId="17529" xr:uid="{00000000-0005-0000-0000-00006C440000}"/>
    <cellStyle name="Calculation 3 2 6" xfId="17530" xr:uid="{00000000-0005-0000-0000-00006D440000}"/>
    <cellStyle name="Calculation 3 2 6 2" xfId="17531" xr:uid="{00000000-0005-0000-0000-00006E440000}"/>
    <cellStyle name="Calculation 3 2 6 2 2" xfId="17532" xr:uid="{00000000-0005-0000-0000-00006F440000}"/>
    <cellStyle name="Calculation 3 2 6 3" xfId="17533" xr:uid="{00000000-0005-0000-0000-000070440000}"/>
    <cellStyle name="Calculation 3 2 6 3 2" xfId="17534" xr:uid="{00000000-0005-0000-0000-000071440000}"/>
    <cellStyle name="Calculation 3 2 6 4" xfId="17535" xr:uid="{00000000-0005-0000-0000-000072440000}"/>
    <cellStyle name="Calculation 3 2 7" xfId="17536" xr:uid="{00000000-0005-0000-0000-000073440000}"/>
    <cellStyle name="Calculation 3 2 7 2" xfId="17537" xr:uid="{00000000-0005-0000-0000-000074440000}"/>
    <cellStyle name="Calculation 3 2 7 2 2" xfId="17538" xr:uid="{00000000-0005-0000-0000-000075440000}"/>
    <cellStyle name="Calculation 3 2 7 3" xfId="17539" xr:uid="{00000000-0005-0000-0000-000076440000}"/>
    <cellStyle name="Calculation 3 2 7 3 2" xfId="17540" xr:uid="{00000000-0005-0000-0000-000077440000}"/>
    <cellStyle name="Calculation 3 2 7 4" xfId="17541" xr:uid="{00000000-0005-0000-0000-000078440000}"/>
    <cellStyle name="Calculation 3 2 8" xfId="17542" xr:uid="{00000000-0005-0000-0000-000079440000}"/>
    <cellStyle name="Calculation 3 2 8 2" xfId="17543" xr:uid="{00000000-0005-0000-0000-00007A440000}"/>
    <cellStyle name="Calculation 3 2 8 2 2" xfId="17544" xr:uid="{00000000-0005-0000-0000-00007B440000}"/>
    <cellStyle name="Calculation 3 2 8 3" xfId="17545" xr:uid="{00000000-0005-0000-0000-00007C440000}"/>
    <cellStyle name="Calculation 3 2 9" xfId="17546" xr:uid="{00000000-0005-0000-0000-00007D440000}"/>
    <cellStyle name="Calculation 3 2 9 2" xfId="17547" xr:uid="{00000000-0005-0000-0000-00007E440000}"/>
    <cellStyle name="Calculation 3 2 9 2 2" xfId="17548" xr:uid="{00000000-0005-0000-0000-00007F440000}"/>
    <cellStyle name="Calculation 3 2 9 3" xfId="17549" xr:uid="{00000000-0005-0000-0000-000080440000}"/>
    <cellStyle name="Calculation 3 20" xfId="17550" xr:uid="{00000000-0005-0000-0000-000081440000}"/>
    <cellStyle name="Calculation 3 3" xfId="17551" xr:uid="{00000000-0005-0000-0000-000082440000}"/>
    <cellStyle name="Calculation 3 3 10" xfId="17552" xr:uid="{00000000-0005-0000-0000-000083440000}"/>
    <cellStyle name="Calculation 3 3 10 2" xfId="17553" xr:uid="{00000000-0005-0000-0000-000084440000}"/>
    <cellStyle name="Calculation 3 3 11" xfId="17554" xr:uid="{00000000-0005-0000-0000-000085440000}"/>
    <cellStyle name="Calculation 3 3 11 2" xfId="17555" xr:uid="{00000000-0005-0000-0000-000086440000}"/>
    <cellStyle name="Calculation 3 3 12" xfId="17556" xr:uid="{00000000-0005-0000-0000-000087440000}"/>
    <cellStyle name="Calculation 3 3 2" xfId="17557" xr:uid="{00000000-0005-0000-0000-000088440000}"/>
    <cellStyle name="Calculation 3 3 2 2" xfId="17558" xr:uid="{00000000-0005-0000-0000-000089440000}"/>
    <cellStyle name="Calculation 3 3 2 2 2" xfId="17559" xr:uid="{00000000-0005-0000-0000-00008A440000}"/>
    <cellStyle name="Calculation 3 3 2 3" xfId="17560" xr:uid="{00000000-0005-0000-0000-00008B440000}"/>
    <cellStyle name="Calculation 3 3 2 3 2" xfId="17561" xr:uid="{00000000-0005-0000-0000-00008C440000}"/>
    <cellStyle name="Calculation 3 3 2 4" xfId="17562" xr:uid="{00000000-0005-0000-0000-00008D440000}"/>
    <cellStyle name="Calculation 3 3 3" xfId="17563" xr:uid="{00000000-0005-0000-0000-00008E440000}"/>
    <cellStyle name="Calculation 3 3 3 2" xfId="17564" xr:uid="{00000000-0005-0000-0000-00008F440000}"/>
    <cellStyle name="Calculation 3 3 3 2 2" xfId="17565" xr:uid="{00000000-0005-0000-0000-000090440000}"/>
    <cellStyle name="Calculation 3 3 3 3" xfId="17566" xr:uid="{00000000-0005-0000-0000-000091440000}"/>
    <cellStyle name="Calculation 3 3 3 3 2" xfId="17567" xr:uid="{00000000-0005-0000-0000-000092440000}"/>
    <cellStyle name="Calculation 3 3 3 4" xfId="17568" xr:uid="{00000000-0005-0000-0000-000093440000}"/>
    <cellStyle name="Calculation 3 3 4" xfId="17569" xr:uid="{00000000-0005-0000-0000-000094440000}"/>
    <cellStyle name="Calculation 3 3 4 2" xfId="17570" xr:uid="{00000000-0005-0000-0000-000095440000}"/>
    <cellStyle name="Calculation 3 3 4 2 2" xfId="17571" xr:uid="{00000000-0005-0000-0000-000096440000}"/>
    <cellStyle name="Calculation 3 3 4 3" xfId="17572" xr:uid="{00000000-0005-0000-0000-000097440000}"/>
    <cellStyle name="Calculation 3 3 4 3 2" xfId="17573" xr:uid="{00000000-0005-0000-0000-000098440000}"/>
    <cellStyle name="Calculation 3 3 4 4" xfId="17574" xr:uid="{00000000-0005-0000-0000-000099440000}"/>
    <cellStyle name="Calculation 3 3 5" xfId="17575" xr:uid="{00000000-0005-0000-0000-00009A440000}"/>
    <cellStyle name="Calculation 3 3 5 2" xfId="17576" xr:uid="{00000000-0005-0000-0000-00009B440000}"/>
    <cellStyle name="Calculation 3 3 5 2 2" xfId="17577" xr:uid="{00000000-0005-0000-0000-00009C440000}"/>
    <cellStyle name="Calculation 3 3 5 3" xfId="17578" xr:uid="{00000000-0005-0000-0000-00009D440000}"/>
    <cellStyle name="Calculation 3 3 5 3 2" xfId="17579" xr:uid="{00000000-0005-0000-0000-00009E440000}"/>
    <cellStyle name="Calculation 3 3 5 4" xfId="17580" xr:uid="{00000000-0005-0000-0000-00009F440000}"/>
    <cellStyle name="Calculation 3 3 6" xfId="17581" xr:uid="{00000000-0005-0000-0000-0000A0440000}"/>
    <cellStyle name="Calculation 3 3 6 2" xfId="17582" xr:uid="{00000000-0005-0000-0000-0000A1440000}"/>
    <cellStyle name="Calculation 3 3 6 2 2" xfId="17583" xr:uid="{00000000-0005-0000-0000-0000A2440000}"/>
    <cellStyle name="Calculation 3 3 6 3" xfId="17584" xr:uid="{00000000-0005-0000-0000-0000A3440000}"/>
    <cellStyle name="Calculation 3 3 6 3 2" xfId="17585" xr:uid="{00000000-0005-0000-0000-0000A4440000}"/>
    <cellStyle name="Calculation 3 3 6 4" xfId="17586" xr:uid="{00000000-0005-0000-0000-0000A5440000}"/>
    <cellStyle name="Calculation 3 3 7" xfId="17587" xr:uid="{00000000-0005-0000-0000-0000A6440000}"/>
    <cellStyle name="Calculation 3 3 7 2" xfId="17588" xr:uid="{00000000-0005-0000-0000-0000A7440000}"/>
    <cellStyle name="Calculation 3 3 7 2 2" xfId="17589" xr:uid="{00000000-0005-0000-0000-0000A8440000}"/>
    <cellStyle name="Calculation 3 3 7 3" xfId="17590" xr:uid="{00000000-0005-0000-0000-0000A9440000}"/>
    <cellStyle name="Calculation 3 3 7 3 2" xfId="17591" xr:uid="{00000000-0005-0000-0000-0000AA440000}"/>
    <cellStyle name="Calculation 3 3 7 4" xfId="17592" xr:uid="{00000000-0005-0000-0000-0000AB440000}"/>
    <cellStyle name="Calculation 3 3 8" xfId="17593" xr:uid="{00000000-0005-0000-0000-0000AC440000}"/>
    <cellStyle name="Calculation 3 3 8 2" xfId="17594" xr:uid="{00000000-0005-0000-0000-0000AD440000}"/>
    <cellStyle name="Calculation 3 3 8 2 2" xfId="17595" xr:uid="{00000000-0005-0000-0000-0000AE440000}"/>
    <cellStyle name="Calculation 3 3 8 3" xfId="17596" xr:uid="{00000000-0005-0000-0000-0000AF440000}"/>
    <cellStyle name="Calculation 3 3 9" xfId="17597" xr:uid="{00000000-0005-0000-0000-0000B0440000}"/>
    <cellStyle name="Calculation 3 3 9 2" xfId="17598" xr:uid="{00000000-0005-0000-0000-0000B1440000}"/>
    <cellStyle name="Calculation 3 3 9 2 2" xfId="17599" xr:uid="{00000000-0005-0000-0000-0000B2440000}"/>
    <cellStyle name="Calculation 3 3 9 3" xfId="17600" xr:uid="{00000000-0005-0000-0000-0000B3440000}"/>
    <cellStyle name="Calculation 3 4" xfId="17601" xr:uid="{00000000-0005-0000-0000-0000B4440000}"/>
    <cellStyle name="Calculation 3 4 10" xfId="17602" xr:uid="{00000000-0005-0000-0000-0000B5440000}"/>
    <cellStyle name="Calculation 3 4 10 2" xfId="17603" xr:uid="{00000000-0005-0000-0000-0000B6440000}"/>
    <cellStyle name="Calculation 3 4 11" xfId="17604" xr:uid="{00000000-0005-0000-0000-0000B7440000}"/>
    <cellStyle name="Calculation 3 4 11 2" xfId="17605" xr:uid="{00000000-0005-0000-0000-0000B8440000}"/>
    <cellStyle name="Calculation 3 4 12" xfId="17606" xr:uid="{00000000-0005-0000-0000-0000B9440000}"/>
    <cellStyle name="Calculation 3 4 2" xfId="17607" xr:uid="{00000000-0005-0000-0000-0000BA440000}"/>
    <cellStyle name="Calculation 3 4 2 2" xfId="17608" xr:uid="{00000000-0005-0000-0000-0000BB440000}"/>
    <cellStyle name="Calculation 3 4 2 2 2" xfId="17609" xr:uid="{00000000-0005-0000-0000-0000BC440000}"/>
    <cellStyle name="Calculation 3 4 2 3" xfId="17610" xr:uid="{00000000-0005-0000-0000-0000BD440000}"/>
    <cellStyle name="Calculation 3 4 2 3 2" xfId="17611" xr:uid="{00000000-0005-0000-0000-0000BE440000}"/>
    <cellStyle name="Calculation 3 4 2 4" xfId="17612" xr:uid="{00000000-0005-0000-0000-0000BF440000}"/>
    <cellStyle name="Calculation 3 4 3" xfId="17613" xr:uid="{00000000-0005-0000-0000-0000C0440000}"/>
    <cellStyle name="Calculation 3 4 3 2" xfId="17614" xr:uid="{00000000-0005-0000-0000-0000C1440000}"/>
    <cellStyle name="Calculation 3 4 3 2 2" xfId="17615" xr:uid="{00000000-0005-0000-0000-0000C2440000}"/>
    <cellStyle name="Calculation 3 4 3 3" xfId="17616" xr:uid="{00000000-0005-0000-0000-0000C3440000}"/>
    <cellStyle name="Calculation 3 4 3 3 2" xfId="17617" xr:uid="{00000000-0005-0000-0000-0000C4440000}"/>
    <cellStyle name="Calculation 3 4 3 4" xfId="17618" xr:uid="{00000000-0005-0000-0000-0000C5440000}"/>
    <cellStyle name="Calculation 3 4 4" xfId="17619" xr:uid="{00000000-0005-0000-0000-0000C6440000}"/>
    <cellStyle name="Calculation 3 4 4 2" xfId="17620" xr:uid="{00000000-0005-0000-0000-0000C7440000}"/>
    <cellStyle name="Calculation 3 4 4 2 2" xfId="17621" xr:uid="{00000000-0005-0000-0000-0000C8440000}"/>
    <cellStyle name="Calculation 3 4 4 3" xfId="17622" xr:uid="{00000000-0005-0000-0000-0000C9440000}"/>
    <cellStyle name="Calculation 3 4 4 3 2" xfId="17623" xr:uid="{00000000-0005-0000-0000-0000CA440000}"/>
    <cellStyle name="Calculation 3 4 4 4" xfId="17624" xr:uid="{00000000-0005-0000-0000-0000CB440000}"/>
    <cellStyle name="Calculation 3 4 5" xfId="17625" xr:uid="{00000000-0005-0000-0000-0000CC440000}"/>
    <cellStyle name="Calculation 3 4 5 2" xfId="17626" xr:uid="{00000000-0005-0000-0000-0000CD440000}"/>
    <cellStyle name="Calculation 3 4 5 2 2" xfId="17627" xr:uid="{00000000-0005-0000-0000-0000CE440000}"/>
    <cellStyle name="Calculation 3 4 5 3" xfId="17628" xr:uid="{00000000-0005-0000-0000-0000CF440000}"/>
    <cellStyle name="Calculation 3 4 5 3 2" xfId="17629" xr:uid="{00000000-0005-0000-0000-0000D0440000}"/>
    <cellStyle name="Calculation 3 4 5 4" xfId="17630" xr:uid="{00000000-0005-0000-0000-0000D1440000}"/>
    <cellStyle name="Calculation 3 4 6" xfId="17631" xr:uid="{00000000-0005-0000-0000-0000D2440000}"/>
    <cellStyle name="Calculation 3 4 6 2" xfId="17632" xr:uid="{00000000-0005-0000-0000-0000D3440000}"/>
    <cellStyle name="Calculation 3 4 6 2 2" xfId="17633" xr:uid="{00000000-0005-0000-0000-0000D4440000}"/>
    <cellStyle name="Calculation 3 4 6 3" xfId="17634" xr:uid="{00000000-0005-0000-0000-0000D5440000}"/>
    <cellStyle name="Calculation 3 4 6 3 2" xfId="17635" xr:uid="{00000000-0005-0000-0000-0000D6440000}"/>
    <cellStyle name="Calculation 3 4 6 4" xfId="17636" xr:uid="{00000000-0005-0000-0000-0000D7440000}"/>
    <cellStyle name="Calculation 3 4 7" xfId="17637" xr:uid="{00000000-0005-0000-0000-0000D8440000}"/>
    <cellStyle name="Calculation 3 4 7 2" xfId="17638" xr:uid="{00000000-0005-0000-0000-0000D9440000}"/>
    <cellStyle name="Calculation 3 4 7 2 2" xfId="17639" xr:uid="{00000000-0005-0000-0000-0000DA440000}"/>
    <cellStyle name="Calculation 3 4 7 3" xfId="17640" xr:uid="{00000000-0005-0000-0000-0000DB440000}"/>
    <cellStyle name="Calculation 3 4 7 3 2" xfId="17641" xr:uid="{00000000-0005-0000-0000-0000DC440000}"/>
    <cellStyle name="Calculation 3 4 7 4" xfId="17642" xr:uid="{00000000-0005-0000-0000-0000DD440000}"/>
    <cellStyle name="Calculation 3 4 8" xfId="17643" xr:uid="{00000000-0005-0000-0000-0000DE440000}"/>
    <cellStyle name="Calculation 3 4 8 2" xfId="17644" xr:uid="{00000000-0005-0000-0000-0000DF440000}"/>
    <cellStyle name="Calculation 3 4 8 2 2" xfId="17645" xr:uid="{00000000-0005-0000-0000-0000E0440000}"/>
    <cellStyle name="Calculation 3 4 8 3" xfId="17646" xr:uid="{00000000-0005-0000-0000-0000E1440000}"/>
    <cellStyle name="Calculation 3 4 9" xfId="17647" xr:uid="{00000000-0005-0000-0000-0000E2440000}"/>
    <cellStyle name="Calculation 3 4 9 2" xfId="17648" xr:uid="{00000000-0005-0000-0000-0000E3440000}"/>
    <cellStyle name="Calculation 3 4 9 2 2" xfId="17649" xr:uid="{00000000-0005-0000-0000-0000E4440000}"/>
    <cellStyle name="Calculation 3 4 9 3" xfId="17650" xr:uid="{00000000-0005-0000-0000-0000E5440000}"/>
    <cellStyle name="Calculation 3 5" xfId="17651" xr:uid="{00000000-0005-0000-0000-0000E6440000}"/>
    <cellStyle name="Calculation 3 5 10" xfId="17652" xr:uid="{00000000-0005-0000-0000-0000E7440000}"/>
    <cellStyle name="Calculation 3 5 10 2" xfId="17653" xr:uid="{00000000-0005-0000-0000-0000E8440000}"/>
    <cellStyle name="Calculation 3 5 11" xfId="17654" xr:uid="{00000000-0005-0000-0000-0000E9440000}"/>
    <cellStyle name="Calculation 3 5 11 2" xfId="17655" xr:uid="{00000000-0005-0000-0000-0000EA440000}"/>
    <cellStyle name="Calculation 3 5 12" xfId="17656" xr:uid="{00000000-0005-0000-0000-0000EB440000}"/>
    <cellStyle name="Calculation 3 5 2" xfId="17657" xr:uid="{00000000-0005-0000-0000-0000EC440000}"/>
    <cellStyle name="Calculation 3 5 2 2" xfId="17658" xr:uid="{00000000-0005-0000-0000-0000ED440000}"/>
    <cellStyle name="Calculation 3 5 2 2 2" xfId="17659" xr:uid="{00000000-0005-0000-0000-0000EE440000}"/>
    <cellStyle name="Calculation 3 5 2 3" xfId="17660" xr:uid="{00000000-0005-0000-0000-0000EF440000}"/>
    <cellStyle name="Calculation 3 5 2 3 2" xfId="17661" xr:uid="{00000000-0005-0000-0000-0000F0440000}"/>
    <cellStyle name="Calculation 3 5 2 4" xfId="17662" xr:uid="{00000000-0005-0000-0000-0000F1440000}"/>
    <cellStyle name="Calculation 3 5 3" xfId="17663" xr:uid="{00000000-0005-0000-0000-0000F2440000}"/>
    <cellStyle name="Calculation 3 5 3 2" xfId="17664" xr:uid="{00000000-0005-0000-0000-0000F3440000}"/>
    <cellStyle name="Calculation 3 5 3 2 2" xfId="17665" xr:uid="{00000000-0005-0000-0000-0000F4440000}"/>
    <cellStyle name="Calculation 3 5 3 3" xfId="17666" xr:uid="{00000000-0005-0000-0000-0000F5440000}"/>
    <cellStyle name="Calculation 3 5 3 3 2" xfId="17667" xr:uid="{00000000-0005-0000-0000-0000F6440000}"/>
    <cellStyle name="Calculation 3 5 3 4" xfId="17668" xr:uid="{00000000-0005-0000-0000-0000F7440000}"/>
    <cellStyle name="Calculation 3 5 4" xfId="17669" xr:uid="{00000000-0005-0000-0000-0000F8440000}"/>
    <cellStyle name="Calculation 3 5 4 2" xfId="17670" xr:uid="{00000000-0005-0000-0000-0000F9440000}"/>
    <cellStyle name="Calculation 3 5 4 2 2" xfId="17671" xr:uid="{00000000-0005-0000-0000-0000FA440000}"/>
    <cellStyle name="Calculation 3 5 4 3" xfId="17672" xr:uid="{00000000-0005-0000-0000-0000FB440000}"/>
    <cellStyle name="Calculation 3 5 4 3 2" xfId="17673" xr:uid="{00000000-0005-0000-0000-0000FC440000}"/>
    <cellStyle name="Calculation 3 5 4 4" xfId="17674" xr:uid="{00000000-0005-0000-0000-0000FD440000}"/>
    <cellStyle name="Calculation 3 5 5" xfId="17675" xr:uid="{00000000-0005-0000-0000-0000FE440000}"/>
    <cellStyle name="Calculation 3 5 5 2" xfId="17676" xr:uid="{00000000-0005-0000-0000-0000FF440000}"/>
    <cellStyle name="Calculation 3 5 5 2 2" xfId="17677" xr:uid="{00000000-0005-0000-0000-000000450000}"/>
    <cellStyle name="Calculation 3 5 5 3" xfId="17678" xr:uid="{00000000-0005-0000-0000-000001450000}"/>
    <cellStyle name="Calculation 3 5 5 3 2" xfId="17679" xr:uid="{00000000-0005-0000-0000-000002450000}"/>
    <cellStyle name="Calculation 3 5 5 4" xfId="17680" xr:uid="{00000000-0005-0000-0000-000003450000}"/>
    <cellStyle name="Calculation 3 5 6" xfId="17681" xr:uid="{00000000-0005-0000-0000-000004450000}"/>
    <cellStyle name="Calculation 3 5 6 2" xfId="17682" xr:uid="{00000000-0005-0000-0000-000005450000}"/>
    <cellStyle name="Calculation 3 5 6 2 2" xfId="17683" xr:uid="{00000000-0005-0000-0000-000006450000}"/>
    <cellStyle name="Calculation 3 5 6 3" xfId="17684" xr:uid="{00000000-0005-0000-0000-000007450000}"/>
    <cellStyle name="Calculation 3 5 6 3 2" xfId="17685" xr:uid="{00000000-0005-0000-0000-000008450000}"/>
    <cellStyle name="Calculation 3 5 6 4" xfId="17686" xr:uid="{00000000-0005-0000-0000-000009450000}"/>
    <cellStyle name="Calculation 3 5 7" xfId="17687" xr:uid="{00000000-0005-0000-0000-00000A450000}"/>
    <cellStyle name="Calculation 3 5 7 2" xfId="17688" xr:uid="{00000000-0005-0000-0000-00000B450000}"/>
    <cellStyle name="Calculation 3 5 7 2 2" xfId="17689" xr:uid="{00000000-0005-0000-0000-00000C450000}"/>
    <cellStyle name="Calculation 3 5 7 3" xfId="17690" xr:uid="{00000000-0005-0000-0000-00000D450000}"/>
    <cellStyle name="Calculation 3 5 7 3 2" xfId="17691" xr:uid="{00000000-0005-0000-0000-00000E450000}"/>
    <cellStyle name="Calculation 3 5 7 4" xfId="17692" xr:uid="{00000000-0005-0000-0000-00000F450000}"/>
    <cellStyle name="Calculation 3 5 8" xfId="17693" xr:uid="{00000000-0005-0000-0000-000010450000}"/>
    <cellStyle name="Calculation 3 5 8 2" xfId="17694" xr:uid="{00000000-0005-0000-0000-000011450000}"/>
    <cellStyle name="Calculation 3 5 8 2 2" xfId="17695" xr:uid="{00000000-0005-0000-0000-000012450000}"/>
    <cellStyle name="Calculation 3 5 8 3" xfId="17696" xr:uid="{00000000-0005-0000-0000-000013450000}"/>
    <cellStyle name="Calculation 3 5 9" xfId="17697" xr:uid="{00000000-0005-0000-0000-000014450000}"/>
    <cellStyle name="Calculation 3 5 9 2" xfId="17698" xr:uid="{00000000-0005-0000-0000-000015450000}"/>
    <cellStyle name="Calculation 3 5 9 2 2" xfId="17699" xr:uid="{00000000-0005-0000-0000-000016450000}"/>
    <cellStyle name="Calculation 3 5 9 3" xfId="17700" xr:uid="{00000000-0005-0000-0000-000017450000}"/>
    <cellStyle name="Calculation 3 6" xfId="17701" xr:uid="{00000000-0005-0000-0000-000018450000}"/>
    <cellStyle name="Calculation 3 6 10" xfId="17702" xr:uid="{00000000-0005-0000-0000-000019450000}"/>
    <cellStyle name="Calculation 3 6 10 2" xfId="17703" xr:uid="{00000000-0005-0000-0000-00001A450000}"/>
    <cellStyle name="Calculation 3 6 11" xfId="17704" xr:uid="{00000000-0005-0000-0000-00001B450000}"/>
    <cellStyle name="Calculation 3 6 11 2" xfId="17705" xr:uid="{00000000-0005-0000-0000-00001C450000}"/>
    <cellStyle name="Calculation 3 6 12" xfId="17706" xr:uid="{00000000-0005-0000-0000-00001D450000}"/>
    <cellStyle name="Calculation 3 6 2" xfId="17707" xr:uid="{00000000-0005-0000-0000-00001E450000}"/>
    <cellStyle name="Calculation 3 6 2 2" xfId="17708" xr:uid="{00000000-0005-0000-0000-00001F450000}"/>
    <cellStyle name="Calculation 3 6 2 2 2" xfId="17709" xr:uid="{00000000-0005-0000-0000-000020450000}"/>
    <cellStyle name="Calculation 3 6 2 3" xfId="17710" xr:uid="{00000000-0005-0000-0000-000021450000}"/>
    <cellStyle name="Calculation 3 6 2 3 2" xfId="17711" xr:uid="{00000000-0005-0000-0000-000022450000}"/>
    <cellStyle name="Calculation 3 6 2 4" xfId="17712" xr:uid="{00000000-0005-0000-0000-000023450000}"/>
    <cellStyle name="Calculation 3 6 3" xfId="17713" xr:uid="{00000000-0005-0000-0000-000024450000}"/>
    <cellStyle name="Calculation 3 6 3 2" xfId="17714" xr:uid="{00000000-0005-0000-0000-000025450000}"/>
    <cellStyle name="Calculation 3 6 3 2 2" xfId="17715" xr:uid="{00000000-0005-0000-0000-000026450000}"/>
    <cellStyle name="Calculation 3 6 3 3" xfId="17716" xr:uid="{00000000-0005-0000-0000-000027450000}"/>
    <cellStyle name="Calculation 3 6 3 3 2" xfId="17717" xr:uid="{00000000-0005-0000-0000-000028450000}"/>
    <cellStyle name="Calculation 3 6 3 4" xfId="17718" xr:uid="{00000000-0005-0000-0000-000029450000}"/>
    <cellStyle name="Calculation 3 6 4" xfId="17719" xr:uid="{00000000-0005-0000-0000-00002A450000}"/>
    <cellStyle name="Calculation 3 6 4 2" xfId="17720" xr:uid="{00000000-0005-0000-0000-00002B450000}"/>
    <cellStyle name="Calculation 3 6 4 2 2" xfId="17721" xr:uid="{00000000-0005-0000-0000-00002C450000}"/>
    <cellStyle name="Calculation 3 6 4 3" xfId="17722" xr:uid="{00000000-0005-0000-0000-00002D450000}"/>
    <cellStyle name="Calculation 3 6 4 3 2" xfId="17723" xr:uid="{00000000-0005-0000-0000-00002E450000}"/>
    <cellStyle name="Calculation 3 6 4 4" xfId="17724" xr:uid="{00000000-0005-0000-0000-00002F450000}"/>
    <cellStyle name="Calculation 3 6 5" xfId="17725" xr:uid="{00000000-0005-0000-0000-000030450000}"/>
    <cellStyle name="Calculation 3 6 5 2" xfId="17726" xr:uid="{00000000-0005-0000-0000-000031450000}"/>
    <cellStyle name="Calculation 3 6 5 2 2" xfId="17727" xr:uid="{00000000-0005-0000-0000-000032450000}"/>
    <cellStyle name="Calculation 3 6 5 3" xfId="17728" xr:uid="{00000000-0005-0000-0000-000033450000}"/>
    <cellStyle name="Calculation 3 6 5 3 2" xfId="17729" xr:uid="{00000000-0005-0000-0000-000034450000}"/>
    <cellStyle name="Calculation 3 6 5 4" xfId="17730" xr:uid="{00000000-0005-0000-0000-000035450000}"/>
    <cellStyle name="Calculation 3 6 6" xfId="17731" xr:uid="{00000000-0005-0000-0000-000036450000}"/>
    <cellStyle name="Calculation 3 6 6 2" xfId="17732" xr:uid="{00000000-0005-0000-0000-000037450000}"/>
    <cellStyle name="Calculation 3 6 6 2 2" xfId="17733" xr:uid="{00000000-0005-0000-0000-000038450000}"/>
    <cellStyle name="Calculation 3 6 6 3" xfId="17734" xr:uid="{00000000-0005-0000-0000-000039450000}"/>
    <cellStyle name="Calculation 3 6 6 3 2" xfId="17735" xr:uid="{00000000-0005-0000-0000-00003A450000}"/>
    <cellStyle name="Calculation 3 6 6 4" xfId="17736" xr:uid="{00000000-0005-0000-0000-00003B450000}"/>
    <cellStyle name="Calculation 3 6 7" xfId="17737" xr:uid="{00000000-0005-0000-0000-00003C450000}"/>
    <cellStyle name="Calculation 3 6 7 2" xfId="17738" xr:uid="{00000000-0005-0000-0000-00003D450000}"/>
    <cellStyle name="Calculation 3 6 7 2 2" xfId="17739" xr:uid="{00000000-0005-0000-0000-00003E450000}"/>
    <cellStyle name="Calculation 3 6 7 3" xfId="17740" xr:uid="{00000000-0005-0000-0000-00003F450000}"/>
    <cellStyle name="Calculation 3 6 7 3 2" xfId="17741" xr:uid="{00000000-0005-0000-0000-000040450000}"/>
    <cellStyle name="Calculation 3 6 7 4" xfId="17742" xr:uid="{00000000-0005-0000-0000-000041450000}"/>
    <cellStyle name="Calculation 3 6 8" xfId="17743" xr:uid="{00000000-0005-0000-0000-000042450000}"/>
    <cellStyle name="Calculation 3 6 8 2" xfId="17744" xr:uid="{00000000-0005-0000-0000-000043450000}"/>
    <cellStyle name="Calculation 3 6 8 2 2" xfId="17745" xr:uid="{00000000-0005-0000-0000-000044450000}"/>
    <cellStyle name="Calculation 3 6 8 3" xfId="17746" xr:uid="{00000000-0005-0000-0000-000045450000}"/>
    <cellStyle name="Calculation 3 6 9" xfId="17747" xr:uid="{00000000-0005-0000-0000-000046450000}"/>
    <cellStyle name="Calculation 3 6 9 2" xfId="17748" xr:uid="{00000000-0005-0000-0000-000047450000}"/>
    <cellStyle name="Calculation 3 6 9 2 2" xfId="17749" xr:uid="{00000000-0005-0000-0000-000048450000}"/>
    <cellStyle name="Calculation 3 6 9 3" xfId="17750" xr:uid="{00000000-0005-0000-0000-000049450000}"/>
    <cellStyle name="Calculation 3 7" xfId="17751" xr:uid="{00000000-0005-0000-0000-00004A450000}"/>
    <cellStyle name="Calculation 3 7 10" xfId="17752" xr:uid="{00000000-0005-0000-0000-00004B450000}"/>
    <cellStyle name="Calculation 3 7 10 2" xfId="17753" xr:uid="{00000000-0005-0000-0000-00004C450000}"/>
    <cellStyle name="Calculation 3 7 11" xfId="17754" xr:uid="{00000000-0005-0000-0000-00004D450000}"/>
    <cellStyle name="Calculation 3 7 11 2" xfId="17755" xr:uid="{00000000-0005-0000-0000-00004E450000}"/>
    <cellStyle name="Calculation 3 7 12" xfId="17756" xr:uid="{00000000-0005-0000-0000-00004F450000}"/>
    <cellStyle name="Calculation 3 7 2" xfId="17757" xr:uid="{00000000-0005-0000-0000-000050450000}"/>
    <cellStyle name="Calculation 3 7 2 2" xfId="17758" xr:uid="{00000000-0005-0000-0000-000051450000}"/>
    <cellStyle name="Calculation 3 7 2 2 2" xfId="17759" xr:uid="{00000000-0005-0000-0000-000052450000}"/>
    <cellStyle name="Calculation 3 7 2 3" xfId="17760" xr:uid="{00000000-0005-0000-0000-000053450000}"/>
    <cellStyle name="Calculation 3 7 2 3 2" xfId="17761" xr:uid="{00000000-0005-0000-0000-000054450000}"/>
    <cellStyle name="Calculation 3 7 2 4" xfId="17762" xr:uid="{00000000-0005-0000-0000-000055450000}"/>
    <cellStyle name="Calculation 3 7 3" xfId="17763" xr:uid="{00000000-0005-0000-0000-000056450000}"/>
    <cellStyle name="Calculation 3 7 3 2" xfId="17764" xr:uid="{00000000-0005-0000-0000-000057450000}"/>
    <cellStyle name="Calculation 3 7 3 2 2" xfId="17765" xr:uid="{00000000-0005-0000-0000-000058450000}"/>
    <cellStyle name="Calculation 3 7 3 3" xfId="17766" xr:uid="{00000000-0005-0000-0000-000059450000}"/>
    <cellStyle name="Calculation 3 7 3 3 2" xfId="17767" xr:uid="{00000000-0005-0000-0000-00005A450000}"/>
    <cellStyle name="Calculation 3 7 3 4" xfId="17768" xr:uid="{00000000-0005-0000-0000-00005B450000}"/>
    <cellStyle name="Calculation 3 7 4" xfId="17769" xr:uid="{00000000-0005-0000-0000-00005C450000}"/>
    <cellStyle name="Calculation 3 7 4 2" xfId="17770" xr:uid="{00000000-0005-0000-0000-00005D450000}"/>
    <cellStyle name="Calculation 3 7 4 2 2" xfId="17771" xr:uid="{00000000-0005-0000-0000-00005E450000}"/>
    <cellStyle name="Calculation 3 7 4 3" xfId="17772" xr:uid="{00000000-0005-0000-0000-00005F450000}"/>
    <cellStyle name="Calculation 3 7 4 3 2" xfId="17773" xr:uid="{00000000-0005-0000-0000-000060450000}"/>
    <cellStyle name="Calculation 3 7 4 4" xfId="17774" xr:uid="{00000000-0005-0000-0000-000061450000}"/>
    <cellStyle name="Calculation 3 7 5" xfId="17775" xr:uid="{00000000-0005-0000-0000-000062450000}"/>
    <cellStyle name="Calculation 3 7 5 2" xfId="17776" xr:uid="{00000000-0005-0000-0000-000063450000}"/>
    <cellStyle name="Calculation 3 7 5 2 2" xfId="17777" xr:uid="{00000000-0005-0000-0000-000064450000}"/>
    <cellStyle name="Calculation 3 7 5 3" xfId="17778" xr:uid="{00000000-0005-0000-0000-000065450000}"/>
    <cellStyle name="Calculation 3 7 5 3 2" xfId="17779" xr:uid="{00000000-0005-0000-0000-000066450000}"/>
    <cellStyle name="Calculation 3 7 5 4" xfId="17780" xr:uid="{00000000-0005-0000-0000-000067450000}"/>
    <cellStyle name="Calculation 3 7 6" xfId="17781" xr:uid="{00000000-0005-0000-0000-000068450000}"/>
    <cellStyle name="Calculation 3 7 6 2" xfId="17782" xr:uid="{00000000-0005-0000-0000-000069450000}"/>
    <cellStyle name="Calculation 3 7 6 2 2" xfId="17783" xr:uid="{00000000-0005-0000-0000-00006A450000}"/>
    <cellStyle name="Calculation 3 7 6 3" xfId="17784" xr:uid="{00000000-0005-0000-0000-00006B450000}"/>
    <cellStyle name="Calculation 3 7 6 3 2" xfId="17785" xr:uid="{00000000-0005-0000-0000-00006C450000}"/>
    <cellStyle name="Calculation 3 7 6 4" xfId="17786" xr:uid="{00000000-0005-0000-0000-00006D450000}"/>
    <cellStyle name="Calculation 3 7 7" xfId="17787" xr:uid="{00000000-0005-0000-0000-00006E450000}"/>
    <cellStyle name="Calculation 3 7 7 2" xfId="17788" xr:uid="{00000000-0005-0000-0000-00006F450000}"/>
    <cellStyle name="Calculation 3 7 7 2 2" xfId="17789" xr:uid="{00000000-0005-0000-0000-000070450000}"/>
    <cellStyle name="Calculation 3 7 7 3" xfId="17790" xr:uid="{00000000-0005-0000-0000-000071450000}"/>
    <cellStyle name="Calculation 3 7 7 3 2" xfId="17791" xr:uid="{00000000-0005-0000-0000-000072450000}"/>
    <cellStyle name="Calculation 3 7 7 4" xfId="17792" xr:uid="{00000000-0005-0000-0000-000073450000}"/>
    <cellStyle name="Calculation 3 7 8" xfId="17793" xr:uid="{00000000-0005-0000-0000-000074450000}"/>
    <cellStyle name="Calculation 3 7 8 2" xfId="17794" xr:uid="{00000000-0005-0000-0000-000075450000}"/>
    <cellStyle name="Calculation 3 7 8 2 2" xfId="17795" xr:uid="{00000000-0005-0000-0000-000076450000}"/>
    <cellStyle name="Calculation 3 7 8 3" xfId="17796" xr:uid="{00000000-0005-0000-0000-000077450000}"/>
    <cellStyle name="Calculation 3 7 9" xfId="17797" xr:uid="{00000000-0005-0000-0000-000078450000}"/>
    <cellStyle name="Calculation 3 7 9 2" xfId="17798" xr:uid="{00000000-0005-0000-0000-000079450000}"/>
    <cellStyle name="Calculation 3 7 9 2 2" xfId="17799" xr:uid="{00000000-0005-0000-0000-00007A450000}"/>
    <cellStyle name="Calculation 3 7 9 3" xfId="17800" xr:uid="{00000000-0005-0000-0000-00007B450000}"/>
    <cellStyle name="Calculation 3 8" xfId="17801" xr:uid="{00000000-0005-0000-0000-00007C450000}"/>
    <cellStyle name="Calculation 3 8 10" xfId="17802" xr:uid="{00000000-0005-0000-0000-00007D450000}"/>
    <cellStyle name="Calculation 3 8 10 2" xfId="17803" xr:uid="{00000000-0005-0000-0000-00007E450000}"/>
    <cellStyle name="Calculation 3 8 11" xfId="17804" xr:uid="{00000000-0005-0000-0000-00007F450000}"/>
    <cellStyle name="Calculation 3 8 11 2" xfId="17805" xr:uid="{00000000-0005-0000-0000-000080450000}"/>
    <cellStyle name="Calculation 3 8 12" xfId="17806" xr:uid="{00000000-0005-0000-0000-000081450000}"/>
    <cellStyle name="Calculation 3 8 2" xfId="17807" xr:uid="{00000000-0005-0000-0000-000082450000}"/>
    <cellStyle name="Calculation 3 8 2 2" xfId="17808" xr:uid="{00000000-0005-0000-0000-000083450000}"/>
    <cellStyle name="Calculation 3 8 2 2 2" xfId="17809" xr:uid="{00000000-0005-0000-0000-000084450000}"/>
    <cellStyle name="Calculation 3 8 2 3" xfId="17810" xr:uid="{00000000-0005-0000-0000-000085450000}"/>
    <cellStyle name="Calculation 3 8 2 3 2" xfId="17811" xr:uid="{00000000-0005-0000-0000-000086450000}"/>
    <cellStyle name="Calculation 3 8 2 4" xfId="17812" xr:uid="{00000000-0005-0000-0000-000087450000}"/>
    <cellStyle name="Calculation 3 8 3" xfId="17813" xr:uid="{00000000-0005-0000-0000-000088450000}"/>
    <cellStyle name="Calculation 3 8 3 2" xfId="17814" xr:uid="{00000000-0005-0000-0000-000089450000}"/>
    <cellStyle name="Calculation 3 8 3 2 2" xfId="17815" xr:uid="{00000000-0005-0000-0000-00008A450000}"/>
    <cellStyle name="Calculation 3 8 3 3" xfId="17816" xr:uid="{00000000-0005-0000-0000-00008B450000}"/>
    <cellStyle name="Calculation 3 8 3 3 2" xfId="17817" xr:uid="{00000000-0005-0000-0000-00008C450000}"/>
    <cellStyle name="Calculation 3 8 3 4" xfId="17818" xr:uid="{00000000-0005-0000-0000-00008D450000}"/>
    <cellStyle name="Calculation 3 8 4" xfId="17819" xr:uid="{00000000-0005-0000-0000-00008E450000}"/>
    <cellStyle name="Calculation 3 8 4 2" xfId="17820" xr:uid="{00000000-0005-0000-0000-00008F450000}"/>
    <cellStyle name="Calculation 3 8 4 2 2" xfId="17821" xr:uid="{00000000-0005-0000-0000-000090450000}"/>
    <cellStyle name="Calculation 3 8 4 3" xfId="17822" xr:uid="{00000000-0005-0000-0000-000091450000}"/>
    <cellStyle name="Calculation 3 8 4 3 2" xfId="17823" xr:uid="{00000000-0005-0000-0000-000092450000}"/>
    <cellStyle name="Calculation 3 8 4 4" xfId="17824" xr:uid="{00000000-0005-0000-0000-000093450000}"/>
    <cellStyle name="Calculation 3 8 5" xfId="17825" xr:uid="{00000000-0005-0000-0000-000094450000}"/>
    <cellStyle name="Calculation 3 8 5 2" xfId="17826" xr:uid="{00000000-0005-0000-0000-000095450000}"/>
    <cellStyle name="Calculation 3 8 5 2 2" xfId="17827" xr:uid="{00000000-0005-0000-0000-000096450000}"/>
    <cellStyle name="Calculation 3 8 5 3" xfId="17828" xr:uid="{00000000-0005-0000-0000-000097450000}"/>
    <cellStyle name="Calculation 3 8 5 3 2" xfId="17829" xr:uid="{00000000-0005-0000-0000-000098450000}"/>
    <cellStyle name="Calculation 3 8 5 4" xfId="17830" xr:uid="{00000000-0005-0000-0000-000099450000}"/>
    <cellStyle name="Calculation 3 8 6" xfId="17831" xr:uid="{00000000-0005-0000-0000-00009A450000}"/>
    <cellStyle name="Calculation 3 8 6 2" xfId="17832" xr:uid="{00000000-0005-0000-0000-00009B450000}"/>
    <cellStyle name="Calculation 3 8 6 2 2" xfId="17833" xr:uid="{00000000-0005-0000-0000-00009C450000}"/>
    <cellStyle name="Calculation 3 8 6 3" xfId="17834" xr:uid="{00000000-0005-0000-0000-00009D450000}"/>
    <cellStyle name="Calculation 3 8 6 3 2" xfId="17835" xr:uid="{00000000-0005-0000-0000-00009E450000}"/>
    <cellStyle name="Calculation 3 8 6 4" xfId="17836" xr:uid="{00000000-0005-0000-0000-00009F450000}"/>
    <cellStyle name="Calculation 3 8 7" xfId="17837" xr:uid="{00000000-0005-0000-0000-0000A0450000}"/>
    <cellStyle name="Calculation 3 8 7 2" xfId="17838" xr:uid="{00000000-0005-0000-0000-0000A1450000}"/>
    <cellStyle name="Calculation 3 8 7 2 2" xfId="17839" xr:uid="{00000000-0005-0000-0000-0000A2450000}"/>
    <cellStyle name="Calculation 3 8 7 3" xfId="17840" xr:uid="{00000000-0005-0000-0000-0000A3450000}"/>
    <cellStyle name="Calculation 3 8 7 3 2" xfId="17841" xr:uid="{00000000-0005-0000-0000-0000A4450000}"/>
    <cellStyle name="Calculation 3 8 7 4" xfId="17842" xr:uid="{00000000-0005-0000-0000-0000A5450000}"/>
    <cellStyle name="Calculation 3 8 8" xfId="17843" xr:uid="{00000000-0005-0000-0000-0000A6450000}"/>
    <cellStyle name="Calculation 3 8 8 2" xfId="17844" xr:uid="{00000000-0005-0000-0000-0000A7450000}"/>
    <cellStyle name="Calculation 3 8 8 2 2" xfId="17845" xr:uid="{00000000-0005-0000-0000-0000A8450000}"/>
    <cellStyle name="Calculation 3 8 8 3" xfId="17846" xr:uid="{00000000-0005-0000-0000-0000A9450000}"/>
    <cellStyle name="Calculation 3 8 9" xfId="17847" xr:uid="{00000000-0005-0000-0000-0000AA450000}"/>
    <cellStyle name="Calculation 3 8 9 2" xfId="17848" xr:uid="{00000000-0005-0000-0000-0000AB450000}"/>
    <cellStyle name="Calculation 3 8 9 2 2" xfId="17849" xr:uid="{00000000-0005-0000-0000-0000AC450000}"/>
    <cellStyle name="Calculation 3 8 9 3" xfId="17850" xr:uid="{00000000-0005-0000-0000-0000AD450000}"/>
    <cellStyle name="Calculation 3 9" xfId="17851" xr:uid="{00000000-0005-0000-0000-0000AE450000}"/>
    <cellStyle name="Calculation 3 9 2" xfId="17852" xr:uid="{00000000-0005-0000-0000-0000AF450000}"/>
    <cellStyle name="Calculation 3 9 2 2" xfId="17853" xr:uid="{00000000-0005-0000-0000-0000B0450000}"/>
    <cellStyle name="Calculation 3 9 3" xfId="17854" xr:uid="{00000000-0005-0000-0000-0000B1450000}"/>
    <cellStyle name="Calculation 3 9 3 2" xfId="17855" xr:uid="{00000000-0005-0000-0000-0000B2450000}"/>
    <cellStyle name="Calculation 3 9 4" xfId="17856" xr:uid="{00000000-0005-0000-0000-0000B3450000}"/>
    <cellStyle name="Calculation 4" xfId="17857" xr:uid="{00000000-0005-0000-0000-0000B4450000}"/>
    <cellStyle name="Calculation 4 2" xfId="17858" xr:uid="{00000000-0005-0000-0000-0000B5450000}"/>
    <cellStyle name="CalcҐCurrency (0)_laroux" xfId="17859" xr:uid="{00000000-0005-0000-0000-0000B6450000}"/>
    <cellStyle name="Cambiar to&amp;do" xfId="17860" xr:uid="{00000000-0005-0000-0000-0000B7450000}"/>
    <cellStyle name="CAPS TITLE" xfId="17861" xr:uid="{00000000-0005-0000-0000-0000B8450000}"/>
    <cellStyle name="CAPS TITLE 2" xfId="17862" xr:uid="{00000000-0005-0000-0000-0000B9450000}"/>
    <cellStyle name="cas" xfId="17863" xr:uid="{00000000-0005-0000-0000-0000BA450000}"/>
    <cellStyle name="Case" xfId="17864" xr:uid="{00000000-0005-0000-0000-0000BB450000}"/>
    <cellStyle name="Case 2" xfId="17865" xr:uid="{00000000-0005-0000-0000-0000BC450000}"/>
    <cellStyle name="Case 3" xfId="17866" xr:uid="{00000000-0005-0000-0000-0000BD450000}"/>
    <cellStyle name="Case_AAA CM Funds" xfId="17867" xr:uid="{00000000-0005-0000-0000-0000BE450000}"/>
    <cellStyle name="category" xfId="17868" xr:uid="{00000000-0005-0000-0000-0000BF450000}"/>
    <cellStyle name="CategoryStyle" xfId="17869" xr:uid="{00000000-0005-0000-0000-0000C0450000}"/>
    <cellStyle name="CategoryStyle 2" xfId="17870" xr:uid="{00000000-0005-0000-0000-0000C1450000}"/>
    <cellStyle name="CategoryStyle 3" xfId="17871" xr:uid="{00000000-0005-0000-0000-0000C2450000}"/>
    <cellStyle name="CategoryStyle 4" xfId="17872" xr:uid="{00000000-0005-0000-0000-0000C3450000}"/>
    <cellStyle name="CategoryStyle 5" xfId="17873" xr:uid="{00000000-0005-0000-0000-0000C4450000}"/>
    <cellStyle name="CategoryStyle 6" xfId="17874" xr:uid="{00000000-0005-0000-0000-0000C5450000}"/>
    <cellStyle name="CategoryStyle 7" xfId="17875" xr:uid="{00000000-0005-0000-0000-0000C6450000}"/>
    <cellStyle name="CategoryStyle_Dist Summary_11.XX.09" xfId="17876" xr:uid="{00000000-0005-0000-0000-0000C7450000}"/>
    <cellStyle name="CellStyle" xfId="17877" xr:uid="{00000000-0005-0000-0000-0000C8450000}"/>
    <cellStyle name="CellStyle 2" xfId="17878" xr:uid="{00000000-0005-0000-0000-0000C9450000}"/>
    <cellStyle name="Center" xfId="17879" xr:uid="{00000000-0005-0000-0000-0000CA450000}"/>
    <cellStyle name="Center 2" xfId="17880" xr:uid="{00000000-0005-0000-0000-0000CB450000}"/>
    <cellStyle name="Center Across" xfId="17881" xr:uid="{00000000-0005-0000-0000-0000CC450000}"/>
    <cellStyle name="Center Across 2" xfId="17882" xr:uid="{00000000-0005-0000-0000-0000CD450000}"/>
    <cellStyle name="Center Across 2 2" xfId="17883" xr:uid="{00000000-0005-0000-0000-0000CE450000}"/>
    <cellStyle name="Center Across 3" xfId="17884" xr:uid="{00000000-0005-0000-0000-0000CF450000}"/>
    <cellStyle name="Center Across 4" xfId="17885" xr:uid="{00000000-0005-0000-0000-0000D0450000}"/>
    <cellStyle name="Center Across 5" xfId="17886" xr:uid="{00000000-0005-0000-0000-0000D1450000}"/>
    <cellStyle name="Center Across 6" xfId="17887" xr:uid="{00000000-0005-0000-0000-0000D2450000}"/>
    <cellStyle name="Center Across 7" xfId="17888" xr:uid="{00000000-0005-0000-0000-0000D3450000}"/>
    <cellStyle name="Center Across Columns" xfId="17889" xr:uid="{00000000-0005-0000-0000-0000D4450000}"/>
    <cellStyle name="Center Align" xfId="17890" xr:uid="{00000000-0005-0000-0000-0000D5450000}"/>
    <cellStyle name="Center Heading across cells" xfId="17891" xr:uid="{00000000-0005-0000-0000-0000D6450000}"/>
    <cellStyle name="Center/Bold" xfId="17892" xr:uid="{00000000-0005-0000-0000-0000D7450000}"/>
    <cellStyle name="CenterAcross" xfId="17893" xr:uid="{00000000-0005-0000-0000-0000D8450000}"/>
    <cellStyle name="Centered Heading" xfId="17894" xr:uid="{00000000-0005-0000-0000-0000D9450000}"/>
    <cellStyle name="Centered Heading 2" xfId="17895" xr:uid="{00000000-0005-0000-0000-0000DA450000}"/>
    <cellStyle name="Centered Heading_AAA CM Funds" xfId="17896" xr:uid="{00000000-0005-0000-0000-0000DB450000}"/>
    <cellStyle name="Ch, Column Header" xfId="17897" xr:uid="{00000000-0005-0000-0000-0000DC450000}"/>
    <cellStyle name="Change" xfId="17898" xr:uid="{00000000-0005-0000-0000-0000DD450000}"/>
    <cellStyle name="Changeable" xfId="17899" xr:uid="{00000000-0005-0000-0000-0000DE450000}"/>
    <cellStyle name="Chart Fonts" xfId="17900" xr:uid="{00000000-0005-0000-0000-0000DF450000}"/>
    <cellStyle name="Chart Title" xfId="17901" xr:uid="{00000000-0005-0000-0000-0000E0450000}"/>
    <cellStyle name="Chart Title 2" xfId="17902" xr:uid="{00000000-0005-0000-0000-0000E1450000}"/>
    <cellStyle name="Chart Title 2 2" xfId="17903" xr:uid="{00000000-0005-0000-0000-0000E2450000}"/>
    <cellStyle name="Chart Title 3" xfId="17904" xr:uid="{00000000-0005-0000-0000-0000E3450000}"/>
    <cellStyle name="Chart Title 3 2" xfId="17905" xr:uid="{00000000-0005-0000-0000-0000E4450000}"/>
    <cellStyle name="Chart Title 4" xfId="17906" xr:uid="{00000000-0005-0000-0000-0000E5450000}"/>
    <cellStyle name="Chart Title_CALPERS LTD Contributions CM Funds Preferred Return Calculation" xfId="17907" xr:uid="{00000000-0005-0000-0000-0000E6450000}"/>
    <cellStyle name="ChartingText" xfId="17908" xr:uid="{00000000-0005-0000-0000-0000E7450000}"/>
    <cellStyle name="ChartingText 2" xfId="17909" xr:uid="{00000000-0005-0000-0000-0000E8450000}"/>
    <cellStyle name="ChartingText_ACOF I - Capital Calls- through 2009V3" xfId="17910" xr:uid="{00000000-0005-0000-0000-0000E9450000}"/>
    <cellStyle name="Check Cell 2" xfId="17911" xr:uid="{00000000-0005-0000-0000-0000EA450000}"/>
    <cellStyle name="Check Cell 3" xfId="17912" xr:uid="{00000000-0005-0000-0000-0000EB450000}"/>
    <cellStyle name="Check Cell 4" xfId="17913" xr:uid="{00000000-0005-0000-0000-0000EC450000}"/>
    <cellStyle name="claire" xfId="17914" xr:uid="{00000000-0005-0000-0000-0000ED450000}"/>
    <cellStyle name="Clean" xfId="17915" xr:uid="{00000000-0005-0000-0000-0000EE450000}"/>
    <cellStyle name="Client Name" xfId="17916" xr:uid="{00000000-0005-0000-0000-0000EF450000}"/>
    <cellStyle name="Co. Names" xfId="17917" xr:uid="{00000000-0005-0000-0000-0000F0450000}"/>
    <cellStyle name="Co. Names - Bold" xfId="17918" xr:uid="{00000000-0005-0000-0000-0000F1450000}"/>
    <cellStyle name="Co. Names 2" xfId="17919" xr:uid="{00000000-0005-0000-0000-0000F2450000}"/>
    <cellStyle name="Co. Names_PE Fund Projections 2010-03-11" xfId="17920" xr:uid="{00000000-0005-0000-0000-0000F3450000}"/>
    <cellStyle name="Code" xfId="17921" xr:uid="{00000000-0005-0000-0000-0000F4450000}"/>
    <cellStyle name="COL HEADINGS" xfId="17922" xr:uid="{00000000-0005-0000-0000-0000F5450000}"/>
    <cellStyle name="COL HEADINGS 2" xfId="17923" xr:uid="{00000000-0005-0000-0000-0000F6450000}"/>
    <cellStyle name="COL HEADINGS 2 2" xfId="17924" xr:uid="{00000000-0005-0000-0000-0000F7450000}"/>
    <cellStyle name="COL HEADINGS 3" xfId="17925" xr:uid="{00000000-0005-0000-0000-0000F8450000}"/>
    <cellStyle name="COL HEADINGS 4" xfId="17926" xr:uid="{00000000-0005-0000-0000-0000F9450000}"/>
    <cellStyle name="COL HEADINGS 5" xfId="17927" xr:uid="{00000000-0005-0000-0000-0000FA450000}"/>
    <cellStyle name="COL HEADINGS 6" xfId="17928" xr:uid="{00000000-0005-0000-0000-0000FB450000}"/>
    <cellStyle name="COL HEADINGS 7" xfId="17929" xr:uid="{00000000-0005-0000-0000-0000FC450000}"/>
    <cellStyle name="Col_Headers" xfId="17930" xr:uid="{00000000-0005-0000-0000-0000FD450000}"/>
    <cellStyle name="ColBlue" xfId="17931" xr:uid="{00000000-0005-0000-0000-0000FE450000}"/>
    <cellStyle name="ColGreen" xfId="17932" xr:uid="{00000000-0005-0000-0000-0000FF450000}"/>
    <cellStyle name="ColHead" xfId="17933" xr:uid="{00000000-0005-0000-0000-000000460000}"/>
    <cellStyle name="ColHead 2" xfId="17934" xr:uid="{00000000-0005-0000-0000-000001460000}"/>
    <cellStyle name="ColHead 3" xfId="17935" xr:uid="{00000000-0005-0000-0000-000002460000}"/>
    <cellStyle name="ColHead_AAA CM Funds" xfId="17936" xr:uid="{00000000-0005-0000-0000-000003460000}"/>
    <cellStyle name="ColHeading" xfId="17937" xr:uid="{00000000-0005-0000-0000-000004460000}"/>
    <cellStyle name="ColHeading 2" xfId="17938" xr:uid="{00000000-0005-0000-0000-000005460000}"/>
    <cellStyle name="ColHeadLast" xfId="17939" xr:uid="{00000000-0005-0000-0000-000006460000}"/>
    <cellStyle name="colheadleft" xfId="17940" xr:uid="{00000000-0005-0000-0000-000007460000}"/>
    <cellStyle name="colheadleft 2" xfId="17941" xr:uid="{00000000-0005-0000-0000-000008460000}"/>
    <cellStyle name="colheadleft 2 2" xfId="17942" xr:uid="{00000000-0005-0000-0000-000009460000}"/>
    <cellStyle name="colheadleft 3" xfId="17943" xr:uid="{00000000-0005-0000-0000-00000A460000}"/>
    <cellStyle name="colheadleft 4" xfId="17944" xr:uid="{00000000-0005-0000-0000-00000B460000}"/>
    <cellStyle name="colheadleft 5" xfId="17945" xr:uid="{00000000-0005-0000-0000-00000C460000}"/>
    <cellStyle name="colheadleft 6" xfId="17946" xr:uid="{00000000-0005-0000-0000-00000D460000}"/>
    <cellStyle name="colheadleft 7" xfId="17947" xr:uid="{00000000-0005-0000-0000-00000E460000}"/>
    <cellStyle name="colheadright" xfId="17948" xr:uid="{00000000-0005-0000-0000-00000F460000}"/>
    <cellStyle name="colheadright 2" xfId="17949" xr:uid="{00000000-0005-0000-0000-000010460000}"/>
    <cellStyle name="colheadright 2 2" xfId="17950" xr:uid="{00000000-0005-0000-0000-000011460000}"/>
    <cellStyle name="colheadright 3" xfId="17951" xr:uid="{00000000-0005-0000-0000-000012460000}"/>
    <cellStyle name="colheadright 4" xfId="17952" xr:uid="{00000000-0005-0000-0000-000013460000}"/>
    <cellStyle name="colheadright 5" xfId="17953" xr:uid="{00000000-0005-0000-0000-000014460000}"/>
    <cellStyle name="colheadright 6" xfId="17954" xr:uid="{00000000-0005-0000-0000-000015460000}"/>
    <cellStyle name="colheadright 7" xfId="17955" xr:uid="{00000000-0005-0000-0000-000016460000}"/>
    <cellStyle name="ColRed" xfId="17956" xr:uid="{00000000-0005-0000-0000-000017460000}"/>
    <cellStyle name="Columm header straddle" xfId="17957" xr:uid="{00000000-0005-0000-0000-000018460000}"/>
    <cellStyle name="Column Heading" xfId="17958" xr:uid="{00000000-0005-0000-0000-000019460000}"/>
    <cellStyle name="Column Heading (across cells)" xfId="17959" xr:uid="{00000000-0005-0000-0000-00001A460000}"/>
    <cellStyle name="Column Heading_PE Fund Projections 2010-03-11" xfId="17960" xr:uid="{00000000-0005-0000-0000-00001B460000}"/>
    <cellStyle name="Column Headings" xfId="17961" xr:uid="{00000000-0005-0000-0000-00001C460000}"/>
    <cellStyle name="Column_Title" xfId="17962" xr:uid="{00000000-0005-0000-0000-00001D460000}"/>
    <cellStyle name="column1" xfId="17963" xr:uid="{00000000-0005-0000-0000-00001E460000}"/>
    <cellStyle name="column1BigNoWrap" xfId="17964" xr:uid="{00000000-0005-0000-0000-00001F460000}"/>
    <cellStyle name="column1Date" xfId="17965" xr:uid="{00000000-0005-0000-0000-000020460000}"/>
    <cellStyle name="column2Date" xfId="17966" xr:uid="{00000000-0005-0000-0000-000021460000}"/>
    <cellStyle name="column2Date 2" xfId="17967" xr:uid="{00000000-0005-0000-0000-000022460000}"/>
    <cellStyle name="column2Date 2 2" xfId="17968" xr:uid="{00000000-0005-0000-0000-000023460000}"/>
    <cellStyle name="column2Date 3" xfId="17969" xr:uid="{00000000-0005-0000-0000-000024460000}"/>
    <cellStyle name="column3Date" xfId="17970" xr:uid="{00000000-0005-0000-0000-000025460000}"/>
    <cellStyle name="column3Date 2" xfId="17971" xr:uid="{00000000-0005-0000-0000-000026460000}"/>
    <cellStyle name="column3Date 2 2" xfId="17972" xr:uid="{00000000-0005-0000-0000-000027460000}"/>
    <cellStyle name="column3Date 3" xfId="17973" xr:uid="{00000000-0005-0000-0000-000028460000}"/>
    <cellStyle name="columnheader" xfId="17974" xr:uid="{00000000-0005-0000-0000-000029460000}"/>
    <cellStyle name="columnheader 2" xfId="17975" xr:uid="{00000000-0005-0000-0000-00002A460000}"/>
    <cellStyle name="columnheader 2 2" xfId="17976" xr:uid="{00000000-0005-0000-0000-00002B460000}"/>
    <cellStyle name="columnheader 3" xfId="17977" xr:uid="{00000000-0005-0000-0000-00002C460000}"/>
    <cellStyle name="columnheader 4" xfId="17978" xr:uid="{00000000-0005-0000-0000-00002D460000}"/>
    <cellStyle name="columnheader 5" xfId="17979" xr:uid="{00000000-0005-0000-0000-00002E460000}"/>
    <cellStyle name="columnheader 6" xfId="17980" xr:uid="{00000000-0005-0000-0000-00002F460000}"/>
    <cellStyle name="columnheader 7" xfId="17981" xr:uid="{00000000-0005-0000-0000-000030460000}"/>
    <cellStyle name="ColumnHeaderNormal" xfId="17982" xr:uid="{00000000-0005-0000-0000-000031460000}"/>
    <cellStyle name="ColumnHeaderStyle" xfId="17983" xr:uid="{00000000-0005-0000-0000-000032460000}"/>
    <cellStyle name="ColumnHeaderStyle 2" xfId="17984" xr:uid="{00000000-0005-0000-0000-000033460000}"/>
    <cellStyle name="ColumnHeaderStyle 3" xfId="17985" xr:uid="{00000000-0005-0000-0000-000034460000}"/>
    <cellStyle name="ColumnHeading" xfId="17986" xr:uid="{00000000-0005-0000-0000-000035460000}"/>
    <cellStyle name="ColumnTop" xfId="17987" xr:uid="{00000000-0005-0000-0000-000036460000}"/>
    <cellStyle name="coma1" xfId="17988" xr:uid="{00000000-0005-0000-0000-000037460000}"/>
    <cellStyle name="coma1 2" xfId="17989" xr:uid="{00000000-0005-0000-0000-000038460000}"/>
    <cellStyle name="Comma" xfId="1" builtinId="3"/>
    <cellStyle name="Comma  - Style1" xfId="17990" xr:uid="{00000000-0005-0000-0000-00003A460000}"/>
    <cellStyle name="Comma  - Style2" xfId="17991" xr:uid="{00000000-0005-0000-0000-00003B460000}"/>
    <cellStyle name="Comma  - Style3" xfId="17992" xr:uid="{00000000-0005-0000-0000-00003C460000}"/>
    <cellStyle name="Comma  - Style4" xfId="17993" xr:uid="{00000000-0005-0000-0000-00003D460000}"/>
    <cellStyle name="Comma  - Style5" xfId="17994" xr:uid="{00000000-0005-0000-0000-00003E460000}"/>
    <cellStyle name="Comma  - Style6" xfId="17995" xr:uid="{00000000-0005-0000-0000-00003F460000}"/>
    <cellStyle name="Comma  - Style7" xfId="17996" xr:uid="{00000000-0005-0000-0000-000040460000}"/>
    <cellStyle name="Comma  - Style8" xfId="17997" xr:uid="{00000000-0005-0000-0000-000041460000}"/>
    <cellStyle name="Comma - 1 Decimal" xfId="17998" xr:uid="{00000000-0005-0000-0000-000042460000}"/>
    <cellStyle name="Comma - 2 Decimals" xfId="17999" xr:uid="{00000000-0005-0000-0000-000043460000}"/>
    <cellStyle name="comma - currency_1126096_3" xfId="18000" xr:uid="{00000000-0005-0000-0000-000044460000}"/>
    <cellStyle name="comma - number" xfId="18001" xr:uid="{00000000-0005-0000-0000-000045460000}"/>
    <cellStyle name="comma - price_1126096_3" xfId="18002" xr:uid="{00000000-0005-0000-0000-000046460000}"/>
    <cellStyle name="Comma - Style1" xfId="18003" xr:uid="{00000000-0005-0000-0000-000047460000}"/>
    <cellStyle name="Comma - Style2" xfId="18004" xr:uid="{00000000-0005-0000-0000-000048460000}"/>
    <cellStyle name="Comma - Style3" xfId="18005" xr:uid="{00000000-0005-0000-0000-000049460000}"/>
    <cellStyle name="Comma - Style4" xfId="18006" xr:uid="{00000000-0005-0000-0000-00004A460000}"/>
    <cellStyle name="Comma %" xfId="18007" xr:uid="{00000000-0005-0000-0000-00004B460000}"/>
    <cellStyle name="Comma % 2" xfId="18008" xr:uid="{00000000-0005-0000-0000-00004C460000}"/>
    <cellStyle name="Comma (&quot;-&quot;)" xfId="18009" xr:uid="{00000000-0005-0000-0000-00004D460000}"/>
    <cellStyle name="Comma (0)" xfId="18010" xr:uid="{00000000-0005-0000-0000-00004E460000}"/>
    <cellStyle name="Comma (1)" xfId="18011" xr:uid="{00000000-0005-0000-0000-00004F460000}"/>
    <cellStyle name="Comma (2)" xfId="18012" xr:uid="{00000000-0005-0000-0000-000050460000}"/>
    <cellStyle name="Comma [#.0]" xfId="18013" xr:uid="{00000000-0005-0000-0000-000051460000}"/>
    <cellStyle name="Comma [#.0] P" xfId="18014" xr:uid="{00000000-0005-0000-0000-000052460000}"/>
    <cellStyle name="Comma [0] - Credits" xfId="18015" xr:uid="{00000000-0005-0000-0000-000053460000}"/>
    <cellStyle name="Comma [0] - Debits" xfId="18016" xr:uid="{00000000-0005-0000-0000-000054460000}"/>
    <cellStyle name="Comma [0] (&quot;-&quot;)" xfId="18017" xr:uid="{00000000-0005-0000-0000-000055460000}"/>
    <cellStyle name="Comma [0] (Word)" xfId="18018" xr:uid="{00000000-0005-0000-0000-000056460000}"/>
    <cellStyle name="Comma [0] P" xfId="18019" xr:uid="{00000000-0005-0000-0000-000057460000}"/>
    <cellStyle name="Comma [0] -Red" xfId="18020" xr:uid="{00000000-0005-0000-0000-000058460000}"/>
    <cellStyle name="Comma [0] Total" xfId="18021" xr:uid="{00000000-0005-0000-0000-000059460000}"/>
    <cellStyle name="Comma [0] Total 10" xfId="18022" xr:uid="{00000000-0005-0000-0000-00005A460000}"/>
    <cellStyle name="Comma [0] Total 10 2" xfId="18023" xr:uid="{00000000-0005-0000-0000-00005B460000}"/>
    <cellStyle name="Comma [0] Total 10 2 2" xfId="18024" xr:uid="{00000000-0005-0000-0000-00005C460000}"/>
    <cellStyle name="Comma [0] Total 10 3" xfId="18025" xr:uid="{00000000-0005-0000-0000-00005D460000}"/>
    <cellStyle name="Comma [0] Total 10 3 2" xfId="18026" xr:uid="{00000000-0005-0000-0000-00005E460000}"/>
    <cellStyle name="Comma [0] Total 10 4" xfId="18027" xr:uid="{00000000-0005-0000-0000-00005F460000}"/>
    <cellStyle name="Comma [0] Total 11" xfId="18028" xr:uid="{00000000-0005-0000-0000-000060460000}"/>
    <cellStyle name="Comma [0] Total 11 2" xfId="18029" xr:uid="{00000000-0005-0000-0000-000061460000}"/>
    <cellStyle name="Comma [0] Total 11 2 2" xfId="18030" xr:uid="{00000000-0005-0000-0000-000062460000}"/>
    <cellStyle name="Comma [0] Total 11 3" xfId="18031" xr:uid="{00000000-0005-0000-0000-000063460000}"/>
    <cellStyle name="Comma [0] Total 11 3 2" xfId="18032" xr:uid="{00000000-0005-0000-0000-000064460000}"/>
    <cellStyle name="Comma [0] Total 11 4" xfId="18033" xr:uid="{00000000-0005-0000-0000-000065460000}"/>
    <cellStyle name="Comma [0] Total 12" xfId="18034" xr:uid="{00000000-0005-0000-0000-000066460000}"/>
    <cellStyle name="Comma [0] Total 12 2" xfId="18035" xr:uid="{00000000-0005-0000-0000-000067460000}"/>
    <cellStyle name="Comma [0] Total 12 2 2" xfId="18036" xr:uid="{00000000-0005-0000-0000-000068460000}"/>
    <cellStyle name="Comma [0] Total 12 3" xfId="18037" xr:uid="{00000000-0005-0000-0000-000069460000}"/>
    <cellStyle name="Comma [0] Total 12 3 2" xfId="18038" xr:uid="{00000000-0005-0000-0000-00006A460000}"/>
    <cellStyle name="Comma [0] Total 12 4" xfId="18039" xr:uid="{00000000-0005-0000-0000-00006B460000}"/>
    <cellStyle name="Comma [0] Total 13" xfId="18040" xr:uid="{00000000-0005-0000-0000-00006C460000}"/>
    <cellStyle name="Comma [0] Total 13 2" xfId="18041" xr:uid="{00000000-0005-0000-0000-00006D460000}"/>
    <cellStyle name="Comma [0] Total 13 2 2" xfId="18042" xr:uid="{00000000-0005-0000-0000-00006E460000}"/>
    <cellStyle name="Comma [0] Total 13 3" xfId="18043" xr:uid="{00000000-0005-0000-0000-00006F460000}"/>
    <cellStyle name="Comma [0] Total 13 3 2" xfId="18044" xr:uid="{00000000-0005-0000-0000-000070460000}"/>
    <cellStyle name="Comma [0] Total 13 4" xfId="18045" xr:uid="{00000000-0005-0000-0000-000071460000}"/>
    <cellStyle name="Comma [0] Total 14" xfId="18046" xr:uid="{00000000-0005-0000-0000-000072460000}"/>
    <cellStyle name="Comma [0] Total 14 2" xfId="18047" xr:uid="{00000000-0005-0000-0000-000073460000}"/>
    <cellStyle name="Comma [0] Total 14 2 2" xfId="18048" xr:uid="{00000000-0005-0000-0000-000074460000}"/>
    <cellStyle name="Comma [0] Total 14 3" xfId="18049" xr:uid="{00000000-0005-0000-0000-000075460000}"/>
    <cellStyle name="Comma [0] Total 14 3 2" xfId="18050" xr:uid="{00000000-0005-0000-0000-000076460000}"/>
    <cellStyle name="Comma [0] Total 14 4" xfId="18051" xr:uid="{00000000-0005-0000-0000-000077460000}"/>
    <cellStyle name="Comma [0] Total 15" xfId="18052" xr:uid="{00000000-0005-0000-0000-000078460000}"/>
    <cellStyle name="Comma [0] Total 15 2" xfId="18053" xr:uid="{00000000-0005-0000-0000-000079460000}"/>
    <cellStyle name="Comma [0] Total 15 2 2" xfId="18054" xr:uid="{00000000-0005-0000-0000-00007A460000}"/>
    <cellStyle name="Comma [0] Total 15 3" xfId="18055" xr:uid="{00000000-0005-0000-0000-00007B460000}"/>
    <cellStyle name="Comma [0] Total 15 3 2" xfId="18056" xr:uid="{00000000-0005-0000-0000-00007C460000}"/>
    <cellStyle name="Comma [0] Total 15 4" xfId="18057" xr:uid="{00000000-0005-0000-0000-00007D460000}"/>
    <cellStyle name="Comma [0] Total 16" xfId="18058" xr:uid="{00000000-0005-0000-0000-00007E460000}"/>
    <cellStyle name="Comma [0] Total 16 2" xfId="18059" xr:uid="{00000000-0005-0000-0000-00007F460000}"/>
    <cellStyle name="Comma [0] Total 16 2 2" xfId="18060" xr:uid="{00000000-0005-0000-0000-000080460000}"/>
    <cellStyle name="Comma [0] Total 16 3" xfId="18061" xr:uid="{00000000-0005-0000-0000-000081460000}"/>
    <cellStyle name="Comma [0] Total 16 3 2" xfId="18062" xr:uid="{00000000-0005-0000-0000-000082460000}"/>
    <cellStyle name="Comma [0] Total 16 4" xfId="18063" xr:uid="{00000000-0005-0000-0000-000083460000}"/>
    <cellStyle name="Comma [0] Total 17" xfId="18064" xr:uid="{00000000-0005-0000-0000-000084460000}"/>
    <cellStyle name="Comma [0] Total 17 2" xfId="18065" xr:uid="{00000000-0005-0000-0000-000085460000}"/>
    <cellStyle name="Comma [0] Total 17 2 2" xfId="18066" xr:uid="{00000000-0005-0000-0000-000086460000}"/>
    <cellStyle name="Comma [0] Total 17 3" xfId="18067" xr:uid="{00000000-0005-0000-0000-000087460000}"/>
    <cellStyle name="Comma [0] Total 18" xfId="18068" xr:uid="{00000000-0005-0000-0000-000088460000}"/>
    <cellStyle name="Comma [0] Total 18 2" xfId="18069" xr:uid="{00000000-0005-0000-0000-000089460000}"/>
    <cellStyle name="Comma [0] Total 18 2 2" xfId="18070" xr:uid="{00000000-0005-0000-0000-00008A460000}"/>
    <cellStyle name="Comma [0] Total 18 3" xfId="18071" xr:uid="{00000000-0005-0000-0000-00008B460000}"/>
    <cellStyle name="Comma [0] Total 19" xfId="18072" xr:uid="{00000000-0005-0000-0000-00008C460000}"/>
    <cellStyle name="Comma [0] Total 19 2" xfId="18073" xr:uid="{00000000-0005-0000-0000-00008D460000}"/>
    <cellStyle name="Comma [0] Total 2" xfId="18074" xr:uid="{00000000-0005-0000-0000-00008E460000}"/>
    <cellStyle name="Comma [0] Total 2 10" xfId="18075" xr:uid="{00000000-0005-0000-0000-00008F460000}"/>
    <cellStyle name="Comma [0] Total 2 10 2" xfId="18076" xr:uid="{00000000-0005-0000-0000-000090460000}"/>
    <cellStyle name="Comma [0] Total 2 10 2 2" xfId="18077" xr:uid="{00000000-0005-0000-0000-000091460000}"/>
    <cellStyle name="Comma [0] Total 2 10 3" xfId="18078" xr:uid="{00000000-0005-0000-0000-000092460000}"/>
    <cellStyle name="Comma [0] Total 2 10 3 2" xfId="18079" xr:uid="{00000000-0005-0000-0000-000093460000}"/>
    <cellStyle name="Comma [0] Total 2 10 4" xfId="18080" xr:uid="{00000000-0005-0000-0000-000094460000}"/>
    <cellStyle name="Comma [0] Total 2 11" xfId="18081" xr:uid="{00000000-0005-0000-0000-000095460000}"/>
    <cellStyle name="Comma [0] Total 2 11 2" xfId="18082" xr:uid="{00000000-0005-0000-0000-000096460000}"/>
    <cellStyle name="Comma [0] Total 2 11 2 2" xfId="18083" xr:uid="{00000000-0005-0000-0000-000097460000}"/>
    <cellStyle name="Comma [0] Total 2 11 3" xfId="18084" xr:uid="{00000000-0005-0000-0000-000098460000}"/>
    <cellStyle name="Comma [0] Total 2 11 3 2" xfId="18085" xr:uid="{00000000-0005-0000-0000-000099460000}"/>
    <cellStyle name="Comma [0] Total 2 11 4" xfId="18086" xr:uid="{00000000-0005-0000-0000-00009A460000}"/>
    <cellStyle name="Comma [0] Total 2 12" xfId="18087" xr:uid="{00000000-0005-0000-0000-00009B460000}"/>
    <cellStyle name="Comma [0] Total 2 12 2" xfId="18088" xr:uid="{00000000-0005-0000-0000-00009C460000}"/>
    <cellStyle name="Comma [0] Total 2 12 2 2" xfId="18089" xr:uid="{00000000-0005-0000-0000-00009D460000}"/>
    <cellStyle name="Comma [0] Total 2 12 3" xfId="18090" xr:uid="{00000000-0005-0000-0000-00009E460000}"/>
    <cellStyle name="Comma [0] Total 2 12 3 2" xfId="18091" xr:uid="{00000000-0005-0000-0000-00009F460000}"/>
    <cellStyle name="Comma [0] Total 2 12 4" xfId="18092" xr:uid="{00000000-0005-0000-0000-0000A0460000}"/>
    <cellStyle name="Comma [0] Total 2 13" xfId="18093" xr:uid="{00000000-0005-0000-0000-0000A1460000}"/>
    <cellStyle name="Comma [0] Total 2 13 2" xfId="18094" xr:uid="{00000000-0005-0000-0000-0000A2460000}"/>
    <cellStyle name="Comma [0] Total 2 13 2 2" xfId="18095" xr:uid="{00000000-0005-0000-0000-0000A3460000}"/>
    <cellStyle name="Comma [0] Total 2 13 3" xfId="18096" xr:uid="{00000000-0005-0000-0000-0000A4460000}"/>
    <cellStyle name="Comma [0] Total 2 13 3 2" xfId="18097" xr:uid="{00000000-0005-0000-0000-0000A5460000}"/>
    <cellStyle name="Comma [0] Total 2 13 4" xfId="18098" xr:uid="{00000000-0005-0000-0000-0000A6460000}"/>
    <cellStyle name="Comma [0] Total 2 14" xfId="18099" xr:uid="{00000000-0005-0000-0000-0000A7460000}"/>
    <cellStyle name="Comma [0] Total 2 14 2" xfId="18100" xr:uid="{00000000-0005-0000-0000-0000A8460000}"/>
    <cellStyle name="Comma [0] Total 2 14 2 2" xfId="18101" xr:uid="{00000000-0005-0000-0000-0000A9460000}"/>
    <cellStyle name="Comma [0] Total 2 14 3" xfId="18102" xr:uid="{00000000-0005-0000-0000-0000AA460000}"/>
    <cellStyle name="Comma [0] Total 2 14 3 2" xfId="18103" xr:uid="{00000000-0005-0000-0000-0000AB460000}"/>
    <cellStyle name="Comma [0] Total 2 14 4" xfId="18104" xr:uid="{00000000-0005-0000-0000-0000AC460000}"/>
    <cellStyle name="Comma [0] Total 2 15" xfId="18105" xr:uid="{00000000-0005-0000-0000-0000AD460000}"/>
    <cellStyle name="Comma [0] Total 2 15 2" xfId="18106" xr:uid="{00000000-0005-0000-0000-0000AE460000}"/>
    <cellStyle name="Comma [0] Total 2 15 2 2" xfId="18107" xr:uid="{00000000-0005-0000-0000-0000AF460000}"/>
    <cellStyle name="Comma [0] Total 2 15 3" xfId="18108" xr:uid="{00000000-0005-0000-0000-0000B0460000}"/>
    <cellStyle name="Comma [0] Total 2 15 3 2" xfId="18109" xr:uid="{00000000-0005-0000-0000-0000B1460000}"/>
    <cellStyle name="Comma [0] Total 2 15 4" xfId="18110" xr:uid="{00000000-0005-0000-0000-0000B2460000}"/>
    <cellStyle name="Comma [0] Total 2 16" xfId="18111" xr:uid="{00000000-0005-0000-0000-0000B3460000}"/>
    <cellStyle name="Comma [0] Total 2 16 2" xfId="18112" xr:uid="{00000000-0005-0000-0000-0000B4460000}"/>
    <cellStyle name="Comma [0] Total 2 16 2 2" xfId="18113" xr:uid="{00000000-0005-0000-0000-0000B5460000}"/>
    <cellStyle name="Comma [0] Total 2 16 3" xfId="18114" xr:uid="{00000000-0005-0000-0000-0000B6460000}"/>
    <cellStyle name="Comma [0] Total 2 17" xfId="18115" xr:uid="{00000000-0005-0000-0000-0000B7460000}"/>
    <cellStyle name="Comma [0] Total 2 17 2" xfId="18116" xr:uid="{00000000-0005-0000-0000-0000B8460000}"/>
    <cellStyle name="Comma [0] Total 2 17 2 2" xfId="18117" xr:uid="{00000000-0005-0000-0000-0000B9460000}"/>
    <cellStyle name="Comma [0] Total 2 17 3" xfId="18118" xr:uid="{00000000-0005-0000-0000-0000BA460000}"/>
    <cellStyle name="Comma [0] Total 2 18" xfId="18119" xr:uid="{00000000-0005-0000-0000-0000BB460000}"/>
    <cellStyle name="Comma [0] Total 2 18 2" xfId="18120" xr:uid="{00000000-0005-0000-0000-0000BC460000}"/>
    <cellStyle name="Comma [0] Total 2 19" xfId="18121" xr:uid="{00000000-0005-0000-0000-0000BD460000}"/>
    <cellStyle name="Comma [0] Total 2 19 2" xfId="18122" xr:uid="{00000000-0005-0000-0000-0000BE460000}"/>
    <cellStyle name="Comma [0] Total 2 2" xfId="18123" xr:uid="{00000000-0005-0000-0000-0000BF460000}"/>
    <cellStyle name="Comma [0] Total 2 2 10" xfId="18124" xr:uid="{00000000-0005-0000-0000-0000C0460000}"/>
    <cellStyle name="Comma [0] Total 2 2 10 2" xfId="18125" xr:uid="{00000000-0005-0000-0000-0000C1460000}"/>
    <cellStyle name="Comma [0] Total 2 2 11" xfId="18126" xr:uid="{00000000-0005-0000-0000-0000C2460000}"/>
    <cellStyle name="Comma [0] Total 2 2 11 2" xfId="18127" xr:uid="{00000000-0005-0000-0000-0000C3460000}"/>
    <cellStyle name="Comma [0] Total 2 2 12" xfId="18128" xr:uid="{00000000-0005-0000-0000-0000C4460000}"/>
    <cellStyle name="Comma [0] Total 2 2 2" xfId="18129" xr:uid="{00000000-0005-0000-0000-0000C5460000}"/>
    <cellStyle name="Comma [0] Total 2 2 2 2" xfId="18130" xr:uid="{00000000-0005-0000-0000-0000C6460000}"/>
    <cellStyle name="Comma [0] Total 2 2 2 2 2" xfId="18131" xr:uid="{00000000-0005-0000-0000-0000C7460000}"/>
    <cellStyle name="Comma [0] Total 2 2 2 3" xfId="18132" xr:uid="{00000000-0005-0000-0000-0000C8460000}"/>
    <cellStyle name="Comma [0] Total 2 2 2 3 2" xfId="18133" xr:uid="{00000000-0005-0000-0000-0000C9460000}"/>
    <cellStyle name="Comma [0] Total 2 2 2 4" xfId="18134" xr:uid="{00000000-0005-0000-0000-0000CA460000}"/>
    <cellStyle name="Comma [0] Total 2 2 3" xfId="18135" xr:uid="{00000000-0005-0000-0000-0000CB460000}"/>
    <cellStyle name="Comma [0] Total 2 2 3 2" xfId="18136" xr:uid="{00000000-0005-0000-0000-0000CC460000}"/>
    <cellStyle name="Comma [0] Total 2 2 3 2 2" xfId="18137" xr:uid="{00000000-0005-0000-0000-0000CD460000}"/>
    <cellStyle name="Comma [0] Total 2 2 3 3" xfId="18138" xr:uid="{00000000-0005-0000-0000-0000CE460000}"/>
    <cellStyle name="Comma [0] Total 2 2 3 3 2" xfId="18139" xr:uid="{00000000-0005-0000-0000-0000CF460000}"/>
    <cellStyle name="Comma [0] Total 2 2 3 4" xfId="18140" xr:uid="{00000000-0005-0000-0000-0000D0460000}"/>
    <cellStyle name="Comma [0] Total 2 2 4" xfId="18141" xr:uid="{00000000-0005-0000-0000-0000D1460000}"/>
    <cellStyle name="Comma [0] Total 2 2 4 2" xfId="18142" xr:uid="{00000000-0005-0000-0000-0000D2460000}"/>
    <cellStyle name="Comma [0] Total 2 2 4 2 2" xfId="18143" xr:uid="{00000000-0005-0000-0000-0000D3460000}"/>
    <cellStyle name="Comma [0] Total 2 2 4 3" xfId="18144" xr:uid="{00000000-0005-0000-0000-0000D4460000}"/>
    <cellStyle name="Comma [0] Total 2 2 4 3 2" xfId="18145" xr:uid="{00000000-0005-0000-0000-0000D5460000}"/>
    <cellStyle name="Comma [0] Total 2 2 4 4" xfId="18146" xr:uid="{00000000-0005-0000-0000-0000D6460000}"/>
    <cellStyle name="Comma [0] Total 2 2 5" xfId="18147" xr:uid="{00000000-0005-0000-0000-0000D7460000}"/>
    <cellStyle name="Comma [0] Total 2 2 5 2" xfId="18148" xr:uid="{00000000-0005-0000-0000-0000D8460000}"/>
    <cellStyle name="Comma [0] Total 2 2 5 2 2" xfId="18149" xr:uid="{00000000-0005-0000-0000-0000D9460000}"/>
    <cellStyle name="Comma [0] Total 2 2 5 3" xfId="18150" xr:uid="{00000000-0005-0000-0000-0000DA460000}"/>
    <cellStyle name="Comma [0] Total 2 2 5 3 2" xfId="18151" xr:uid="{00000000-0005-0000-0000-0000DB460000}"/>
    <cellStyle name="Comma [0] Total 2 2 5 4" xfId="18152" xr:uid="{00000000-0005-0000-0000-0000DC460000}"/>
    <cellStyle name="Comma [0] Total 2 2 6" xfId="18153" xr:uid="{00000000-0005-0000-0000-0000DD460000}"/>
    <cellStyle name="Comma [0] Total 2 2 6 2" xfId="18154" xr:uid="{00000000-0005-0000-0000-0000DE460000}"/>
    <cellStyle name="Comma [0] Total 2 2 6 2 2" xfId="18155" xr:uid="{00000000-0005-0000-0000-0000DF460000}"/>
    <cellStyle name="Comma [0] Total 2 2 6 3" xfId="18156" xr:uid="{00000000-0005-0000-0000-0000E0460000}"/>
    <cellStyle name="Comma [0] Total 2 2 6 3 2" xfId="18157" xr:uid="{00000000-0005-0000-0000-0000E1460000}"/>
    <cellStyle name="Comma [0] Total 2 2 6 4" xfId="18158" xr:uid="{00000000-0005-0000-0000-0000E2460000}"/>
    <cellStyle name="Comma [0] Total 2 2 7" xfId="18159" xr:uid="{00000000-0005-0000-0000-0000E3460000}"/>
    <cellStyle name="Comma [0] Total 2 2 7 2" xfId="18160" xr:uid="{00000000-0005-0000-0000-0000E4460000}"/>
    <cellStyle name="Comma [0] Total 2 2 7 2 2" xfId="18161" xr:uid="{00000000-0005-0000-0000-0000E5460000}"/>
    <cellStyle name="Comma [0] Total 2 2 7 3" xfId="18162" xr:uid="{00000000-0005-0000-0000-0000E6460000}"/>
    <cellStyle name="Comma [0] Total 2 2 7 3 2" xfId="18163" xr:uid="{00000000-0005-0000-0000-0000E7460000}"/>
    <cellStyle name="Comma [0] Total 2 2 7 4" xfId="18164" xr:uid="{00000000-0005-0000-0000-0000E8460000}"/>
    <cellStyle name="Comma [0] Total 2 2 8" xfId="18165" xr:uid="{00000000-0005-0000-0000-0000E9460000}"/>
    <cellStyle name="Comma [0] Total 2 2 8 2" xfId="18166" xr:uid="{00000000-0005-0000-0000-0000EA460000}"/>
    <cellStyle name="Comma [0] Total 2 2 8 2 2" xfId="18167" xr:uid="{00000000-0005-0000-0000-0000EB460000}"/>
    <cellStyle name="Comma [0] Total 2 2 8 3" xfId="18168" xr:uid="{00000000-0005-0000-0000-0000EC460000}"/>
    <cellStyle name="Comma [0] Total 2 2 9" xfId="18169" xr:uid="{00000000-0005-0000-0000-0000ED460000}"/>
    <cellStyle name="Comma [0] Total 2 2 9 2" xfId="18170" xr:uid="{00000000-0005-0000-0000-0000EE460000}"/>
    <cellStyle name="Comma [0] Total 2 2 9 2 2" xfId="18171" xr:uid="{00000000-0005-0000-0000-0000EF460000}"/>
    <cellStyle name="Comma [0] Total 2 2 9 3" xfId="18172" xr:uid="{00000000-0005-0000-0000-0000F0460000}"/>
    <cellStyle name="Comma [0] Total 2 20" xfId="18173" xr:uid="{00000000-0005-0000-0000-0000F1460000}"/>
    <cellStyle name="Comma [0] Total 2 3" xfId="18174" xr:uid="{00000000-0005-0000-0000-0000F2460000}"/>
    <cellStyle name="Comma [0] Total 2 3 10" xfId="18175" xr:uid="{00000000-0005-0000-0000-0000F3460000}"/>
    <cellStyle name="Comma [0] Total 2 3 10 2" xfId="18176" xr:uid="{00000000-0005-0000-0000-0000F4460000}"/>
    <cellStyle name="Comma [0] Total 2 3 11" xfId="18177" xr:uid="{00000000-0005-0000-0000-0000F5460000}"/>
    <cellStyle name="Comma [0] Total 2 3 11 2" xfId="18178" xr:uid="{00000000-0005-0000-0000-0000F6460000}"/>
    <cellStyle name="Comma [0] Total 2 3 12" xfId="18179" xr:uid="{00000000-0005-0000-0000-0000F7460000}"/>
    <cellStyle name="Comma [0] Total 2 3 2" xfId="18180" xr:uid="{00000000-0005-0000-0000-0000F8460000}"/>
    <cellStyle name="Comma [0] Total 2 3 2 2" xfId="18181" xr:uid="{00000000-0005-0000-0000-0000F9460000}"/>
    <cellStyle name="Comma [0] Total 2 3 2 2 2" xfId="18182" xr:uid="{00000000-0005-0000-0000-0000FA460000}"/>
    <cellStyle name="Comma [0] Total 2 3 2 3" xfId="18183" xr:uid="{00000000-0005-0000-0000-0000FB460000}"/>
    <cellStyle name="Comma [0] Total 2 3 2 3 2" xfId="18184" xr:uid="{00000000-0005-0000-0000-0000FC460000}"/>
    <cellStyle name="Comma [0] Total 2 3 2 4" xfId="18185" xr:uid="{00000000-0005-0000-0000-0000FD460000}"/>
    <cellStyle name="Comma [0] Total 2 3 3" xfId="18186" xr:uid="{00000000-0005-0000-0000-0000FE460000}"/>
    <cellStyle name="Comma [0] Total 2 3 3 2" xfId="18187" xr:uid="{00000000-0005-0000-0000-0000FF460000}"/>
    <cellStyle name="Comma [0] Total 2 3 3 2 2" xfId="18188" xr:uid="{00000000-0005-0000-0000-000000470000}"/>
    <cellStyle name="Comma [0] Total 2 3 3 3" xfId="18189" xr:uid="{00000000-0005-0000-0000-000001470000}"/>
    <cellStyle name="Comma [0] Total 2 3 3 3 2" xfId="18190" xr:uid="{00000000-0005-0000-0000-000002470000}"/>
    <cellStyle name="Comma [0] Total 2 3 3 4" xfId="18191" xr:uid="{00000000-0005-0000-0000-000003470000}"/>
    <cellStyle name="Comma [0] Total 2 3 4" xfId="18192" xr:uid="{00000000-0005-0000-0000-000004470000}"/>
    <cellStyle name="Comma [0] Total 2 3 4 2" xfId="18193" xr:uid="{00000000-0005-0000-0000-000005470000}"/>
    <cellStyle name="Comma [0] Total 2 3 4 2 2" xfId="18194" xr:uid="{00000000-0005-0000-0000-000006470000}"/>
    <cellStyle name="Comma [0] Total 2 3 4 3" xfId="18195" xr:uid="{00000000-0005-0000-0000-000007470000}"/>
    <cellStyle name="Comma [0] Total 2 3 4 3 2" xfId="18196" xr:uid="{00000000-0005-0000-0000-000008470000}"/>
    <cellStyle name="Comma [0] Total 2 3 4 4" xfId="18197" xr:uid="{00000000-0005-0000-0000-000009470000}"/>
    <cellStyle name="Comma [0] Total 2 3 5" xfId="18198" xr:uid="{00000000-0005-0000-0000-00000A470000}"/>
    <cellStyle name="Comma [0] Total 2 3 5 2" xfId="18199" xr:uid="{00000000-0005-0000-0000-00000B470000}"/>
    <cellStyle name="Comma [0] Total 2 3 5 2 2" xfId="18200" xr:uid="{00000000-0005-0000-0000-00000C470000}"/>
    <cellStyle name="Comma [0] Total 2 3 5 3" xfId="18201" xr:uid="{00000000-0005-0000-0000-00000D470000}"/>
    <cellStyle name="Comma [0] Total 2 3 5 3 2" xfId="18202" xr:uid="{00000000-0005-0000-0000-00000E470000}"/>
    <cellStyle name="Comma [0] Total 2 3 5 4" xfId="18203" xr:uid="{00000000-0005-0000-0000-00000F470000}"/>
    <cellStyle name="Comma [0] Total 2 3 6" xfId="18204" xr:uid="{00000000-0005-0000-0000-000010470000}"/>
    <cellStyle name="Comma [0] Total 2 3 6 2" xfId="18205" xr:uid="{00000000-0005-0000-0000-000011470000}"/>
    <cellStyle name="Comma [0] Total 2 3 6 2 2" xfId="18206" xr:uid="{00000000-0005-0000-0000-000012470000}"/>
    <cellStyle name="Comma [0] Total 2 3 6 3" xfId="18207" xr:uid="{00000000-0005-0000-0000-000013470000}"/>
    <cellStyle name="Comma [0] Total 2 3 6 3 2" xfId="18208" xr:uid="{00000000-0005-0000-0000-000014470000}"/>
    <cellStyle name="Comma [0] Total 2 3 6 4" xfId="18209" xr:uid="{00000000-0005-0000-0000-000015470000}"/>
    <cellStyle name="Comma [0] Total 2 3 7" xfId="18210" xr:uid="{00000000-0005-0000-0000-000016470000}"/>
    <cellStyle name="Comma [0] Total 2 3 7 2" xfId="18211" xr:uid="{00000000-0005-0000-0000-000017470000}"/>
    <cellStyle name="Comma [0] Total 2 3 7 2 2" xfId="18212" xr:uid="{00000000-0005-0000-0000-000018470000}"/>
    <cellStyle name="Comma [0] Total 2 3 7 3" xfId="18213" xr:uid="{00000000-0005-0000-0000-000019470000}"/>
    <cellStyle name="Comma [0] Total 2 3 7 3 2" xfId="18214" xr:uid="{00000000-0005-0000-0000-00001A470000}"/>
    <cellStyle name="Comma [0] Total 2 3 7 4" xfId="18215" xr:uid="{00000000-0005-0000-0000-00001B470000}"/>
    <cellStyle name="Comma [0] Total 2 3 8" xfId="18216" xr:uid="{00000000-0005-0000-0000-00001C470000}"/>
    <cellStyle name="Comma [0] Total 2 3 8 2" xfId="18217" xr:uid="{00000000-0005-0000-0000-00001D470000}"/>
    <cellStyle name="Comma [0] Total 2 3 8 2 2" xfId="18218" xr:uid="{00000000-0005-0000-0000-00001E470000}"/>
    <cellStyle name="Comma [0] Total 2 3 8 3" xfId="18219" xr:uid="{00000000-0005-0000-0000-00001F470000}"/>
    <cellStyle name="Comma [0] Total 2 3 9" xfId="18220" xr:uid="{00000000-0005-0000-0000-000020470000}"/>
    <cellStyle name="Comma [0] Total 2 3 9 2" xfId="18221" xr:uid="{00000000-0005-0000-0000-000021470000}"/>
    <cellStyle name="Comma [0] Total 2 3 9 2 2" xfId="18222" xr:uid="{00000000-0005-0000-0000-000022470000}"/>
    <cellStyle name="Comma [0] Total 2 3 9 3" xfId="18223" xr:uid="{00000000-0005-0000-0000-000023470000}"/>
    <cellStyle name="Comma [0] Total 2 4" xfId="18224" xr:uid="{00000000-0005-0000-0000-000024470000}"/>
    <cellStyle name="Comma [0] Total 2 4 10" xfId="18225" xr:uid="{00000000-0005-0000-0000-000025470000}"/>
    <cellStyle name="Comma [0] Total 2 4 10 2" xfId="18226" xr:uid="{00000000-0005-0000-0000-000026470000}"/>
    <cellStyle name="Comma [0] Total 2 4 11" xfId="18227" xr:uid="{00000000-0005-0000-0000-000027470000}"/>
    <cellStyle name="Comma [0] Total 2 4 11 2" xfId="18228" xr:uid="{00000000-0005-0000-0000-000028470000}"/>
    <cellStyle name="Comma [0] Total 2 4 12" xfId="18229" xr:uid="{00000000-0005-0000-0000-000029470000}"/>
    <cellStyle name="Comma [0] Total 2 4 2" xfId="18230" xr:uid="{00000000-0005-0000-0000-00002A470000}"/>
    <cellStyle name="Comma [0] Total 2 4 2 2" xfId="18231" xr:uid="{00000000-0005-0000-0000-00002B470000}"/>
    <cellStyle name="Comma [0] Total 2 4 2 2 2" xfId="18232" xr:uid="{00000000-0005-0000-0000-00002C470000}"/>
    <cellStyle name="Comma [0] Total 2 4 2 3" xfId="18233" xr:uid="{00000000-0005-0000-0000-00002D470000}"/>
    <cellStyle name="Comma [0] Total 2 4 2 3 2" xfId="18234" xr:uid="{00000000-0005-0000-0000-00002E470000}"/>
    <cellStyle name="Comma [0] Total 2 4 2 4" xfId="18235" xr:uid="{00000000-0005-0000-0000-00002F470000}"/>
    <cellStyle name="Comma [0] Total 2 4 3" xfId="18236" xr:uid="{00000000-0005-0000-0000-000030470000}"/>
    <cellStyle name="Comma [0] Total 2 4 3 2" xfId="18237" xr:uid="{00000000-0005-0000-0000-000031470000}"/>
    <cellStyle name="Comma [0] Total 2 4 3 2 2" xfId="18238" xr:uid="{00000000-0005-0000-0000-000032470000}"/>
    <cellStyle name="Comma [0] Total 2 4 3 3" xfId="18239" xr:uid="{00000000-0005-0000-0000-000033470000}"/>
    <cellStyle name="Comma [0] Total 2 4 3 3 2" xfId="18240" xr:uid="{00000000-0005-0000-0000-000034470000}"/>
    <cellStyle name="Comma [0] Total 2 4 3 4" xfId="18241" xr:uid="{00000000-0005-0000-0000-000035470000}"/>
    <cellStyle name="Comma [0] Total 2 4 4" xfId="18242" xr:uid="{00000000-0005-0000-0000-000036470000}"/>
    <cellStyle name="Comma [0] Total 2 4 4 2" xfId="18243" xr:uid="{00000000-0005-0000-0000-000037470000}"/>
    <cellStyle name="Comma [0] Total 2 4 4 2 2" xfId="18244" xr:uid="{00000000-0005-0000-0000-000038470000}"/>
    <cellStyle name="Comma [0] Total 2 4 4 3" xfId="18245" xr:uid="{00000000-0005-0000-0000-000039470000}"/>
    <cellStyle name="Comma [0] Total 2 4 4 3 2" xfId="18246" xr:uid="{00000000-0005-0000-0000-00003A470000}"/>
    <cellStyle name="Comma [0] Total 2 4 4 4" xfId="18247" xr:uid="{00000000-0005-0000-0000-00003B470000}"/>
    <cellStyle name="Comma [0] Total 2 4 5" xfId="18248" xr:uid="{00000000-0005-0000-0000-00003C470000}"/>
    <cellStyle name="Comma [0] Total 2 4 5 2" xfId="18249" xr:uid="{00000000-0005-0000-0000-00003D470000}"/>
    <cellStyle name="Comma [0] Total 2 4 5 2 2" xfId="18250" xr:uid="{00000000-0005-0000-0000-00003E470000}"/>
    <cellStyle name="Comma [0] Total 2 4 5 3" xfId="18251" xr:uid="{00000000-0005-0000-0000-00003F470000}"/>
    <cellStyle name="Comma [0] Total 2 4 5 3 2" xfId="18252" xr:uid="{00000000-0005-0000-0000-000040470000}"/>
    <cellStyle name="Comma [0] Total 2 4 5 4" xfId="18253" xr:uid="{00000000-0005-0000-0000-000041470000}"/>
    <cellStyle name="Comma [0] Total 2 4 6" xfId="18254" xr:uid="{00000000-0005-0000-0000-000042470000}"/>
    <cellStyle name="Comma [0] Total 2 4 6 2" xfId="18255" xr:uid="{00000000-0005-0000-0000-000043470000}"/>
    <cellStyle name="Comma [0] Total 2 4 6 2 2" xfId="18256" xr:uid="{00000000-0005-0000-0000-000044470000}"/>
    <cellStyle name="Comma [0] Total 2 4 6 3" xfId="18257" xr:uid="{00000000-0005-0000-0000-000045470000}"/>
    <cellStyle name="Comma [0] Total 2 4 6 3 2" xfId="18258" xr:uid="{00000000-0005-0000-0000-000046470000}"/>
    <cellStyle name="Comma [0] Total 2 4 6 4" xfId="18259" xr:uid="{00000000-0005-0000-0000-000047470000}"/>
    <cellStyle name="Comma [0] Total 2 4 7" xfId="18260" xr:uid="{00000000-0005-0000-0000-000048470000}"/>
    <cellStyle name="Comma [0] Total 2 4 7 2" xfId="18261" xr:uid="{00000000-0005-0000-0000-000049470000}"/>
    <cellStyle name="Comma [0] Total 2 4 7 2 2" xfId="18262" xr:uid="{00000000-0005-0000-0000-00004A470000}"/>
    <cellStyle name="Comma [0] Total 2 4 7 3" xfId="18263" xr:uid="{00000000-0005-0000-0000-00004B470000}"/>
    <cellStyle name="Comma [0] Total 2 4 7 3 2" xfId="18264" xr:uid="{00000000-0005-0000-0000-00004C470000}"/>
    <cellStyle name="Comma [0] Total 2 4 7 4" xfId="18265" xr:uid="{00000000-0005-0000-0000-00004D470000}"/>
    <cellStyle name="Comma [0] Total 2 4 8" xfId="18266" xr:uid="{00000000-0005-0000-0000-00004E470000}"/>
    <cellStyle name="Comma [0] Total 2 4 8 2" xfId="18267" xr:uid="{00000000-0005-0000-0000-00004F470000}"/>
    <cellStyle name="Comma [0] Total 2 4 8 2 2" xfId="18268" xr:uid="{00000000-0005-0000-0000-000050470000}"/>
    <cellStyle name="Comma [0] Total 2 4 8 3" xfId="18269" xr:uid="{00000000-0005-0000-0000-000051470000}"/>
    <cellStyle name="Comma [0] Total 2 4 9" xfId="18270" xr:uid="{00000000-0005-0000-0000-000052470000}"/>
    <cellStyle name="Comma [0] Total 2 4 9 2" xfId="18271" xr:uid="{00000000-0005-0000-0000-000053470000}"/>
    <cellStyle name="Comma [0] Total 2 4 9 2 2" xfId="18272" xr:uid="{00000000-0005-0000-0000-000054470000}"/>
    <cellStyle name="Comma [0] Total 2 4 9 3" xfId="18273" xr:uid="{00000000-0005-0000-0000-000055470000}"/>
    <cellStyle name="Comma [0] Total 2 5" xfId="18274" xr:uid="{00000000-0005-0000-0000-000056470000}"/>
    <cellStyle name="Comma [0] Total 2 5 10" xfId="18275" xr:uid="{00000000-0005-0000-0000-000057470000}"/>
    <cellStyle name="Comma [0] Total 2 5 10 2" xfId="18276" xr:uid="{00000000-0005-0000-0000-000058470000}"/>
    <cellStyle name="Comma [0] Total 2 5 11" xfId="18277" xr:uid="{00000000-0005-0000-0000-000059470000}"/>
    <cellStyle name="Comma [0] Total 2 5 11 2" xfId="18278" xr:uid="{00000000-0005-0000-0000-00005A470000}"/>
    <cellStyle name="Comma [0] Total 2 5 12" xfId="18279" xr:uid="{00000000-0005-0000-0000-00005B470000}"/>
    <cellStyle name="Comma [0] Total 2 5 2" xfId="18280" xr:uid="{00000000-0005-0000-0000-00005C470000}"/>
    <cellStyle name="Comma [0] Total 2 5 2 2" xfId="18281" xr:uid="{00000000-0005-0000-0000-00005D470000}"/>
    <cellStyle name="Comma [0] Total 2 5 2 2 2" xfId="18282" xr:uid="{00000000-0005-0000-0000-00005E470000}"/>
    <cellStyle name="Comma [0] Total 2 5 2 3" xfId="18283" xr:uid="{00000000-0005-0000-0000-00005F470000}"/>
    <cellStyle name="Comma [0] Total 2 5 2 3 2" xfId="18284" xr:uid="{00000000-0005-0000-0000-000060470000}"/>
    <cellStyle name="Comma [0] Total 2 5 2 4" xfId="18285" xr:uid="{00000000-0005-0000-0000-000061470000}"/>
    <cellStyle name="Comma [0] Total 2 5 3" xfId="18286" xr:uid="{00000000-0005-0000-0000-000062470000}"/>
    <cellStyle name="Comma [0] Total 2 5 3 2" xfId="18287" xr:uid="{00000000-0005-0000-0000-000063470000}"/>
    <cellStyle name="Comma [0] Total 2 5 3 2 2" xfId="18288" xr:uid="{00000000-0005-0000-0000-000064470000}"/>
    <cellStyle name="Comma [0] Total 2 5 3 3" xfId="18289" xr:uid="{00000000-0005-0000-0000-000065470000}"/>
    <cellStyle name="Comma [0] Total 2 5 3 3 2" xfId="18290" xr:uid="{00000000-0005-0000-0000-000066470000}"/>
    <cellStyle name="Comma [0] Total 2 5 3 4" xfId="18291" xr:uid="{00000000-0005-0000-0000-000067470000}"/>
    <cellStyle name="Comma [0] Total 2 5 4" xfId="18292" xr:uid="{00000000-0005-0000-0000-000068470000}"/>
    <cellStyle name="Comma [0] Total 2 5 4 2" xfId="18293" xr:uid="{00000000-0005-0000-0000-000069470000}"/>
    <cellStyle name="Comma [0] Total 2 5 4 2 2" xfId="18294" xr:uid="{00000000-0005-0000-0000-00006A470000}"/>
    <cellStyle name="Comma [0] Total 2 5 4 3" xfId="18295" xr:uid="{00000000-0005-0000-0000-00006B470000}"/>
    <cellStyle name="Comma [0] Total 2 5 4 3 2" xfId="18296" xr:uid="{00000000-0005-0000-0000-00006C470000}"/>
    <cellStyle name="Comma [0] Total 2 5 4 4" xfId="18297" xr:uid="{00000000-0005-0000-0000-00006D470000}"/>
    <cellStyle name="Comma [0] Total 2 5 5" xfId="18298" xr:uid="{00000000-0005-0000-0000-00006E470000}"/>
    <cellStyle name="Comma [0] Total 2 5 5 2" xfId="18299" xr:uid="{00000000-0005-0000-0000-00006F470000}"/>
    <cellStyle name="Comma [0] Total 2 5 5 2 2" xfId="18300" xr:uid="{00000000-0005-0000-0000-000070470000}"/>
    <cellStyle name="Comma [0] Total 2 5 5 3" xfId="18301" xr:uid="{00000000-0005-0000-0000-000071470000}"/>
    <cellStyle name="Comma [0] Total 2 5 5 3 2" xfId="18302" xr:uid="{00000000-0005-0000-0000-000072470000}"/>
    <cellStyle name="Comma [0] Total 2 5 5 4" xfId="18303" xr:uid="{00000000-0005-0000-0000-000073470000}"/>
    <cellStyle name="Comma [0] Total 2 5 6" xfId="18304" xr:uid="{00000000-0005-0000-0000-000074470000}"/>
    <cellStyle name="Comma [0] Total 2 5 6 2" xfId="18305" xr:uid="{00000000-0005-0000-0000-000075470000}"/>
    <cellStyle name="Comma [0] Total 2 5 6 2 2" xfId="18306" xr:uid="{00000000-0005-0000-0000-000076470000}"/>
    <cellStyle name="Comma [0] Total 2 5 6 3" xfId="18307" xr:uid="{00000000-0005-0000-0000-000077470000}"/>
    <cellStyle name="Comma [0] Total 2 5 6 3 2" xfId="18308" xr:uid="{00000000-0005-0000-0000-000078470000}"/>
    <cellStyle name="Comma [0] Total 2 5 6 4" xfId="18309" xr:uid="{00000000-0005-0000-0000-000079470000}"/>
    <cellStyle name="Comma [0] Total 2 5 7" xfId="18310" xr:uid="{00000000-0005-0000-0000-00007A470000}"/>
    <cellStyle name="Comma [0] Total 2 5 7 2" xfId="18311" xr:uid="{00000000-0005-0000-0000-00007B470000}"/>
    <cellStyle name="Comma [0] Total 2 5 7 2 2" xfId="18312" xr:uid="{00000000-0005-0000-0000-00007C470000}"/>
    <cellStyle name="Comma [0] Total 2 5 7 3" xfId="18313" xr:uid="{00000000-0005-0000-0000-00007D470000}"/>
    <cellStyle name="Comma [0] Total 2 5 7 3 2" xfId="18314" xr:uid="{00000000-0005-0000-0000-00007E470000}"/>
    <cellStyle name="Comma [0] Total 2 5 7 4" xfId="18315" xr:uid="{00000000-0005-0000-0000-00007F470000}"/>
    <cellStyle name="Comma [0] Total 2 5 8" xfId="18316" xr:uid="{00000000-0005-0000-0000-000080470000}"/>
    <cellStyle name="Comma [0] Total 2 5 8 2" xfId="18317" xr:uid="{00000000-0005-0000-0000-000081470000}"/>
    <cellStyle name="Comma [0] Total 2 5 8 2 2" xfId="18318" xr:uid="{00000000-0005-0000-0000-000082470000}"/>
    <cellStyle name="Comma [0] Total 2 5 8 3" xfId="18319" xr:uid="{00000000-0005-0000-0000-000083470000}"/>
    <cellStyle name="Comma [0] Total 2 5 9" xfId="18320" xr:uid="{00000000-0005-0000-0000-000084470000}"/>
    <cellStyle name="Comma [0] Total 2 5 9 2" xfId="18321" xr:uid="{00000000-0005-0000-0000-000085470000}"/>
    <cellStyle name="Comma [0] Total 2 5 9 2 2" xfId="18322" xr:uid="{00000000-0005-0000-0000-000086470000}"/>
    <cellStyle name="Comma [0] Total 2 5 9 3" xfId="18323" xr:uid="{00000000-0005-0000-0000-000087470000}"/>
    <cellStyle name="Comma [0] Total 2 6" xfId="18324" xr:uid="{00000000-0005-0000-0000-000088470000}"/>
    <cellStyle name="Comma [0] Total 2 6 10" xfId="18325" xr:uid="{00000000-0005-0000-0000-000089470000}"/>
    <cellStyle name="Comma [0] Total 2 6 10 2" xfId="18326" xr:uid="{00000000-0005-0000-0000-00008A470000}"/>
    <cellStyle name="Comma [0] Total 2 6 11" xfId="18327" xr:uid="{00000000-0005-0000-0000-00008B470000}"/>
    <cellStyle name="Comma [0] Total 2 6 11 2" xfId="18328" xr:uid="{00000000-0005-0000-0000-00008C470000}"/>
    <cellStyle name="Comma [0] Total 2 6 12" xfId="18329" xr:uid="{00000000-0005-0000-0000-00008D470000}"/>
    <cellStyle name="Comma [0] Total 2 6 2" xfId="18330" xr:uid="{00000000-0005-0000-0000-00008E470000}"/>
    <cellStyle name="Comma [0] Total 2 6 2 2" xfId="18331" xr:uid="{00000000-0005-0000-0000-00008F470000}"/>
    <cellStyle name="Comma [0] Total 2 6 2 2 2" xfId="18332" xr:uid="{00000000-0005-0000-0000-000090470000}"/>
    <cellStyle name="Comma [0] Total 2 6 2 3" xfId="18333" xr:uid="{00000000-0005-0000-0000-000091470000}"/>
    <cellStyle name="Comma [0] Total 2 6 2 3 2" xfId="18334" xr:uid="{00000000-0005-0000-0000-000092470000}"/>
    <cellStyle name="Comma [0] Total 2 6 2 4" xfId="18335" xr:uid="{00000000-0005-0000-0000-000093470000}"/>
    <cellStyle name="Comma [0] Total 2 6 3" xfId="18336" xr:uid="{00000000-0005-0000-0000-000094470000}"/>
    <cellStyle name="Comma [0] Total 2 6 3 2" xfId="18337" xr:uid="{00000000-0005-0000-0000-000095470000}"/>
    <cellStyle name="Comma [0] Total 2 6 3 2 2" xfId="18338" xr:uid="{00000000-0005-0000-0000-000096470000}"/>
    <cellStyle name="Comma [0] Total 2 6 3 3" xfId="18339" xr:uid="{00000000-0005-0000-0000-000097470000}"/>
    <cellStyle name="Comma [0] Total 2 6 3 3 2" xfId="18340" xr:uid="{00000000-0005-0000-0000-000098470000}"/>
    <cellStyle name="Comma [0] Total 2 6 3 4" xfId="18341" xr:uid="{00000000-0005-0000-0000-000099470000}"/>
    <cellStyle name="Comma [0] Total 2 6 4" xfId="18342" xr:uid="{00000000-0005-0000-0000-00009A470000}"/>
    <cellStyle name="Comma [0] Total 2 6 4 2" xfId="18343" xr:uid="{00000000-0005-0000-0000-00009B470000}"/>
    <cellStyle name="Comma [0] Total 2 6 4 2 2" xfId="18344" xr:uid="{00000000-0005-0000-0000-00009C470000}"/>
    <cellStyle name="Comma [0] Total 2 6 4 3" xfId="18345" xr:uid="{00000000-0005-0000-0000-00009D470000}"/>
    <cellStyle name="Comma [0] Total 2 6 4 3 2" xfId="18346" xr:uid="{00000000-0005-0000-0000-00009E470000}"/>
    <cellStyle name="Comma [0] Total 2 6 4 4" xfId="18347" xr:uid="{00000000-0005-0000-0000-00009F470000}"/>
    <cellStyle name="Comma [0] Total 2 6 5" xfId="18348" xr:uid="{00000000-0005-0000-0000-0000A0470000}"/>
    <cellStyle name="Comma [0] Total 2 6 5 2" xfId="18349" xr:uid="{00000000-0005-0000-0000-0000A1470000}"/>
    <cellStyle name="Comma [0] Total 2 6 5 2 2" xfId="18350" xr:uid="{00000000-0005-0000-0000-0000A2470000}"/>
    <cellStyle name="Comma [0] Total 2 6 5 3" xfId="18351" xr:uid="{00000000-0005-0000-0000-0000A3470000}"/>
    <cellStyle name="Comma [0] Total 2 6 5 3 2" xfId="18352" xr:uid="{00000000-0005-0000-0000-0000A4470000}"/>
    <cellStyle name="Comma [0] Total 2 6 5 4" xfId="18353" xr:uid="{00000000-0005-0000-0000-0000A5470000}"/>
    <cellStyle name="Comma [0] Total 2 6 6" xfId="18354" xr:uid="{00000000-0005-0000-0000-0000A6470000}"/>
    <cellStyle name="Comma [0] Total 2 6 6 2" xfId="18355" xr:uid="{00000000-0005-0000-0000-0000A7470000}"/>
    <cellStyle name="Comma [0] Total 2 6 6 2 2" xfId="18356" xr:uid="{00000000-0005-0000-0000-0000A8470000}"/>
    <cellStyle name="Comma [0] Total 2 6 6 3" xfId="18357" xr:uid="{00000000-0005-0000-0000-0000A9470000}"/>
    <cellStyle name="Comma [0] Total 2 6 6 3 2" xfId="18358" xr:uid="{00000000-0005-0000-0000-0000AA470000}"/>
    <cellStyle name="Comma [0] Total 2 6 6 4" xfId="18359" xr:uid="{00000000-0005-0000-0000-0000AB470000}"/>
    <cellStyle name="Comma [0] Total 2 6 7" xfId="18360" xr:uid="{00000000-0005-0000-0000-0000AC470000}"/>
    <cellStyle name="Comma [0] Total 2 6 7 2" xfId="18361" xr:uid="{00000000-0005-0000-0000-0000AD470000}"/>
    <cellStyle name="Comma [0] Total 2 6 7 2 2" xfId="18362" xr:uid="{00000000-0005-0000-0000-0000AE470000}"/>
    <cellStyle name="Comma [0] Total 2 6 7 3" xfId="18363" xr:uid="{00000000-0005-0000-0000-0000AF470000}"/>
    <cellStyle name="Comma [0] Total 2 6 7 3 2" xfId="18364" xr:uid="{00000000-0005-0000-0000-0000B0470000}"/>
    <cellStyle name="Comma [0] Total 2 6 7 4" xfId="18365" xr:uid="{00000000-0005-0000-0000-0000B1470000}"/>
    <cellStyle name="Comma [0] Total 2 6 8" xfId="18366" xr:uid="{00000000-0005-0000-0000-0000B2470000}"/>
    <cellStyle name="Comma [0] Total 2 6 8 2" xfId="18367" xr:uid="{00000000-0005-0000-0000-0000B3470000}"/>
    <cellStyle name="Comma [0] Total 2 6 8 2 2" xfId="18368" xr:uid="{00000000-0005-0000-0000-0000B4470000}"/>
    <cellStyle name="Comma [0] Total 2 6 8 3" xfId="18369" xr:uid="{00000000-0005-0000-0000-0000B5470000}"/>
    <cellStyle name="Comma [0] Total 2 6 9" xfId="18370" xr:uid="{00000000-0005-0000-0000-0000B6470000}"/>
    <cellStyle name="Comma [0] Total 2 6 9 2" xfId="18371" xr:uid="{00000000-0005-0000-0000-0000B7470000}"/>
    <cellStyle name="Comma [0] Total 2 6 9 2 2" xfId="18372" xr:uid="{00000000-0005-0000-0000-0000B8470000}"/>
    <cellStyle name="Comma [0] Total 2 6 9 3" xfId="18373" xr:uid="{00000000-0005-0000-0000-0000B9470000}"/>
    <cellStyle name="Comma [0] Total 2 7" xfId="18374" xr:uid="{00000000-0005-0000-0000-0000BA470000}"/>
    <cellStyle name="Comma [0] Total 2 7 10" xfId="18375" xr:uid="{00000000-0005-0000-0000-0000BB470000}"/>
    <cellStyle name="Comma [0] Total 2 7 10 2" xfId="18376" xr:uid="{00000000-0005-0000-0000-0000BC470000}"/>
    <cellStyle name="Comma [0] Total 2 7 11" xfId="18377" xr:uid="{00000000-0005-0000-0000-0000BD470000}"/>
    <cellStyle name="Comma [0] Total 2 7 11 2" xfId="18378" xr:uid="{00000000-0005-0000-0000-0000BE470000}"/>
    <cellStyle name="Comma [0] Total 2 7 12" xfId="18379" xr:uid="{00000000-0005-0000-0000-0000BF470000}"/>
    <cellStyle name="Comma [0] Total 2 7 2" xfId="18380" xr:uid="{00000000-0005-0000-0000-0000C0470000}"/>
    <cellStyle name="Comma [0] Total 2 7 2 2" xfId="18381" xr:uid="{00000000-0005-0000-0000-0000C1470000}"/>
    <cellStyle name="Comma [0] Total 2 7 2 2 2" xfId="18382" xr:uid="{00000000-0005-0000-0000-0000C2470000}"/>
    <cellStyle name="Comma [0] Total 2 7 2 3" xfId="18383" xr:uid="{00000000-0005-0000-0000-0000C3470000}"/>
    <cellStyle name="Comma [0] Total 2 7 2 3 2" xfId="18384" xr:uid="{00000000-0005-0000-0000-0000C4470000}"/>
    <cellStyle name="Comma [0] Total 2 7 2 4" xfId="18385" xr:uid="{00000000-0005-0000-0000-0000C5470000}"/>
    <cellStyle name="Comma [0] Total 2 7 3" xfId="18386" xr:uid="{00000000-0005-0000-0000-0000C6470000}"/>
    <cellStyle name="Comma [0] Total 2 7 3 2" xfId="18387" xr:uid="{00000000-0005-0000-0000-0000C7470000}"/>
    <cellStyle name="Comma [0] Total 2 7 3 2 2" xfId="18388" xr:uid="{00000000-0005-0000-0000-0000C8470000}"/>
    <cellStyle name="Comma [0] Total 2 7 3 3" xfId="18389" xr:uid="{00000000-0005-0000-0000-0000C9470000}"/>
    <cellStyle name="Comma [0] Total 2 7 3 3 2" xfId="18390" xr:uid="{00000000-0005-0000-0000-0000CA470000}"/>
    <cellStyle name="Comma [0] Total 2 7 3 4" xfId="18391" xr:uid="{00000000-0005-0000-0000-0000CB470000}"/>
    <cellStyle name="Comma [0] Total 2 7 4" xfId="18392" xr:uid="{00000000-0005-0000-0000-0000CC470000}"/>
    <cellStyle name="Comma [0] Total 2 7 4 2" xfId="18393" xr:uid="{00000000-0005-0000-0000-0000CD470000}"/>
    <cellStyle name="Comma [0] Total 2 7 4 2 2" xfId="18394" xr:uid="{00000000-0005-0000-0000-0000CE470000}"/>
    <cellStyle name="Comma [0] Total 2 7 4 3" xfId="18395" xr:uid="{00000000-0005-0000-0000-0000CF470000}"/>
    <cellStyle name="Comma [0] Total 2 7 4 3 2" xfId="18396" xr:uid="{00000000-0005-0000-0000-0000D0470000}"/>
    <cellStyle name="Comma [0] Total 2 7 4 4" xfId="18397" xr:uid="{00000000-0005-0000-0000-0000D1470000}"/>
    <cellStyle name="Comma [0] Total 2 7 5" xfId="18398" xr:uid="{00000000-0005-0000-0000-0000D2470000}"/>
    <cellStyle name="Comma [0] Total 2 7 5 2" xfId="18399" xr:uid="{00000000-0005-0000-0000-0000D3470000}"/>
    <cellStyle name="Comma [0] Total 2 7 5 2 2" xfId="18400" xr:uid="{00000000-0005-0000-0000-0000D4470000}"/>
    <cellStyle name="Comma [0] Total 2 7 5 3" xfId="18401" xr:uid="{00000000-0005-0000-0000-0000D5470000}"/>
    <cellStyle name="Comma [0] Total 2 7 5 3 2" xfId="18402" xr:uid="{00000000-0005-0000-0000-0000D6470000}"/>
    <cellStyle name="Comma [0] Total 2 7 5 4" xfId="18403" xr:uid="{00000000-0005-0000-0000-0000D7470000}"/>
    <cellStyle name="Comma [0] Total 2 7 6" xfId="18404" xr:uid="{00000000-0005-0000-0000-0000D8470000}"/>
    <cellStyle name="Comma [0] Total 2 7 6 2" xfId="18405" xr:uid="{00000000-0005-0000-0000-0000D9470000}"/>
    <cellStyle name="Comma [0] Total 2 7 6 2 2" xfId="18406" xr:uid="{00000000-0005-0000-0000-0000DA470000}"/>
    <cellStyle name="Comma [0] Total 2 7 6 3" xfId="18407" xr:uid="{00000000-0005-0000-0000-0000DB470000}"/>
    <cellStyle name="Comma [0] Total 2 7 6 3 2" xfId="18408" xr:uid="{00000000-0005-0000-0000-0000DC470000}"/>
    <cellStyle name="Comma [0] Total 2 7 6 4" xfId="18409" xr:uid="{00000000-0005-0000-0000-0000DD470000}"/>
    <cellStyle name="Comma [0] Total 2 7 7" xfId="18410" xr:uid="{00000000-0005-0000-0000-0000DE470000}"/>
    <cellStyle name="Comma [0] Total 2 7 7 2" xfId="18411" xr:uid="{00000000-0005-0000-0000-0000DF470000}"/>
    <cellStyle name="Comma [0] Total 2 7 7 2 2" xfId="18412" xr:uid="{00000000-0005-0000-0000-0000E0470000}"/>
    <cellStyle name="Comma [0] Total 2 7 7 3" xfId="18413" xr:uid="{00000000-0005-0000-0000-0000E1470000}"/>
    <cellStyle name="Comma [0] Total 2 7 7 3 2" xfId="18414" xr:uid="{00000000-0005-0000-0000-0000E2470000}"/>
    <cellStyle name="Comma [0] Total 2 7 7 4" xfId="18415" xr:uid="{00000000-0005-0000-0000-0000E3470000}"/>
    <cellStyle name="Comma [0] Total 2 7 8" xfId="18416" xr:uid="{00000000-0005-0000-0000-0000E4470000}"/>
    <cellStyle name="Comma [0] Total 2 7 8 2" xfId="18417" xr:uid="{00000000-0005-0000-0000-0000E5470000}"/>
    <cellStyle name="Comma [0] Total 2 7 8 2 2" xfId="18418" xr:uid="{00000000-0005-0000-0000-0000E6470000}"/>
    <cellStyle name="Comma [0] Total 2 7 8 3" xfId="18419" xr:uid="{00000000-0005-0000-0000-0000E7470000}"/>
    <cellStyle name="Comma [0] Total 2 7 9" xfId="18420" xr:uid="{00000000-0005-0000-0000-0000E8470000}"/>
    <cellStyle name="Comma [0] Total 2 7 9 2" xfId="18421" xr:uid="{00000000-0005-0000-0000-0000E9470000}"/>
    <cellStyle name="Comma [0] Total 2 7 9 2 2" xfId="18422" xr:uid="{00000000-0005-0000-0000-0000EA470000}"/>
    <cellStyle name="Comma [0] Total 2 7 9 3" xfId="18423" xr:uid="{00000000-0005-0000-0000-0000EB470000}"/>
    <cellStyle name="Comma [0] Total 2 8" xfId="18424" xr:uid="{00000000-0005-0000-0000-0000EC470000}"/>
    <cellStyle name="Comma [0] Total 2 8 10" xfId="18425" xr:uid="{00000000-0005-0000-0000-0000ED470000}"/>
    <cellStyle name="Comma [0] Total 2 8 10 2" xfId="18426" xr:uid="{00000000-0005-0000-0000-0000EE470000}"/>
    <cellStyle name="Comma [0] Total 2 8 11" xfId="18427" xr:uid="{00000000-0005-0000-0000-0000EF470000}"/>
    <cellStyle name="Comma [0] Total 2 8 11 2" xfId="18428" xr:uid="{00000000-0005-0000-0000-0000F0470000}"/>
    <cellStyle name="Comma [0] Total 2 8 12" xfId="18429" xr:uid="{00000000-0005-0000-0000-0000F1470000}"/>
    <cellStyle name="Comma [0] Total 2 8 2" xfId="18430" xr:uid="{00000000-0005-0000-0000-0000F2470000}"/>
    <cellStyle name="Comma [0] Total 2 8 2 2" xfId="18431" xr:uid="{00000000-0005-0000-0000-0000F3470000}"/>
    <cellStyle name="Comma [0] Total 2 8 2 2 2" xfId="18432" xr:uid="{00000000-0005-0000-0000-0000F4470000}"/>
    <cellStyle name="Comma [0] Total 2 8 2 3" xfId="18433" xr:uid="{00000000-0005-0000-0000-0000F5470000}"/>
    <cellStyle name="Comma [0] Total 2 8 2 3 2" xfId="18434" xr:uid="{00000000-0005-0000-0000-0000F6470000}"/>
    <cellStyle name="Comma [0] Total 2 8 2 4" xfId="18435" xr:uid="{00000000-0005-0000-0000-0000F7470000}"/>
    <cellStyle name="Comma [0] Total 2 8 3" xfId="18436" xr:uid="{00000000-0005-0000-0000-0000F8470000}"/>
    <cellStyle name="Comma [0] Total 2 8 3 2" xfId="18437" xr:uid="{00000000-0005-0000-0000-0000F9470000}"/>
    <cellStyle name="Comma [0] Total 2 8 3 2 2" xfId="18438" xr:uid="{00000000-0005-0000-0000-0000FA470000}"/>
    <cellStyle name="Comma [0] Total 2 8 3 3" xfId="18439" xr:uid="{00000000-0005-0000-0000-0000FB470000}"/>
    <cellStyle name="Comma [0] Total 2 8 3 3 2" xfId="18440" xr:uid="{00000000-0005-0000-0000-0000FC470000}"/>
    <cellStyle name="Comma [0] Total 2 8 3 4" xfId="18441" xr:uid="{00000000-0005-0000-0000-0000FD470000}"/>
    <cellStyle name="Comma [0] Total 2 8 4" xfId="18442" xr:uid="{00000000-0005-0000-0000-0000FE470000}"/>
    <cellStyle name="Comma [0] Total 2 8 4 2" xfId="18443" xr:uid="{00000000-0005-0000-0000-0000FF470000}"/>
    <cellStyle name="Comma [0] Total 2 8 4 2 2" xfId="18444" xr:uid="{00000000-0005-0000-0000-000000480000}"/>
    <cellStyle name="Comma [0] Total 2 8 4 3" xfId="18445" xr:uid="{00000000-0005-0000-0000-000001480000}"/>
    <cellStyle name="Comma [0] Total 2 8 4 3 2" xfId="18446" xr:uid="{00000000-0005-0000-0000-000002480000}"/>
    <cellStyle name="Comma [0] Total 2 8 4 4" xfId="18447" xr:uid="{00000000-0005-0000-0000-000003480000}"/>
    <cellStyle name="Comma [0] Total 2 8 5" xfId="18448" xr:uid="{00000000-0005-0000-0000-000004480000}"/>
    <cellStyle name="Comma [0] Total 2 8 5 2" xfId="18449" xr:uid="{00000000-0005-0000-0000-000005480000}"/>
    <cellStyle name="Comma [0] Total 2 8 5 2 2" xfId="18450" xr:uid="{00000000-0005-0000-0000-000006480000}"/>
    <cellStyle name="Comma [0] Total 2 8 5 3" xfId="18451" xr:uid="{00000000-0005-0000-0000-000007480000}"/>
    <cellStyle name="Comma [0] Total 2 8 5 3 2" xfId="18452" xr:uid="{00000000-0005-0000-0000-000008480000}"/>
    <cellStyle name="Comma [0] Total 2 8 5 4" xfId="18453" xr:uid="{00000000-0005-0000-0000-000009480000}"/>
    <cellStyle name="Comma [0] Total 2 8 6" xfId="18454" xr:uid="{00000000-0005-0000-0000-00000A480000}"/>
    <cellStyle name="Comma [0] Total 2 8 6 2" xfId="18455" xr:uid="{00000000-0005-0000-0000-00000B480000}"/>
    <cellStyle name="Comma [0] Total 2 8 6 2 2" xfId="18456" xr:uid="{00000000-0005-0000-0000-00000C480000}"/>
    <cellStyle name="Comma [0] Total 2 8 6 3" xfId="18457" xr:uid="{00000000-0005-0000-0000-00000D480000}"/>
    <cellStyle name="Comma [0] Total 2 8 6 3 2" xfId="18458" xr:uid="{00000000-0005-0000-0000-00000E480000}"/>
    <cellStyle name="Comma [0] Total 2 8 6 4" xfId="18459" xr:uid="{00000000-0005-0000-0000-00000F480000}"/>
    <cellStyle name="Comma [0] Total 2 8 7" xfId="18460" xr:uid="{00000000-0005-0000-0000-000010480000}"/>
    <cellStyle name="Comma [0] Total 2 8 7 2" xfId="18461" xr:uid="{00000000-0005-0000-0000-000011480000}"/>
    <cellStyle name="Comma [0] Total 2 8 7 2 2" xfId="18462" xr:uid="{00000000-0005-0000-0000-000012480000}"/>
    <cellStyle name="Comma [0] Total 2 8 7 3" xfId="18463" xr:uid="{00000000-0005-0000-0000-000013480000}"/>
    <cellStyle name="Comma [0] Total 2 8 7 3 2" xfId="18464" xr:uid="{00000000-0005-0000-0000-000014480000}"/>
    <cellStyle name="Comma [0] Total 2 8 7 4" xfId="18465" xr:uid="{00000000-0005-0000-0000-000015480000}"/>
    <cellStyle name="Comma [0] Total 2 8 8" xfId="18466" xr:uid="{00000000-0005-0000-0000-000016480000}"/>
    <cellStyle name="Comma [0] Total 2 8 8 2" xfId="18467" xr:uid="{00000000-0005-0000-0000-000017480000}"/>
    <cellStyle name="Comma [0] Total 2 8 8 2 2" xfId="18468" xr:uid="{00000000-0005-0000-0000-000018480000}"/>
    <cellStyle name="Comma [0] Total 2 8 8 3" xfId="18469" xr:uid="{00000000-0005-0000-0000-000019480000}"/>
    <cellStyle name="Comma [0] Total 2 8 9" xfId="18470" xr:uid="{00000000-0005-0000-0000-00001A480000}"/>
    <cellStyle name="Comma [0] Total 2 8 9 2" xfId="18471" xr:uid="{00000000-0005-0000-0000-00001B480000}"/>
    <cellStyle name="Comma [0] Total 2 8 9 2 2" xfId="18472" xr:uid="{00000000-0005-0000-0000-00001C480000}"/>
    <cellStyle name="Comma [0] Total 2 8 9 3" xfId="18473" xr:uid="{00000000-0005-0000-0000-00001D480000}"/>
    <cellStyle name="Comma [0] Total 2 9" xfId="18474" xr:uid="{00000000-0005-0000-0000-00001E480000}"/>
    <cellStyle name="Comma [0] Total 2 9 2" xfId="18475" xr:uid="{00000000-0005-0000-0000-00001F480000}"/>
    <cellStyle name="Comma [0] Total 2 9 2 2" xfId="18476" xr:uid="{00000000-0005-0000-0000-000020480000}"/>
    <cellStyle name="Comma [0] Total 2 9 3" xfId="18477" xr:uid="{00000000-0005-0000-0000-000021480000}"/>
    <cellStyle name="Comma [0] Total 2 9 3 2" xfId="18478" xr:uid="{00000000-0005-0000-0000-000022480000}"/>
    <cellStyle name="Comma [0] Total 2 9 4" xfId="18479" xr:uid="{00000000-0005-0000-0000-000023480000}"/>
    <cellStyle name="Comma [0] Total 20" xfId="18480" xr:uid="{00000000-0005-0000-0000-000024480000}"/>
    <cellStyle name="Comma [0] Total 20 2" xfId="18481" xr:uid="{00000000-0005-0000-0000-000025480000}"/>
    <cellStyle name="Comma [0] Total 21" xfId="18482" xr:uid="{00000000-0005-0000-0000-000026480000}"/>
    <cellStyle name="Comma [0] Total 3" xfId="18483" xr:uid="{00000000-0005-0000-0000-000027480000}"/>
    <cellStyle name="Comma [0] Total 3 10" xfId="18484" xr:uid="{00000000-0005-0000-0000-000028480000}"/>
    <cellStyle name="Comma [0] Total 3 10 2" xfId="18485" xr:uid="{00000000-0005-0000-0000-000029480000}"/>
    <cellStyle name="Comma [0] Total 3 11" xfId="18486" xr:uid="{00000000-0005-0000-0000-00002A480000}"/>
    <cellStyle name="Comma [0] Total 3 11 2" xfId="18487" xr:uid="{00000000-0005-0000-0000-00002B480000}"/>
    <cellStyle name="Comma [0] Total 3 12" xfId="18488" xr:uid="{00000000-0005-0000-0000-00002C480000}"/>
    <cellStyle name="Comma [0] Total 3 2" xfId="18489" xr:uid="{00000000-0005-0000-0000-00002D480000}"/>
    <cellStyle name="Comma [0] Total 3 2 2" xfId="18490" xr:uid="{00000000-0005-0000-0000-00002E480000}"/>
    <cellStyle name="Comma [0] Total 3 2 2 2" xfId="18491" xr:uid="{00000000-0005-0000-0000-00002F480000}"/>
    <cellStyle name="Comma [0] Total 3 2 3" xfId="18492" xr:uid="{00000000-0005-0000-0000-000030480000}"/>
    <cellStyle name="Comma [0] Total 3 2 3 2" xfId="18493" xr:uid="{00000000-0005-0000-0000-000031480000}"/>
    <cellStyle name="Comma [0] Total 3 2 4" xfId="18494" xr:uid="{00000000-0005-0000-0000-000032480000}"/>
    <cellStyle name="Comma [0] Total 3 3" xfId="18495" xr:uid="{00000000-0005-0000-0000-000033480000}"/>
    <cellStyle name="Comma [0] Total 3 3 2" xfId="18496" xr:uid="{00000000-0005-0000-0000-000034480000}"/>
    <cellStyle name="Comma [0] Total 3 3 2 2" xfId="18497" xr:uid="{00000000-0005-0000-0000-000035480000}"/>
    <cellStyle name="Comma [0] Total 3 3 3" xfId="18498" xr:uid="{00000000-0005-0000-0000-000036480000}"/>
    <cellStyle name="Comma [0] Total 3 3 3 2" xfId="18499" xr:uid="{00000000-0005-0000-0000-000037480000}"/>
    <cellStyle name="Comma [0] Total 3 3 4" xfId="18500" xr:uid="{00000000-0005-0000-0000-000038480000}"/>
    <cellStyle name="Comma [0] Total 3 4" xfId="18501" xr:uid="{00000000-0005-0000-0000-000039480000}"/>
    <cellStyle name="Comma [0] Total 3 4 2" xfId="18502" xr:uid="{00000000-0005-0000-0000-00003A480000}"/>
    <cellStyle name="Comma [0] Total 3 4 2 2" xfId="18503" xr:uid="{00000000-0005-0000-0000-00003B480000}"/>
    <cellStyle name="Comma [0] Total 3 4 3" xfId="18504" xr:uid="{00000000-0005-0000-0000-00003C480000}"/>
    <cellStyle name="Comma [0] Total 3 4 3 2" xfId="18505" xr:uid="{00000000-0005-0000-0000-00003D480000}"/>
    <cellStyle name="Comma [0] Total 3 4 4" xfId="18506" xr:uid="{00000000-0005-0000-0000-00003E480000}"/>
    <cellStyle name="Comma [0] Total 3 5" xfId="18507" xr:uid="{00000000-0005-0000-0000-00003F480000}"/>
    <cellStyle name="Comma [0] Total 3 5 2" xfId="18508" xr:uid="{00000000-0005-0000-0000-000040480000}"/>
    <cellStyle name="Comma [0] Total 3 5 2 2" xfId="18509" xr:uid="{00000000-0005-0000-0000-000041480000}"/>
    <cellStyle name="Comma [0] Total 3 5 3" xfId="18510" xr:uid="{00000000-0005-0000-0000-000042480000}"/>
    <cellStyle name="Comma [0] Total 3 5 3 2" xfId="18511" xr:uid="{00000000-0005-0000-0000-000043480000}"/>
    <cellStyle name="Comma [0] Total 3 5 4" xfId="18512" xr:uid="{00000000-0005-0000-0000-000044480000}"/>
    <cellStyle name="Comma [0] Total 3 6" xfId="18513" xr:uid="{00000000-0005-0000-0000-000045480000}"/>
    <cellStyle name="Comma [0] Total 3 6 2" xfId="18514" xr:uid="{00000000-0005-0000-0000-000046480000}"/>
    <cellStyle name="Comma [0] Total 3 6 2 2" xfId="18515" xr:uid="{00000000-0005-0000-0000-000047480000}"/>
    <cellStyle name="Comma [0] Total 3 6 3" xfId="18516" xr:uid="{00000000-0005-0000-0000-000048480000}"/>
    <cellStyle name="Comma [0] Total 3 6 3 2" xfId="18517" xr:uid="{00000000-0005-0000-0000-000049480000}"/>
    <cellStyle name="Comma [0] Total 3 6 4" xfId="18518" xr:uid="{00000000-0005-0000-0000-00004A480000}"/>
    <cellStyle name="Comma [0] Total 3 7" xfId="18519" xr:uid="{00000000-0005-0000-0000-00004B480000}"/>
    <cellStyle name="Comma [0] Total 3 7 2" xfId="18520" xr:uid="{00000000-0005-0000-0000-00004C480000}"/>
    <cellStyle name="Comma [0] Total 3 7 2 2" xfId="18521" xr:uid="{00000000-0005-0000-0000-00004D480000}"/>
    <cellStyle name="Comma [0] Total 3 7 3" xfId="18522" xr:uid="{00000000-0005-0000-0000-00004E480000}"/>
    <cellStyle name="Comma [0] Total 3 7 3 2" xfId="18523" xr:uid="{00000000-0005-0000-0000-00004F480000}"/>
    <cellStyle name="Comma [0] Total 3 7 4" xfId="18524" xr:uid="{00000000-0005-0000-0000-000050480000}"/>
    <cellStyle name="Comma [0] Total 3 8" xfId="18525" xr:uid="{00000000-0005-0000-0000-000051480000}"/>
    <cellStyle name="Comma [0] Total 3 8 2" xfId="18526" xr:uid="{00000000-0005-0000-0000-000052480000}"/>
    <cellStyle name="Comma [0] Total 3 8 2 2" xfId="18527" xr:uid="{00000000-0005-0000-0000-000053480000}"/>
    <cellStyle name="Comma [0] Total 3 8 3" xfId="18528" xr:uid="{00000000-0005-0000-0000-000054480000}"/>
    <cellStyle name="Comma [0] Total 3 9" xfId="18529" xr:uid="{00000000-0005-0000-0000-000055480000}"/>
    <cellStyle name="Comma [0] Total 3 9 2" xfId="18530" xr:uid="{00000000-0005-0000-0000-000056480000}"/>
    <cellStyle name="Comma [0] Total 3 9 2 2" xfId="18531" xr:uid="{00000000-0005-0000-0000-000057480000}"/>
    <cellStyle name="Comma [0] Total 3 9 3" xfId="18532" xr:uid="{00000000-0005-0000-0000-000058480000}"/>
    <cellStyle name="Comma [0] Total 4" xfId="18533" xr:uid="{00000000-0005-0000-0000-000059480000}"/>
    <cellStyle name="Comma [0] Total 4 10" xfId="18534" xr:uid="{00000000-0005-0000-0000-00005A480000}"/>
    <cellStyle name="Comma [0] Total 4 10 2" xfId="18535" xr:uid="{00000000-0005-0000-0000-00005B480000}"/>
    <cellStyle name="Comma [0] Total 4 11" xfId="18536" xr:uid="{00000000-0005-0000-0000-00005C480000}"/>
    <cellStyle name="Comma [0] Total 4 11 2" xfId="18537" xr:uid="{00000000-0005-0000-0000-00005D480000}"/>
    <cellStyle name="Comma [0] Total 4 12" xfId="18538" xr:uid="{00000000-0005-0000-0000-00005E480000}"/>
    <cellStyle name="Comma [0] Total 4 2" xfId="18539" xr:uid="{00000000-0005-0000-0000-00005F480000}"/>
    <cellStyle name="Comma [0] Total 4 2 2" xfId="18540" xr:uid="{00000000-0005-0000-0000-000060480000}"/>
    <cellStyle name="Comma [0] Total 4 2 2 2" xfId="18541" xr:uid="{00000000-0005-0000-0000-000061480000}"/>
    <cellStyle name="Comma [0] Total 4 2 3" xfId="18542" xr:uid="{00000000-0005-0000-0000-000062480000}"/>
    <cellStyle name="Comma [0] Total 4 2 3 2" xfId="18543" xr:uid="{00000000-0005-0000-0000-000063480000}"/>
    <cellStyle name="Comma [0] Total 4 2 4" xfId="18544" xr:uid="{00000000-0005-0000-0000-000064480000}"/>
    <cellStyle name="Comma [0] Total 4 3" xfId="18545" xr:uid="{00000000-0005-0000-0000-000065480000}"/>
    <cellStyle name="Comma [0] Total 4 3 2" xfId="18546" xr:uid="{00000000-0005-0000-0000-000066480000}"/>
    <cellStyle name="Comma [0] Total 4 3 2 2" xfId="18547" xr:uid="{00000000-0005-0000-0000-000067480000}"/>
    <cellStyle name="Comma [0] Total 4 3 3" xfId="18548" xr:uid="{00000000-0005-0000-0000-000068480000}"/>
    <cellStyle name="Comma [0] Total 4 3 3 2" xfId="18549" xr:uid="{00000000-0005-0000-0000-000069480000}"/>
    <cellStyle name="Comma [0] Total 4 3 4" xfId="18550" xr:uid="{00000000-0005-0000-0000-00006A480000}"/>
    <cellStyle name="Comma [0] Total 4 4" xfId="18551" xr:uid="{00000000-0005-0000-0000-00006B480000}"/>
    <cellStyle name="Comma [0] Total 4 4 2" xfId="18552" xr:uid="{00000000-0005-0000-0000-00006C480000}"/>
    <cellStyle name="Comma [0] Total 4 4 2 2" xfId="18553" xr:uid="{00000000-0005-0000-0000-00006D480000}"/>
    <cellStyle name="Comma [0] Total 4 4 3" xfId="18554" xr:uid="{00000000-0005-0000-0000-00006E480000}"/>
    <cellStyle name="Comma [0] Total 4 4 3 2" xfId="18555" xr:uid="{00000000-0005-0000-0000-00006F480000}"/>
    <cellStyle name="Comma [0] Total 4 4 4" xfId="18556" xr:uid="{00000000-0005-0000-0000-000070480000}"/>
    <cellStyle name="Comma [0] Total 4 5" xfId="18557" xr:uid="{00000000-0005-0000-0000-000071480000}"/>
    <cellStyle name="Comma [0] Total 4 5 2" xfId="18558" xr:uid="{00000000-0005-0000-0000-000072480000}"/>
    <cellStyle name="Comma [0] Total 4 5 2 2" xfId="18559" xr:uid="{00000000-0005-0000-0000-000073480000}"/>
    <cellStyle name="Comma [0] Total 4 5 3" xfId="18560" xr:uid="{00000000-0005-0000-0000-000074480000}"/>
    <cellStyle name="Comma [0] Total 4 5 3 2" xfId="18561" xr:uid="{00000000-0005-0000-0000-000075480000}"/>
    <cellStyle name="Comma [0] Total 4 5 4" xfId="18562" xr:uid="{00000000-0005-0000-0000-000076480000}"/>
    <cellStyle name="Comma [0] Total 4 6" xfId="18563" xr:uid="{00000000-0005-0000-0000-000077480000}"/>
    <cellStyle name="Comma [0] Total 4 6 2" xfId="18564" xr:uid="{00000000-0005-0000-0000-000078480000}"/>
    <cellStyle name="Comma [0] Total 4 6 2 2" xfId="18565" xr:uid="{00000000-0005-0000-0000-000079480000}"/>
    <cellStyle name="Comma [0] Total 4 6 3" xfId="18566" xr:uid="{00000000-0005-0000-0000-00007A480000}"/>
    <cellStyle name="Comma [0] Total 4 6 3 2" xfId="18567" xr:uid="{00000000-0005-0000-0000-00007B480000}"/>
    <cellStyle name="Comma [0] Total 4 6 4" xfId="18568" xr:uid="{00000000-0005-0000-0000-00007C480000}"/>
    <cellStyle name="Comma [0] Total 4 7" xfId="18569" xr:uid="{00000000-0005-0000-0000-00007D480000}"/>
    <cellStyle name="Comma [0] Total 4 7 2" xfId="18570" xr:uid="{00000000-0005-0000-0000-00007E480000}"/>
    <cellStyle name="Comma [0] Total 4 7 2 2" xfId="18571" xr:uid="{00000000-0005-0000-0000-00007F480000}"/>
    <cellStyle name="Comma [0] Total 4 7 3" xfId="18572" xr:uid="{00000000-0005-0000-0000-000080480000}"/>
    <cellStyle name="Comma [0] Total 4 7 3 2" xfId="18573" xr:uid="{00000000-0005-0000-0000-000081480000}"/>
    <cellStyle name="Comma [0] Total 4 7 4" xfId="18574" xr:uid="{00000000-0005-0000-0000-000082480000}"/>
    <cellStyle name="Comma [0] Total 4 8" xfId="18575" xr:uid="{00000000-0005-0000-0000-000083480000}"/>
    <cellStyle name="Comma [0] Total 4 8 2" xfId="18576" xr:uid="{00000000-0005-0000-0000-000084480000}"/>
    <cellStyle name="Comma [0] Total 4 8 2 2" xfId="18577" xr:uid="{00000000-0005-0000-0000-000085480000}"/>
    <cellStyle name="Comma [0] Total 4 8 3" xfId="18578" xr:uid="{00000000-0005-0000-0000-000086480000}"/>
    <cellStyle name="Comma [0] Total 4 9" xfId="18579" xr:uid="{00000000-0005-0000-0000-000087480000}"/>
    <cellStyle name="Comma [0] Total 4 9 2" xfId="18580" xr:uid="{00000000-0005-0000-0000-000088480000}"/>
    <cellStyle name="Comma [0] Total 4 9 2 2" xfId="18581" xr:uid="{00000000-0005-0000-0000-000089480000}"/>
    <cellStyle name="Comma [0] Total 4 9 3" xfId="18582" xr:uid="{00000000-0005-0000-0000-00008A480000}"/>
    <cellStyle name="Comma [0] Total 5" xfId="18583" xr:uid="{00000000-0005-0000-0000-00008B480000}"/>
    <cellStyle name="Comma [0] Total 5 10" xfId="18584" xr:uid="{00000000-0005-0000-0000-00008C480000}"/>
    <cellStyle name="Comma [0] Total 5 10 2" xfId="18585" xr:uid="{00000000-0005-0000-0000-00008D480000}"/>
    <cellStyle name="Comma [0] Total 5 11" xfId="18586" xr:uid="{00000000-0005-0000-0000-00008E480000}"/>
    <cellStyle name="Comma [0] Total 5 11 2" xfId="18587" xr:uid="{00000000-0005-0000-0000-00008F480000}"/>
    <cellStyle name="Comma [0] Total 5 12" xfId="18588" xr:uid="{00000000-0005-0000-0000-000090480000}"/>
    <cellStyle name="Comma [0] Total 5 2" xfId="18589" xr:uid="{00000000-0005-0000-0000-000091480000}"/>
    <cellStyle name="Comma [0] Total 5 2 2" xfId="18590" xr:uid="{00000000-0005-0000-0000-000092480000}"/>
    <cellStyle name="Comma [0] Total 5 2 2 2" xfId="18591" xr:uid="{00000000-0005-0000-0000-000093480000}"/>
    <cellStyle name="Comma [0] Total 5 2 3" xfId="18592" xr:uid="{00000000-0005-0000-0000-000094480000}"/>
    <cellStyle name="Comma [0] Total 5 2 3 2" xfId="18593" xr:uid="{00000000-0005-0000-0000-000095480000}"/>
    <cellStyle name="Comma [0] Total 5 2 4" xfId="18594" xr:uid="{00000000-0005-0000-0000-000096480000}"/>
    <cellStyle name="Comma [0] Total 5 3" xfId="18595" xr:uid="{00000000-0005-0000-0000-000097480000}"/>
    <cellStyle name="Comma [0] Total 5 3 2" xfId="18596" xr:uid="{00000000-0005-0000-0000-000098480000}"/>
    <cellStyle name="Comma [0] Total 5 3 2 2" xfId="18597" xr:uid="{00000000-0005-0000-0000-000099480000}"/>
    <cellStyle name="Comma [0] Total 5 3 3" xfId="18598" xr:uid="{00000000-0005-0000-0000-00009A480000}"/>
    <cellStyle name="Comma [0] Total 5 3 3 2" xfId="18599" xr:uid="{00000000-0005-0000-0000-00009B480000}"/>
    <cellStyle name="Comma [0] Total 5 3 4" xfId="18600" xr:uid="{00000000-0005-0000-0000-00009C480000}"/>
    <cellStyle name="Comma [0] Total 5 4" xfId="18601" xr:uid="{00000000-0005-0000-0000-00009D480000}"/>
    <cellStyle name="Comma [0] Total 5 4 2" xfId="18602" xr:uid="{00000000-0005-0000-0000-00009E480000}"/>
    <cellStyle name="Comma [0] Total 5 4 2 2" xfId="18603" xr:uid="{00000000-0005-0000-0000-00009F480000}"/>
    <cellStyle name="Comma [0] Total 5 4 3" xfId="18604" xr:uid="{00000000-0005-0000-0000-0000A0480000}"/>
    <cellStyle name="Comma [0] Total 5 4 3 2" xfId="18605" xr:uid="{00000000-0005-0000-0000-0000A1480000}"/>
    <cellStyle name="Comma [0] Total 5 4 4" xfId="18606" xr:uid="{00000000-0005-0000-0000-0000A2480000}"/>
    <cellStyle name="Comma [0] Total 5 5" xfId="18607" xr:uid="{00000000-0005-0000-0000-0000A3480000}"/>
    <cellStyle name="Comma [0] Total 5 5 2" xfId="18608" xr:uid="{00000000-0005-0000-0000-0000A4480000}"/>
    <cellStyle name="Comma [0] Total 5 5 2 2" xfId="18609" xr:uid="{00000000-0005-0000-0000-0000A5480000}"/>
    <cellStyle name="Comma [0] Total 5 5 3" xfId="18610" xr:uid="{00000000-0005-0000-0000-0000A6480000}"/>
    <cellStyle name="Comma [0] Total 5 5 3 2" xfId="18611" xr:uid="{00000000-0005-0000-0000-0000A7480000}"/>
    <cellStyle name="Comma [0] Total 5 5 4" xfId="18612" xr:uid="{00000000-0005-0000-0000-0000A8480000}"/>
    <cellStyle name="Comma [0] Total 5 6" xfId="18613" xr:uid="{00000000-0005-0000-0000-0000A9480000}"/>
    <cellStyle name="Comma [0] Total 5 6 2" xfId="18614" xr:uid="{00000000-0005-0000-0000-0000AA480000}"/>
    <cellStyle name="Comma [0] Total 5 6 2 2" xfId="18615" xr:uid="{00000000-0005-0000-0000-0000AB480000}"/>
    <cellStyle name="Comma [0] Total 5 6 3" xfId="18616" xr:uid="{00000000-0005-0000-0000-0000AC480000}"/>
    <cellStyle name="Comma [0] Total 5 6 3 2" xfId="18617" xr:uid="{00000000-0005-0000-0000-0000AD480000}"/>
    <cellStyle name="Comma [0] Total 5 6 4" xfId="18618" xr:uid="{00000000-0005-0000-0000-0000AE480000}"/>
    <cellStyle name="Comma [0] Total 5 7" xfId="18619" xr:uid="{00000000-0005-0000-0000-0000AF480000}"/>
    <cellStyle name="Comma [0] Total 5 7 2" xfId="18620" xr:uid="{00000000-0005-0000-0000-0000B0480000}"/>
    <cellStyle name="Comma [0] Total 5 7 2 2" xfId="18621" xr:uid="{00000000-0005-0000-0000-0000B1480000}"/>
    <cellStyle name="Comma [0] Total 5 7 3" xfId="18622" xr:uid="{00000000-0005-0000-0000-0000B2480000}"/>
    <cellStyle name="Comma [0] Total 5 7 3 2" xfId="18623" xr:uid="{00000000-0005-0000-0000-0000B3480000}"/>
    <cellStyle name="Comma [0] Total 5 7 4" xfId="18624" xr:uid="{00000000-0005-0000-0000-0000B4480000}"/>
    <cellStyle name="Comma [0] Total 5 8" xfId="18625" xr:uid="{00000000-0005-0000-0000-0000B5480000}"/>
    <cellStyle name="Comma [0] Total 5 8 2" xfId="18626" xr:uid="{00000000-0005-0000-0000-0000B6480000}"/>
    <cellStyle name="Comma [0] Total 5 8 2 2" xfId="18627" xr:uid="{00000000-0005-0000-0000-0000B7480000}"/>
    <cellStyle name="Comma [0] Total 5 8 3" xfId="18628" xr:uid="{00000000-0005-0000-0000-0000B8480000}"/>
    <cellStyle name="Comma [0] Total 5 9" xfId="18629" xr:uid="{00000000-0005-0000-0000-0000B9480000}"/>
    <cellStyle name="Comma [0] Total 5 9 2" xfId="18630" xr:uid="{00000000-0005-0000-0000-0000BA480000}"/>
    <cellStyle name="Comma [0] Total 5 9 2 2" xfId="18631" xr:uid="{00000000-0005-0000-0000-0000BB480000}"/>
    <cellStyle name="Comma [0] Total 5 9 3" xfId="18632" xr:uid="{00000000-0005-0000-0000-0000BC480000}"/>
    <cellStyle name="Comma [0] Total 6" xfId="18633" xr:uid="{00000000-0005-0000-0000-0000BD480000}"/>
    <cellStyle name="Comma [0] Total 6 10" xfId="18634" xr:uid="{00000000-0005-0000-0000-0000BE480000}"/>
    <cellStyle name="Comma [0] Total 6 10 2" xfId="18635" xr:uid="{00000000-0005-0000-0000-0000BF480000}"/>
    <cellStyle name="Comma [0] Total 6 11" xfId="18636" xr:uid="{00000000-0005-0000-0000-0000C0480000}"/>
    <cellStyle name="Comma [0] Total 6 11 2" xfId="18637" xr:uid="{00000000-0005-0000-0000-0000C1480000}"/>
    <cellStyle name="Comma [0] Total 6 12" xfId="18638" xr:uid="{00000000-0005-0000-0000-0000C2480000}"/>
    <cellStyle name="Comma [0] Total 6 2" xfId="18639" xr:uid="{00000000-0005-0000-0000-0000C3480000}"/>
    <cellStyle name="Comma [0] Total 6 2 2" xfId="18640" xr:uid="{00000000-0005-0000-0000-0000C4480000}"/>
    <cellStyle name="Comma [0] Total 6 2 2 2" xfId="18641" xr:uid="{00000000-0005-0000-0000-0000C5480000}"/>
    <cellStyle name="Comma [0] Total 6 2 3" xfId="18642" xr:uid="{00000000-0005-0000-0000-0000C6480000}"/>
    <cellStyle name="Comma [0] Total 6 2 3 2" xfId="18643" xr:uid="{00000000-0005-0000-0000-0000C7480000}"/>
    <cellStyle name="Comma [0] Total 6 2 4" xfId="18644" xr:uid="{00000000-0005-0000-0000-0000C8480000}"/>
    <cellStyle name="Comma [0] Total 6 3" xfId="18645" xr:uid="{00000000-0005-0000-0000-0000C9480000}"/>
    <cellStyle name="Comma [0] Total 6 3 2" xfId="18646" xr:uid="{00000000-0005-0000-0000-0000CA480000}"/>
    <cellStyle name="Comma [0] Total 6 3 2 2" xfId="18647" xr:uid="{00000000-0005-0000-0000-0000CB480000}"/>
    <cellStyle name="Comma [0] Total 6 3 3" xfId="18648" xr:uid="{00000000-0005-0000-0000-0000CC480000}"/>
    <cellStyle name="Comma [0] Total 6 3 3 2" xfId="18649" xr:uid="{00000000-0005-0000-0000-0000CD480000}"/>
    <cellStyle name="Comma [0] Total 6 3 4" xfId="18650" xr:uid="{00000000-0005-0000-0000-0000CE480000}"/>
    <cellStyle name="Comma [0] Total 6 4" xfId="18651" xr:uid="{00000000-0005-0000-0000-0000CF480000}"/>
    <cellStyle name="Comma [0] Total 6 4 2" xfId="18652" xr:uid="{00000000-0005-0000-0000-0000D0480000}"/>
    <cellStyle name="Comma [0] Total 6 4 2 2" xfId="18653" xr:uid="{00000000-0005-0000-0000-0000D1480000}"/>
    <cellStyle name="Comma [0] Total 6 4 3" xfId="18654" xr:uid="{00000000-0005-0000-0000-0000D2480000}"/>
    <cellStyle name="Comma [0] Total 6 4 3 2" xfId="18655" xr:uid="{00000000-0005-0000-0000-0000D3480000}"/>
    <cellStyle name="Comma [0] Total 6 4 4" xfId="18656" xr:uid="{00000000-0005-0000-0000-0000D4480000}"/>
    <cellStyle name="Comma [0] Total 6 5" xfId="18657" xr:uid="{00000000-0005-0000-0000-0000D5480000}"/>
    <cellStyle name="Comma [0] Total 6 5 2" xfId="18658" xr:uid="{00000000-0005-0000-0000-0000D6480000}"/>
    <cellStyle name="Comma [0] Total 6 5 2 2" xfId="18659" xr:uid="{00000000-0005-0000-0000-0000D7480000}"/>
    <cellStyle name="Comma [0] Total 6 5 3" xfId="18660" xr:uid="{00000000-0005-0000-0000-0000D8480000}"/>
    <cellStyle name="Comma [0] Total 6 5 3 2" xfId="18661" xr:uid="{00000000-0005-0000-0000-0000D9480000}"/>
    <cellStyle name="Comma [0] Total 6 5 4" xfId="18662" xr:uid="{00000000-0005-0000-0000-0000DA480000}"/>
    <cellStyle name="Comma [0] Total 6 6" xfId="18663" xr:uid="{00000000-0005-0000-0000-0000DB480000}"/>
    <cellStyle name="Comma [0] Total 6 6 2" xfId="18664" xr:uid="{00000000-0005-0000-0000-0000DC480000}"/>
    <cellStyle name="Comma [0] Total 6 6 2 2" xfId="18665" xr:uid="{00000000-0005-0000-0000-0000DD480000}"/>
    <cellStyle name="Comma [0] Total 6 6 3" xfId="18666" xr:uid="{00000000-0005-0000-0000-0000DE480000}"/>
    <cellStyle name="Comma [0] Total 6 6 3 2" xfId="18667" xr:uid="{00000000-0005-0000-0000-0000DF480000}"/>
    <cellStyle name="Comma [0] Total 6 6 4" xfId="18668" xr:uid="{00000000-0005-0000-0000-0000E0480000}"/>
    <cellStyle name="Comma [0] Total 6 7" xfId="18669" xr:uid="{00000000-0005-0000-0000-0000E1480000}"/>
    <cellStyle name="Comma [0] Total 6 7 2" xfId="18670" xr:uid="{00000000-0005-0000-0000-0000E2480000}"/>
    <cellStyle name="Comma [0] Total 6 7 2 2" xfId="18671" xr:uid="{00000000-0005-0000-0000-0000E3480000}"/>
    <cellStyle name="Comma [0] Total 6 7 3" xfId="18672" xr:uid="{00000000-0005-0000-0000-0000E4480000}"/>
    <cellStyle name="Comma [0] Total 6 7 3 2" xfId="18673" xr:uid="{00000000-0005-0000-0000-0000E5480000}"/>
    <cellStyle name="Comma [0] Total 6 7 4" xfId="18674" xr:uid="{00000000-0005-0000-0000-0000E6480000}"/>
    <cellStyle name="Comma [0] Total 6 8" xfId="18675" xr:uid="{00000000-0005-0000-0000-0000E7480000}"/>
    <cellStyle name="Comma [0] Total 6 8 2" xfId="18676" xr:uid="{00000000-0005-0000-0000-0000E8480000}"/>
    <cellStyle name="Comma [0] Total 6 8 2 2" xfId="18677" xr:uid="{00000000-0005-0000-0000-0000E9480000}"/>
    <cellStyle name="Comma [0] Total 6 8 3" xfId="18678" xr:uid="{00000000-0005-0000-0000-0000EA480000}"/>
    <cellStyle name="Comma [0] Total 6 9" xfId="18679" xr:uid="{00000000-0005-0000-0000-0000EB480000}"/>
    <cellStyle name="Comma [0] Total 6 9 2" xfId="18680" xr:uid="{00000000-0005-0000-0000-0000EC480000}"/>
    <cellStyle name="Comma [0] Total 6 9 2 2" xfId="18681" xr:uid="{00000000-0005-0000-0000-0000ED480000}"/>
    <cellStyle name="Comma [0] Total 6 9 3" xfId="18682" xr:uid="{00000000-0005-0000-0000-0000EE480000}"/>
    <cellStyle name="Comma [0] Total 7" xfId="18683" xr:uid="{00000000-0005-0000-0000-0000EF480000}"/>
    <cellStyle name="Comma [0] Total 7 10" xfId="18684" xr:uid="{00000000-0005-0000-0000-0000F0480000}"/>
    <cellStyle name="Comma [0] Total 7 10 2" xfId="18685" xr:uid="{00000000-0005-0000-0000-0000F1480000}"/>
    <cellStyle name="Comma [0] Total 7 11" xfId="18686" xr:uid="{00000000-0005-0000-0000-0000F2480000}"/>
    <cellStyle name="Comma [0] Total 7 11 2" xfId="18687" xr:uid="{00000000-0005-0000-0000-0000F3480000}"/>
    <cellStyle name="Comma [0] Total 7 12" xfId="18688" xr:uid="{00000000-0005-0000-0000-0000F4480000}"/>
    <cellStyle name="Comma [0] Total 7 2" xfId="18689" xr:uid="{00000000-0005-0000-0000-0000F5480000}"/>
    <cellStyle name="Comma [0] Total 7 2 2" xfId="18690" xr:uid="{00000000-0005-0000-0000-0000F6480000}"/>
    <cellStyle name="Comma [0] Total 7 2 2 2" xfId="18691" xr:uid="{00000000-0005-0000-0000-0000F7480000}"/>
    <cellStyle name="Comma [0] Total 7 2 3" xfId="18692" xr:uid="{00000000-0005-0000-0000-0000F8480000}"/>
    <cellStyle name="Comma [0] Total 7 2 3 2" xfId="18693" xr:uid="{00000000-0005-0000-0000-0000F9480000}"/>
    <cellStyle name="Comma [0] Total 7 2 4" xfId="18694" xr:uid="{00000000-0005-0000-0000-0000FA480000}"/>
    <cellStyle name="Comma [0] Total 7 3" xfId="18695" xr:uid="{00000000-0005-0000-0000-0000FB480000}"/>
    <cellStyle name="Comma [0] Total 7 3 2" xfId="18696" xr:uid="{00000000-0005-0000-0000-0000FC480000}"/>
    <cellStyle name="Comma [0] Total 7 3 2 2" xfId="18697" xr:uid="{00000000-0005-0000-0000-0000FD480000}"/>
    <cellStyle name="Comma [0] Total 7 3 3" xfId="18698" xr:uid="{00000000-0005-0000-0000-0000FE480000}"/>
    <cellStyle name="Comma [0] Total 7 3 3 2" xfId="18699" xr:uid="{00000000-0005-0000-0000-0000FF480000}"/>
    <cellStyle name="Comma [0] Total 7 3 4" xfId="18700" xr:uid="{00000000-0005-0000-0000-000000490000}"/>
    <cellStyle name="Comma [0] Total 7 4" xfId="18701" xr:uid="{00000000-0005-0000-0000-000001490000}"/>
    <cellStyle name="Comma [0] Total 7 4 2" xfId="18702" xr:uid="{00000000-0005-0000-0000-000002490000}"/>
    <cellStyle name="Comma [0] Total 7 4 2 2" xfId="18703" xr:uid="{00000000-0005-0000-0000-000003490000}"/>
    <cellStyle name="Comma [0] Total 7 4 3" xfId="18704" xr:uid="{00000000-0005-0000-0000-000004490000}"/>
    <cellStyle name="Comma [0] Total 7 4 3 2" xfId="18705" xr:uid="{00000000-0005-0000-0000-000005490000}"/>
    <cellStyle name="Comma [0] Total 7 4 4" xfId="18706" xr:uid="{00000000-0005-0000-0000-000006490000}"/>
    <cellStyle name="Comma [0] Total 7 5" xfId="18707" xr:uid="{00000000-0005-0000-0000-000007490000}"/>
    <cellStyle name="Comma [0] Total 7 5 2" xfId="18708" xr:uid="{00000000-0005-0000-0000-000008490000}"/>
    <cellStyle name="Comma [0] Total 7 5 2 2" xfId="18709" xr:uid="{00000000-0005-0000-0000-000009490000}"/>
    <cellStyle name="Comma [0] Total 7 5 3" xfId="18710" xr:uid="{00000000-0005-0000-0000-00000A490000}"/>
    <cellStyle name="Comma [0] Total 7 5 3 2" xfId="18711" xr:uid="{00000000-0005-0000-0000-00000B490000}"/>
    <cellStyle name="Comma [0] Total 7 5 4" xfId="18712" xr:uid="{00000000-0005-0000-0000-00000C490000}"/>
    <cellStyle name="Comma [0] Total 7 6" xfId="18713" xr:uid="{00000000-0005-0000-0000-00000D490000}"/>
    <cellStyle name="Comma [0] Total 7 6 2" xfId="18714" xr:uid="{00000000-0005-0000-0000-00000E490000}"/>
    <cellStyle name="Comma [0] Total 7 6 2 2" xfId="18715" xr:uid="{00000000-0005-0000-0000-00000F490000}"/>
    <cellStyle name="Comma [0] Total 7 6 3" xfId="18716" xr:uid="{00000000-0005-0000-0000-000010490000}"/>
    <cellStyle name="Comma [0] Total 7 6 3 2" xfId="18717" xr:uid="{00000000-0005-0000-0000-000011490000}"/>
    <cellStyle name="Comma [0] Total 7 6 4" xfId="18718" xr:uid="{00000000-0005-0000-0000-000012490000}"/>
    <cellStyle name="Comma [0] Total 7 7" xfId="18719" xr:uid="{00000000-0005-0000-0000-000013490000}"/>
    <cellStyle name="Comma [0] Total 7 7 2" xfId="18720" xr:uid="{00000000-0005-0000-0000-000014490000}"/>
    <cellStyle name="Comma [0] Total 7 7 2 2" xfId="18721" xr:uid="{00000000-0005-0000-0000-000015490000}"/>
    <cellStyle name="Comma [0] Total 7 7 3" xfId="18722" xr:uid="{00000000-0005-0000-0000-000016490000}"/>
    <cellStyle name="Comma [0] Total 7 7 3 2" xfId="18723" xr:uid="{00000000-0005-0000-0000-000017490000}"/>
    <cellStyle name="Comma [0] Total 7 7 4" xfId="18724" xr:uid="{00000000-0005-0000-0000-000018490000}"/>
    <cellStyle name="Comma [0] Total 7 8" xfId="18725" xr:uid="{00000000-0005-0000-0000-000019490000}"/>
    <cellStyle name="Comma [0] Total 7 8 2" xfId="18726" xr:uid="{00000000-0005-0000-0000-00001A490000}"/>
    <cellStyle name="Comma [0] Total 7 8 2 2" xfId="18727" xr:uid="{00000000-0005-0000-0000-00001B490000}"/>
    <cellStyle name="Comma [0] Total 7 8 3" xfId="18728" xr:uid="{00000000-0005-0000-0000-00001C490000}"/>
    <cellStyle name="Comma [0] Total 7 9" xfId="18729" xr:uid="{00000000-0005-0000-0000-00001D490000}"/>
    <cellStyle name="Comma [0] Total 7 9 2" xfId="18730" xr:uid="{00000000-0005-0000-0000-00001E490000}"/>
    <cellStyle name="Comma [0] Total 7 9 2 2" xfId="18731" xr:uid="{00000000-0005-0000-0000-00001F490000}"/>
    <cellStyle name="Comma [0] Total 7 9 3" xfId="18732" xr:uid="{00000000-0005-0000-0000-000020490000}"/>
    <cellStyle name="Comma [0] Total 8" xfId="18733" xr:uid="{00000000-0005-0000-0000-000021490000}"/>
    <cellStyle name="Comma [0] Total 8 10" xfId="18734" xr:uid="{00000000-0005-0000-0000-000022490000}"/>
    <cellStyle name="Comma [0] Total 8 10 2" xfId="18735" xr:uid="{00000000-0005-0000-0000-000023490000}"/>
    <cellStyle name="Comma [0] Total 8 11" xfId="18736" xr:uid="{00000000-0005-0000-0000-000024490000}"/>
    <cellStyle name="Comma [0] Total 8 11 2" xfId="18737" xr:uid="{00000000-0005-0000-0000-000025490000}"/>
    <cellStyle name="Comma [0] Total 8 12" xfId="18738" xr:uid="{00000000-0005-0000-0000-000026490000}"/>
    <cellStyle name="Comma [0] Total 8 2" xfId="18739" xr:uid="{00000000-0005-0000-0000-000027490000}"/>
    <cellStyle name="Comma [0] Total 8 2 2" xfId="18740" xr:uid="{00000000-0005-0000-0000-000028490000}"/>
    <cellStyle name="Comma [0] Total 8 2 2 2" xfId="18741" xr:uid="{00000000-0005-0000-0000-000029490000}"/>
    <cellStyle name="Comma [0] Total 8 2 3" xfId="18742" xr:uid="{00000000-0005-0000-0000-00002A490000}"/>
    <cellStyle name="Comma [0] Total 8 2 3 2" xfId="18743" xr:uid="{00000000-0005-0000-0000-00002B490000}"/>
    <cellStyle name="Comma [0] Total 8 2 4" xfId="18744" xr:uid="{00000000-0005-0000-0000-00002C490000}"/>
    <cellStyle name="Comma [0] Total 8 3" xfId="18745" xr:uid="{00000000-0005-0000-0000-00002D490000}"/>
    <cellStyle name="Comma [0] Total 8 3 2" xfId="18746" xr:uid="{00000000-0005-0000-0000-00002E490000}"/>
    <cellStyle name="Comma [0] Total 8 3 2 2" xfId="18747" xr:uid="{00000000-0005-0000-0000-00002F490000}"/>
    <cellStyle name="Comma [0] Total 8 3 3" xfId="18748" xr:uid="{00000000-0005-0000-0000-000030490000}"/>
    <cellStyle name="Comma [0] Total 8 3 3 2" xfId="18749" xr:uid="{00000000-0005-0000-0000-000031490000}"/>
    <cellStyle name="Comma [0] Total 8 3 4" xfId="18750" xr:uid="{00000000-0005-0000-0000-000032490000}"/>
    <cellStyle name="Comma [0] Total 8 4" xfId="18751" xr:uid="{00000000-0005-0000-0000-000033490000}"/>
    <cellStyle name="Comma [0] Total 8 4 2" xfId="18752" xr:uid="{00000000-0005-0000-0000-000034490000}"/>
    <cellStyle name="Comma [0] Total 8 4 2 2" xfId="18753" xr:uid="{00000000-0005-0000-0000-000035490000}"/>
    <cellStyle name="Comma [0] Total 8 4 3" xfId="18754" xr:uid="{00000000-0005-0000-0000-000036490000}"/>
    <cellStyle name="Comma [0] Total 8 4 3 2" xfId="18755" xr:uid="{00000000-0005-0000-0000-000037490000}"/>
    <cellStyle name="Comma [0] Total 8 4 4" xfId="18756" xr:uid="{00000000-0005-0000-0000-000038490000}"/>
    <cellStyle name="Comma [0] Total 8 5" xfId="18757" xr:uid="{00000000-0005-0000-0000-000039490000}"/>
    <cellStyle name="Comma [0] Total 8 5 2" xfId="18758" xr:uid="{00000000-0005-0000-0000-00003A490000}"/>
    <cellStyle name="Comma [0] Total 8 5 2 2" xfId="18759" xr:uid="{00000000-0005-0000-0000-00003B490000}"/>
    <cellStyle name="Comma [0] Total 8 5 3" xfId="18760" xr:uid="{00000000-0005-0000-0000-00003C490000}"/>
    <cellStyle name="Comma [0] Total 8 5 3 2" xfId="18761" xr:uid="{00000000-0005-0000-0000-00003D490000}"/>
    <cellStyle name="Comma [0] Total 8 5 4" xfId="18762" xr:uid="{00000000-0005-0000-0000-00003E490000}"/>
    <cellStyle name="Comma [0] Total 8 6" xfId="18763" xr:uid="{00000000-0005-0000-0000-00003F490000}"/>
    <cellStyle name="Comma [0] Total 8 6 2" xfId="18764" xr:uid="{00000000-0005-0000-0000-000040490000}"/>
    <cellStyle name="Comma [0] Total 8 6 2 2" xfId="18765" xr:uid="{00000000-0005-0000-0000-000041490000}"/>
    <cellStyle name="Comma [0] Total 8 6 3" xfId="18766" xr:uid="{00000000-0005-0000-0000-000042490000}"/>
    <cellStyle name="Comma [0] Total 8 6 3 2" xfId="18767" xr:uid="{00000000-0005-0000-0000-000043490000}"/>
    <cellStyle name="Comma [0] Total 8 6 4" xfId="18768" xr:uid="{00000000-0005-0000-0000-000044490000}"/>
    <cellStyle name="Comma [0] Total 8 7" xfId="18769" xr:uid="{00000000-0005-0000-0000-000045490000}"/>
    <cellStyle name="Comma [0] Total 8 7 2" xfId="18770" xr:uid="{00000000-0005-0000-0000-000046490000}"/>
    <cellStyle name="Comma [0] Total 8 7 2 2" xfId="18771" xr:uid="{00000000-0005-0000-0000-000047490000}"/>
    <cellStyle name="Comma [0] Total 8 7 3" xfId="18772" xr:uid="{00000000-0005-0000-0000-000048490000}"/>
    <cellStyle name="Comma [0] Total 8 7 3 2" xfId="18773" xr:uid="{00000000-0005-0000-0000-000049490000}"/>
    <cellStyle name="Comma [0] Total 8 7 4" xfId="18774" xr:uid="{00000000-0005-0000-0000-00004A490000}"/>
    <cellStyle name="Comma [0] Total 8 8" xfId="18775" xr:uid="{00000000-0005-0000-0000-00004B490000}"/>
    <cellStyle name="Comma [0] Total 8 8 2" xfId="18776" xr:uid="{00000000-0005-0000-0000-00004C490000}"/>
    <cellStyle name="Comma [0] Total 8 8 2 2" xfId="18777" xr:uid="{00000000-0005-0000-0000-00004D490000}"/>
    <cellStyle name="Comma [0] Total 8 8 3" xfId="18778" xr:uid="{00000000-0005-0000-0000-00004E490000}"/>
    <cellStyle name="Comma [0] Total 8 9" xfId="18779" xr:uid="{00000000-0005-0000-0000-00004F490000}"/>
    <cellStyle name="Comma [0] Total 8 9 2" xfId="18780" xr:uid="{00000000-0005-0000-0000-000050490000}"/>
    <cellStyle name="Comma [0] Total 8 9 2 2" xfId="18781" xr:uid="{00000000-0005-0000-0000-000051490000}"/>
    <cellStyle name="Comma [0] Total 8 9 3" xfId="18782" xr:uid="{00000000-0005-0000-0000-000052490000}"/>
    <cellStyle name="Comma [0] Total 9" xfId="18783" xr:uid="{00000000-0005-0000-0000-000053490000}"/>
    <cellStyle name="Comma [0] Total 9 10" xfId="18784" xr:uid="{00000000-0005-0000-0000-000054490000}"/>
    <cellStyle name="Comma [0] Total 9 10 2" xfId="18785" xr:uid="{00000000-0005-0000-0000-000055490000}"/>
    <cellStyle name="Comma [0] Total 9 11" xfId="18786" xr:uid="{00000000-0005-0000-0000-000056490000}"/>
    <cellStyle name="Comma [0] Total 9 11 2" xfId="18787" xr:uid="{00000000-0005-0000-0000-000057490000}"/>
    <cellStyle name="Comma [0] Total 9 12" xfId="18788" xr:uid="{00000000-0005-0000-0000-000058490000}"/>
    <cellStyle name="Comma [0] Total 9 2" xfId="18789" xr:uid="{00000000-0005-0000-0000-000059490000}"/>
    <cellStyle name="Comma [0] Total 9 2 2" xfId="18790" xr:uid="{00000000-0005-0000-0000-00005A490000}"/>
    <cellStyle name="Comma [0] Total 9 2 2 2" xfId="18791" xr:uid="{00000000-0005-0000-0000-00005B490000}"/>
    <cellStyle name="Comma [0] Total 9 2 3" xfId="18792" xr:uid="{00000000-0005-0000-0000-00005C490000}"/>
    <cellStyle name="Comma [0] Total 9 2 3 2" xfId="18793" xr:uid="{00000000-0005-0000-0000-00005D490000}"/>
    <cellStyle name="Comma [0] Total 9 2 4" xfId="18794" xr:uid="{00000000-0005-0000-0000-00005E490000}"/>
    <cellStyle name="Comma [0] Total 9 3" xfId="18795" xr:uid="{00000000-0005-0000-0000-00005F490000}"/>
    <cellStyle name="Comma [0] Total 9 3 2" xfId="18796" xr:uid="{00000000-0005-0000-0000-000060490000}"/>
    <cellStyle name="Comma [0] Total 9 3 2 2" xfId="18797" xr:uid="{00000000-0005-0000-0000-000061490000}"/>
    <cellStyle name="Comma [0] Total 9 3 3" xfId="18798" xr:uid="{00000000-0005-0000-0000-000062490000}"/>
    <cellStyle name="Comma [0] Total 9 3 3 2" xfId="18799" xr:uid="{00000000-0005-0000-0000-000063490000}"/>
    <cellStyle name="Comma [0] Total 9 3 4" xfId="18800" xr:uid="{00000000-0005-0000-0000-000064490000}"/>
    <cellStyle name="Comma [0] Total 9 4" xfId="18801" xr:uid="{00000000-0005-0000-0000-000065490000}"/>
    <cellStyle name="Comma [0] Total 9 4 2" xfId="18802" xr:uid="{00000000-0005-0000-0000-000066490000}"/>
    <cellStyle name="Comma [0] Total 9 4 2 2" xfId="18803" xr:uid="{00000000-0005-0000-0000-000067490000}"/>
    <cellStyle name="Comma [0] Total 9 4 3" xfId="18804" xr:uid="{00000000-0005-0000-0000-000068490000}"/>
    <cellStyle name="Comma [0] Total 9 4 3 2" xfId="18805" xr:uid="{00000000-0005-0000-0000-000069490000}"/>
    <cellStyle name="Comma [0] Total 9 4 4" xfId="18806" xr:uid="{00000000-0005-0000-0000-00006A490000}"/>
    <cellStyle name="Comma [0] Total 9 5" xfId="18807" xr:uid="{00000000-0005-0000-0000-00006B490000}"/>
    <cellStyle name="Comma [0] Total 9 5 2" xfId="18808" xr:uid="{00000000-0005-0000-0000-00006C490000}"/>
    <cellStyle name="Comma [0] Total 9 5 2 2" xfId="18809" xr:uid="{00000000-0005-0000-0000-00006D490000}"/>
    <cellStyle name="Comma [0] Total 9 5 3" xfId="18810" xr:uid="{00000000-0005-0000-0000-00006E490000}"/>
    <cellStyle name="Comma [0] Total 9 5 3 2" xfId="18811" xr:uid="{00000000-0005-0000-0000-00006F490000}"/>
    <cellStyle name="Comma [0] Total 9 5 4" xfId="18812" xr:uid="{00000000-0005-0000-0000-000070490000}"/>
    <cellStyle name="Comma [0] Total 9 6" xfId="18813" xr:uid="{00000000-0005-0000-0000-000071490000}"/>
    <cellStyle name="Comma [0] Total 9 6 2" xfId="18814" xr:uid="{00000000-0005-0000-0000-000072490000}"/>
    <cellStyle name="Comma [0] Total 9 6 2 2" xfId="18815" xr:uid="{00000000-0005-0000-0000-000073490000}"/>
    <cellStyle name="Comma [0] Total 9 6 3" xfId="18816" xr:uid="{00000000-0005-0000-0000-000074490000}"/>
    <cellStyle name="Comma [0] Total 9 6 3 2" xfId="18817" xr:uid="{00000000-0005-0000-0000-000075490000}"/>
    <cellStyle name="Comma [0] Total 9 6 4" xfId="18818" xr:uid="{00000000-0005-0000-0000-000076490000}"/>
    <cellStyle name="Comma [0] Total 9 7" xfId="18819" xr:uid="{00000000-0005-0000-0000-000077490000}"/>
    <cellStyle name="Comma [0] Total 9 7 2" xfId="18820" xr:uid="{00000000-0005-0000-0000-000078490000}"/>
    <cellStyle name="Comma [0] Total 9 7 2 2" xfId="18821" xr:uid="{00000000-0005-0000-0000-000079490000}"/>
    <cellStyle name="Comma [0] Total 9 7 3" xfId="18822" xr:uid="{00000000-0005-0000-0000-00007A490000}"/>
    <cellStyle name="Comma [0] Total 9 7 3 2" xfId="18823" xr:uid="{00000000-0005-0000-0000-00007B490000}"/>
    <cellStyle name="Comma [0] Total 9 7 4" xfId="18824" xr:uid="{00000000-0005-0000-0000-00007C490000}"/>
    <cellStyle name="Comma [0] Total 9 8" xfId="18825" xr:uid="{00000000-0005-0000-0000-00007D490000}"/>
    <cellStyle name="Comma [0] Total 9 8 2" xfId="18826" xr:uid="{00000000-0005-0000-0000-00007E490000}"/>
    <cellStyle name="Comma [0] Total 9 8 2 2" xfId="18827" xr:uid="{00000000-0005-0000-0000-00007F490000}"/>
    <cellStyle name="Comma [0] Total 9 8 3" xfId="18828" xr:uid="{00000000-0005-0000-0000-000080490000}"/>
    <cellStyle name="Comma [0] Total 9 9" xfId="18829" xr:uid="{00000000-0005-0000-0000-000081490000}"/>
    <cellStyle name="Comma [0] Total 9 9 2" xfId="18830" xr:uid="{00000000-0005-0000-0000-000082490000}"/>
    <cellStyle name="Comma [0] Total 9 9 2 2" xfId="18831" xr:uid="{00000000-0005-0000-0000-000083490000}"/>
    <cellStyle name="Comma [0] Total 9 9 3" xfId="18832" xr:uid="{00000000-0005-0000-0000-000084490000}"/>
    <cellStyle name="Comma [0]; --" xfId="18833" xr:uid="{00000000-0005-0000-0000-000085490000}"/>
    <cellStyle name="Comma [00]" xfId="18834" xr:uid="{00000000-0005-0000-0000-000086490000}"/>
    <cellStyle name="Comma [00] 2" xfId="18835" xr:uid="{00000000-0005-0000-0000-000087490000}"/>
    <cellStyle name="Comma [1]" xfId="18836" xr:uid="{00000000-0005-0000-0000-000088490000}"/>
    <cellStyle name="Comma [1] 2" xfId="18837" xr:uid="{00000000-0005-0000-0000-000089490000}"/>
    <cellStyle name="Comma [1] Total" xfId="18838" xr:uid="{00000000-0005-0000-0000-00008A490000}"/>
    <cellStyle name="Comma [1] Total 10" xfId="18839" xr:uid="{00000000-0005-0000-0000-00008B490000}"/>
    <cellStyle name="Comma [1] Total 10 2" xfId="18840" xr:uid="{00000000-0005-0000-0000-00008C490000}"/>
    <cellStyle name="Comma [1] Total 10 2 2" xfId="18841" xr:uid="{00000000-0005-0000-0000-00008D490000}"/>
    <cellStyle name="Comma [1] Total 10 3" xfId="18842" xr:uid="{00000000-0005-0000-0000-00008E490000}"/>
    <cellStyle name="Comma [1] Total 10 3 2" xfId="18843" xr:uid="{00000000-0005-0000-0000-00008F490000}"/>
    <cellStyle name="Comma [1] Total 10 4" xfId="18844" xr:uid="{00000000-0005-0000-0000-000090490000}"/>
    <cellStyle name="Comma [1] Total 11" xfId="18845" xr:uid="{00000000-0005-0000-0000-000091490000}"/>
    <cellStyle name="Comma [1] Total 11 2" xfId="18846" xr:uid="{00000000-0005-0000-0000-000092490000}"/>
    <cellStyle name="Comma [1] Total 11 2 2" xfId="18847" xr:uid="{00000000-0005-0000-0000-000093490000}"/>
    <cellStyle name="Comma [1] Total 11 3" xfId="18848" xr:uid="{00000000-0005-0000-0000-000094490000}"/>
    <cellStyle name="Comma [1] Total 11 3 2" xfId="18849" xr:uid="{00000000-0005-0000-0000-000095490000}"/>
    <cellStyle name="Comma [1] Total 11 4" xfId="18850" xr:uid="{00000000-0005-0000-0000-000096490000}"/>
    <cellStyle name="Comma [1] Total 12" xfId="18851" xr:uid="{00000000-0005-0000-0000-000097490000}"/>
    <cellStyle name="Comma [1] Total 12 2" xfId="18852" xr:uid="{00000000-0005-0000-0000-000098490000}"/>
    <cellStyle name="Comma [1] Total 12 2 2" xfId="18853" xr:uid="{00000000-0005-0000-0000-000099490000}"/>
    <cellStyle name="Comma [1] Total 12 3" xfId="18854" xr:uid="{00000000-0005-0000-0000-00009A490000}"/>
    <cellStyle name="Comma [1] Total 12 3 2" xfId="18855" xr:uid="{00000000-0005-0000-0000-00009B490000}"/>
    <cellStyle name="Comma [1] Total 12 4" xfId="18856" xr:uid="{00000000-0005-0000-0000-00009C490000}"/>
    <cellStyle name="Comma [1] Total 13" xfId="18857" xr:uid="{00000000-0005-0000-0000-00009D490000}"/>
    <cellStyle name="Comma [1] Total 13 2" xfId="18858" xr:uid="{00000000-0005-0000-0000-00009E490000}"/>
    <cellStyle name="Comma [1] Total 13 2 2" xfId="18859" xr:uid="{00000000-0005-0000-0000-00009F490000}"/>
    <cellStyle name="Comma [1] Total 13 3" xfId="18860" xr:uid="{00000000-0005-0000-0000-0000A0490000}"/>
    <cellStyle name="Comma [1] Total 13 3 2" xfId="18861" xr:uid="{00000000-0005-0000-0000-0000A1490000}"/>
    <cellStyle name="Comma [1] Total 13 4" xfId="18862" xr:uid="{00000000-0005-0000-0000-0000A2490000}"/>
    <cellStyle name="Comma [1] Total 14" xfId="18863" xr:uid="{00000000-0005-0000-0000-0000A3490000}"/>
    <cellStyle name="Comma [1] Total 14 2" xfId="18864" xr:uid="{00000000-0005-0000-0000-0000A4490000}"/>
    <cellStyle name="Comma [1] Total 14 2 2" xfId="18865" xr:uid="{00000000-0005-0000-0000-0000A5490000}"/>
    <cellStyle name="Comma [1] Total 14 3" xfId="18866" xr:uid="{00000000-0005-0000-0000-0000A6490000}"/>
    <cellStyle name="Comma [1] Total 14 3 2" xfId="18867" xr:uid="{00000000-0005-0000-0000-0000A7490000}"/>
    <cellStyle name="Comma [1] Total 14 4" xfId="18868" xr:uid="{00000000-0005-0000-0000-0000A8490000}"/>
    <cellStyle name="Comma [1] Total 15" xfId="18869" xr:uid="{00000000-0005-0000-0000-0000A9490000}"/>
    <cellStyle name="Comma [1] Total 15 2" xfId="18870" xr:uid="{00000000-0005-0000-0000-0000AA490000}"/>
    <cellStyle name="Comma [1] Total 15 2 2" xfId="18871" xr:uid="{00000000-0005-0000-0000-0000AB490000}"/>
    <cellStyle name="Comma [1] Total 15 3" xfId="18872" xr:uid="{00000000-0005-0000-0000-0000AC490000}"/>
    <cellStyle name="Comma [1] Total 15 3 2" xfId="18873" xr:uid="{00000000-0005-0000-0000-0000AD490000}"/>
    <cellStyle name="Comma [1] Total 15 4" xfId="18874" xr:uid="{00000000-0005-0000-0000-0000AE490000}"/>
    <cellStyle name="Comma [1] Total 16" xfId="18875" xr:uid="{00000000-0005-0000-0000-0000AF490000}"/>
    <cellStyle name="Comma [1] Total 16 2" xfId="18876" xr:uid="{00000000-0005-0000-0000-0000B0490000}"/>
    <cellStyle name="Comma [1] Total 16 2 2" xfId="18877" xr:uid="{00000000-0005-0000-0000-0000B1490000}"/>
    <cellStyle name="Comma [1] Total 16 3" xfId="18878" xr:uid="{00000000-0005-0000-0000-0000B2490000}"/>
    <cellStyle name="Comma [1] Total 16 3 2" xfId="18879" xr:uid="{00000000-0005-0000-0000-0000B3490000}"/>
    <cellStyle name="Comma [1] Total 16 4" xfId="18880" xr:uid="{00000000-0005-0000-0000-0000B4490000}"/>
    <cellStyle name="Comma [1] Total 17" xfId="18881" xr:uid="{00000000-0005-0000-0000-0000B5490000}"/>
    <cellStyle name="Comma [1] Total 17 2" xfId="18882" xr:uid="{00000000-0005-0000-0000-0000B6490000}"/>
    <cellStyle name="Comma [1] Total 17 2 2" xfId="18883" xr:uid="{00000000-0005-0000-0000-0000B7490000}"/>
    <cellStyle name="Comma [1] Total 17 3" xfId="18884" xr:uid="{00000000-0005-0000-0000-0000B8490000}"/>
    <cellStyle name="Comma [1] Total 18" xfId="18885" xr:uid="{00000000-0005-0000-0000-0000B9490000}"/>
    <cellStyle name="Comma [1] Total 18 2" xfId="18886" xr:uid="{00000000-0005-0000-0000-0000BA490000}"/>
    <cellStyle name="Comma [1] Total 18 2 2" xfId="18887" xr:uid="{00000000-0005-0000-0000-0000BB490000}"/>
    <cellStyle name="Comma [1] Total 18 3" xfId="18888" xr:uid="{00000000-0005-0000-0000-0000BC490000}"/>
    <cellStyle name="Comma [1] Total 19" xfId="18889" xr:uid="{00000000-0005-0000-0000-0000BD490000}"/>
    <cellStyle name="Comma [1] Total 19 2" xfId="18890" xr:uid="{00000000-0005-0000-0000-0000BE490000}"/>
    <cellStyle name="Comma [1] Total 2" xfId="18891" xr:uid="{00000000-0005-0000-0000-0000BF490000}"/>
    <cellStyle name="Comma [1] Total 2 10" xfId="18892" xr:uid="{00000000-0005-0000-0000-0000C0490000}"/>
    <cellStyle name="Comma [1] Total 2 10 2" xfId="18893" xr:uid="{00000000-0005-0000-0000-0000C1490000}"/>
    <cellStyle name="Comma [1] Total 2 10 2 2" xfId="18894" xr:uid="{00000000-0005-0000-0000-0000C2490000}"/>
    <cellStyle name="Comma [1] Total 2 10 3" xfId="18895" xr:uid="{00000000-0005-0000-0000-0000C3490000}"/>
    <cellStyle name="Comma [1] Total 2 10 3 2" xfId="18896" xr:uid="{00000000-0005-0000-0000-0000C4490000}"/>
    <cellStyle name="Comma [1] Total 2 10 4" xfId="18897" xr:uid="{00000000-0005-0000-0000-0000C5490000}"/>
    <cellStyle name="Comma [1] Total 2 11" xfId="18898" xr:uid="{00000000-0005-0000-0000-0000C6490000}"/>
    <cellStyle name="Comma [1] Total 2 11 2" xfId="18899" xr:uid="{00000000-0005-0000-0000-0000C7490000}"/>
    <cellStyle name="Comma [1] Total 2 11 2 2" xfId="18900" xr:uid="{00000000-0005-0000-0000-0000C8490000}"/>
    <cellStyle name="Comma [1] Total 2 11 3" xfId="18901" xr:uid="{00000000-0005-0000-0000-0000C9490000}"/>
    <cellStyle name="Comma [1] Total 2 11 3 2" xfId="18902" xr:uid="{00000000-0005-0000-0000-0000CA490000}"/>
    <cellStyle name="Comma [1] Total 2 11 4" xfId="18903" xr:uid="{00000000-0005-0000-0000-0000CB490000}"/>
    <cellStyle name="Comma [1] Total 2 12" xfId="18904" xr:uid="{00000000-0005-0000-0000-0000CC490000}"/>
    <cellStyle name="Comma [1] Total 2 12 2" xfId="18905" xr:uid="{00000000-0005-0000-0000-0000CD490000}"/>
    <cellStyle name="Comma [1] Total 2 12 2 2" xfId="18906" xr:uid="{00000000-0005-0000-0000-0000CE490000}"/>
    <cellStyle name="Comma [1] Total 2 12 3" xfId="18907" xr:uid="{00000000-0005-0000-0000-0000CF490000}"/>
    <cellStyle name="Comma [1] Total 2 12 3 2" xfId="18908" xr:uid="{00000000-0005-0000-0000-0000D0490000}"/>
    <cellStyle name="Comma [1] Total 2 12 4" xfId="18909" xr:uid="{00000000-0005-0000-0000-0000D1490000}"/>
    <cellStyle name="Comma [1] Total 2 13" xfId="18910" xr:uid="{00000000-0005-0000-0000-0000D2490000}"/>
    <cellStyle name="Comma [1] Total 2 13 2" xfId="18911" xr:uid="{00000000-0005-0000-0000-0000D3490000}"/>
    <cellStyle name="Comma [1] Total 2 13 2 2" xfId="18912" xr:uid="{00000000-0005-0000-0000-0000D4490000}"/>
    <cellStyle name="Comma [1] Total 2 13 3" xfId="18913" xr:uid="{00000000-0005-0000-0000-0000D5490000}"/>
    <cellStyle name="Comma [1] Total 2 13 3 2" xfId="18914" xr:uid="{00000000-0005-0000-0000-0000D6490000}"/>
    <cellStyle name="Comma [1] Total 2 13 4" xfId="18915" xr:uid="{00000000-0005-0000-0000-0000D7490000}"/>
    <cellStyle name="Comma [1] Total 2 14" xfId="18916" xr:uid="{00000000-0005-0000-0000-0000D8490000}"/>
    <cellStyle name="Comma [1] Total 2 14 2" xfId="18917" xr:uid="{00000000-0005-0000-0000-0000D9490000}"/>
    <cellStyle name="Comma [1] Total 2 14 2 2" xfId="18918" xr:uid="{00000000-0005-0000-0000-0000DA490000}"/>
    <cellStyle name="Comma [1] Total 2 14 3" xfId="18919" xr:uid="{00000000-0005-0000-0000-0000DB490000}"/>
    <cellStyle name="Comma [1] Total 2 14 3 2" xfId="18920" xr:uid="{00000000-0005-0000-0000-0000DC490000}"/>
    <cellStyle name="Comma [1] Total 2 14 4" xfId="18921" xr:uid="{00000000-0005-0000-0000-0000DD490000}"/>
    <cellStyle name="Comma [1] Total 2 15" xfId="18922" xr:uid="{00000000-0005-0000-0000-0000DE490000}"/>
    <cellStyle name="Comma [1] Total 2 15 2" xfId="18923" xr:uid="{00000000-0005-0000-0000-0000DF490000}"/>
    <cellStyle name="Comma [1] Total 2 15 2 2" xfId="18924" xr:uid="{00000000-0005-0000-0000-0000E0490000}"/>
    <cellStyle name="Comma [1] Total 2 15 3" xfId="18925" xr:uid="{00000000-0005-0000-0000-0000E1490000}"/>
    <cellStyle name="Comma [1] Total 2 15 3 2" xfId="18926" xr:uid="{00000000-0005-0000-0000-0000E2490000}"/>
    <cellStyle name="Comma [1] Total 2 15 4" xfId="18927" xr:uid="{00000000-0005-0000-0000-0000E3490000}"/>
    <cellStyle name="Comma [1] Total 2 16" xfId="18928" xr:uid="{00000000-0005-0000-0000-0000E4490000}"/>
    <cellStyle name="Comma [1] Total 2 16 2" xfId="18929" xr:uid="{00000000-0005-0000-0000-0000E5490000}"/>
    <cellStyle name="Comma [1] Total 2 16 2 2" xfId="18930" xr:uid="{00000000-0005-0000-0000-0000E6490000}"/>
    <cellStyle name="Comma [1] Total 2 16 3" xfId="18931" xr:uid="{00000000-0005-0000-0000-0000E7490000}"/>
    <cellStyle name="Comma [1] Total 2 17" xfId="18932" xr:uid="{00000000-0005-0000-0000-0000E8490000}"/>
    <cellStyle name="Comma [1] Total 2 17 2" xfId="18933" xr:uid="{00000000-0005-0000-0000-0000E9490000}"/>
    <cellStyle name="Comma [1] Total 2 17 2 2" xfId="18934" xr:uid="{00000000-0005-0000-0000-0000EA490000}"/>
    <cellStyle name="Comma [1] Total 2 17 3" xfId="18935" xr:uid="{00000000-0005-0000-0000-0000EB490000}"/>
    <cellStyle name="Comma [1] Total 2 18" xfId="18936" xr:uid="{00000000-0005-0000-0000-0000EC490000}"/>
    <cellStyle name="Comma [1] Total 2 18 2" xfId="18937" xr:uid="{00000000-0005-0000-0000-0000ED490000}"/>
    <cellStyle name="Comma [1] Total 2 19" xfId="18938" xr:uid="{00000000-0005-0000-0000-0000EE490000}"/>
    <cellStyle name="Comma [1] Total 2 19 2" xfId="18939" xr:uid="{00000000-0005-0000-0000-0000EF490000}"/>
    <cellStyle name="Comma [1] Total 2 2" xfId="18940" xr:uid="{00000000-0005-0000-0000-0000F0490000}"/>
    <cellStyle name="Comma [1] Total 2 2 10" xfId="18941" xr:uid="{00000000-0005-0000-0000-0000F1490000}"/>
    <cellStyle name="Comma [1] Total 2 2 10 2" xfId="18942" xr:uid="{00000000-0005-0000-0000-0000F2490000}"/>
    <cellStyle name="Comma [1] Total 2 2 11" xfId="18943" xr:uid="{00000000-0005-0000-0000-0000F3490000}"/>
    <cellStyle name="Comma [1] Total 2 2 11 2" xfId="18944" xr:uid="{00000000-0005-0000-0000-0000F4490000}"/>
    <cellStyle name="Comma [1] Total 2 2 12" xfId="18945" xr:uid="{00000000-0005-0000-0000-0000F5490000}"/>
    <cellStyle name="Comma [1] Total 2 2 2" xfId="18946" xr:uid="{00000000-0005-0000-0000-0000F6490000}"/>
    <cellStyle name="Comma [1] Total 2 2 2 2" xfId="18947" xr:uid="{00000000-0005-0000-0000-0000F7490000}"/>
    <cellStyle name="Comma [1] Total 2 2 2 2 2" xfId="18948" xr:uid="{00000000-0005-0000-0000-0000F8490000}"/>
    <cellStyle name="Comma [1] Total 2 2 2 3" xfId="18949" xr:uid="{00000000-0005-0000-0000-0000F9490000}"/>
    <cellStyle name="Comma [1] Total 2 2 2 3 2" xfId="18950" xr:uid="{00000000-0005-0000-0000-0000FA490000}"/>
    <cellStyle name="Comma [1] Total 2 2 2 4" xfId="18951" xr:uid="{00000000-0005-0000-0000-0000FB490000}"/>
    <cellStyle name="Comma [1] Total 2 2 3" xfId="18952" xr:uid="{00000000-0005-0000-0000-0000FC490000}"/>
    <cellStyle name="Comma [1] Total 2 2 3 2" xfId="18953" xr:uid="{00000000-0005-0000-0000-0000FD490000}"/>
    <cellStyle name="Comma [1] Total 2 2 3 2 2" xfId="18954" xr:uid="{00000000-0005-0000-0000-0000FE490000}"/>
    <cellStyle name="Comma [1] Total 2 2 3 3" xfId="18955" xr:uid="{00000000-0005-0000-0000-0000FF490000}"/>
    <cellStyle name="Comma [1] Total 2 2 3 3 2" xfId="18956" xr:uid="{00000000-0005-0000-0000-0000004A0000}"/>
    <cellStyle name="Comma [1] Total 2 2 3 4" xfId="18957" xr:uid="{00000000-0005-0000-0000-0000014A0000}"/>
    <cellStyle name="Comma [1] Total 2 2 4" xfId="18958" xr:uid="{00000000-0005-0000-0000-0000024A0000}"/>
    <cellStyle name="Comma [1] Total 2 2 4 2" xfId="18959" xr:uid="{00000000-0005-0000-0000-0000034A0000}"/>
    <cellStyle name="Comma [1] Total 2 2 4 2 2" xfId="18960" xr:uid="{00000000-0005-0000-0000-0000044A0000}"/>
    <cellStyle name="Comma [1] Total 2 2 4 3" xfId="18961" xr:uid="{00000000-0005-0000-0000-0000054A0000}"/>
    <cellStyle name="Comma [1] Total 2 2 4 3 2" xfId="18962" xr:uid="{00000000-0005-0000-0000-0000064A0000}"/>
    <cellStyle name="Comma [1] Total 2 2 4 4" xfId="18963" xr:uid="{00000000-0005-0000-0000-0000074A0000}"/>
    <cellStyle name="Comma [1] Total 2 2 5" xfId="18964" xr:uid="{00000000-0005-0000-0000-0000084A0000}"/>
    <cellStyle name="Comma [1] Total 2 2 5 2" xfId="18965" xr:uid="{00000000-0005-0000-0000-0000094A0000}"/>
    <cellStyle name="Comma [1] Total 2 2 5 2 2" xfId="18966" xr:uid="{00000000-0005-0000-0000-00000A4A0000}"/>
    <cellStyle name="Comma [1] Total 2 2 5 3" xfId="18967" xr:uid="{00000000-0005-0000-0000-00000B4A0000}"/>
    <cellStyle name="Comma [1] Total 2 2 5 3 2" xfId="18968" xr:uid="{00000000-0005-0000-0000-00000C4A0000}"/>
    <cellStyle name="Comma [1] Total 2 2 5 4" xfId="18969" xr:uid="{00000000-0005-0000-0000-00000D4A0000}"/>
    <cellStyle name="Comma [1] Total 2 2 6" xfId="18970" xr:uid="{00000000-0005-0000-0000-00000E4A0000}"/>
    <cellStyle name="Comma [1] Total 2 2 6 2" xfId="18971" xr:uid="{00000000-0005-0000-0000-00000F4A0000}"/>
    <cellStyle name="Comma [1] Total 2 2 6 2 2" xfId="18972" xr:uid="{00000000-0005-0000-0000-0000104A0000}"/>
    <cellStyle name="Comma [1] Total 2 2 6 3" xfId="18973" xr:uid="{00000000-0005-0000-0000-0000114A0000}"/>
    <cellStyle name="Comma [1] Total 2 2 6 3 2" xfId="18974" xr:uid="{00000000-0005-0000-0000-0000124A0000}"/>
    <cellStyle name="Comma [1] Total 2 2 6 4" xfId="18975" xr:uid="{00000000-0005-0000-0000-0000134A0000}"/>
    <cellStyle name="Comma [1] Total 2 2 7" xfId="18976" xr:uid="{00000000-0005-0000-0000-0000144A0000}"/>
    <cellStyle name="Comma [1] Total 2 2 7 2" xfId="18977" xr:uid="{00000000-0005-0000-0000-0000154A0000}"/>
    <cellStyle name="Comma [1] Total 2 2 7 2 2" xfId="18978" xr:uid="{00000000-0005-0000-0000-0000164A0000}"/>
    <cellStyle name="Comma [1] Total 2 2 7 3" xfId="18979" xr:uid="{00000000-0005-0000-0000-0000174A0000}"/>
    <cellStyle name="Comma [1] Total 2 2 7 3 2" xfId="18980" xr:uid="{00000000-0005-0000-0000-0000184A0000}"/>
    <cellStyle name="Comma [1] Total 2 2 7 4" xfId="18981" xr:uid="{00000000-0005-0000-0000-0000194A0000}"/>
    <cellStyle name="Comma [1] Total 2 2 8" xfId="18982" xr:uid="{00000000-0005-0000-0000-00001A4A0000}"/>
    <cellStyle name="Comma [1] Total 2 2 8 2" xfId="18983" xr:uid="{00000000-0005-0000-0000-00001B4A0000}"/>
    <cellStyle name="Comma [1] Total 2 2 8 2 2" xfId="18984" xr:uid="{00000000-0005-0000-0000-00001C4A0000}"/>
    <cellStyle name="Comma [1] Total 2 2 8 3" xfId="18985" xr:uid="{00000000-0005-0000-0000-00001D4A0000}"/>
    <cellStyle name="Comma [1] Total 2 2 9" xfId="18986" xr:uid="{00000000-0005-0000-0000-00001E4A0000}"/>
    <cellStyle name="Comma [1] Total 2 2 9 2" xfId="18987" xr:uid="{00000000-0005-0000-0000-00001F4A0000}"/>
    <cellStyle name="Comma [1] Total 2 2 9 2 2" xfId="18988" xr:uid="{00000000-0005-0000-0000-0000204A0000}"/>
    <cellStyle name="Comma [1] Total 2 2 9 3" xfId="18989" xr:uid="{00000000-0005-0000-0000-0000214A0000}"/>
    <cellStyle name="Comma [1] Total 2 20" xfId="18990" xr:uid="{00000000-0005-0000-0000-0000224A0000}"/>
    <cellStyle name="Comma [1] Total 2 3" xfId="18991" xr:uid="{00000000-0005-0000-0000-0000234A0000}"/>
    <cellStyle name="Comma [1] Total 2 3 10" xfId="18992" xr:uid="{00000000-0005-0000-0000-0000244A0000}"/>
    <cellStyle name="Comma [1] Total 2 3 10 2" xfId="18993" xr:uid="{00000000-0005-0000-0000-0000254A0000}"/>
    <cellStyle name="Comma [1] Total 2 3 11" xfId="18994" xr:uid="{00000000-0005-0000-0000-0000264A0000}"/>
    <cellStyle name="Comma [1] Total 2 3 11 2" xfId="18995" xr:uid="{00000000-0005-0000-0000-0000274A0000}"/>
    <cellStyle name="Comma [1] Total 2 3 12" xfId="18996" xr:uid="{00000000-0005-0000-0000-0000284A0000}"/>
    <cellStyle name="Comma [1] Total 2 3 2" xfId="18997" xr:uid="{00000000-0005-0000-0000-0000294A0000}"/>
    <cellStyle name="Comma [1] Total 2 3 2 2" xfId="18998" xr:uid="{00000000-0005-0000-0000-00002A4A0000}"/>
    <cellStyle name="Comma [1] Total 2 3 2 2 2" xfId="18999" xr:uid="{00000000-0005-0000-0000-00002B4A0000}"/>
    <cellStyle name="Comma [1] Total 2 3 2 3" xfId="19000" xr:uid="{00000000-0005-0000-0000-00002C4A0000}"/>
    <cellStyle name="Comma [1] Total 2 3 2 3 2" xfId="19001" xr:uid="{00000000-0005-0000-0000-00002D4A0000}"/>
    <cellStyle name="Comma [1] Total 2 3 2 4" xfId="19002" xr:uid="{00000000-0005-0000-0000-00002E4A0000}"/>
    <cellStyle name="Comma [1] Total 2 3 3" xfId="19003" xr:uid="{00000000-0005-0000-0000-00002F4A0000}"/>
    <cellStyle name="Comma [1] Total 2 3 3 2" xfId="19004" xr:uid="{00000000-0005-0000-0000-0000304A0000}"/>
    <cellStyle name="Comma [1] Total 2 3 3 2 2" xfId="19005" xr:uid="{00000000-0005-0000-0000-0000314A0000}"/>
    <cellStyle name="Comma [1] Total 2 3 3 3" xfId="19006" xr:uid="{00000000-0005-0000-0000-0000324A0000}"/>
    <cellStyle name="Comma [1] Total 2 3 3 3 2" xfId="19007" xr:uid="{00000000-0005-0000-0000-0000334A0000}"/>
    <cellStyle name="Comma [1] Total 2 3 3 4" xfId="19008" xr:uid="{00000000-0005-0000-0000-0000344A0000}"/>
    <cellStyle name="Comma [1] Total 2 3 4" xfId="19009" xr:uid="{00000000-0005-0000-0000-0000354A0000}"/>
    <cellStyle name="Comma [1] Total 2 3 4 2" xfId="19010" xr:uid="{00000000-0005-0000-0000-0000364A0000}"/>
    <cellStyle name="Comma [1] Total 2 3 4 2 2" xfId="19011" xr:uid="{00000000-0005-0000-0000-0000374A0000}"/>
    <cellStyle name="Comma [1] Total 2 3 4 3" xfId="19012" xr:uid="{00000000-0005-0000-0000-0000384A0000}"/>
    <cellStyle name="Comma [1] Total 2 3 4 3 2" xfId="19013" xr:uid="{00000000-0005-0000-0000-0000394A0000}"/>
    <cellStyle name="Comma [1] Total 2 3 4 4" xfId="19014" xr:uid="{00000000-0005-0000-0000-00003A4A0000}"/>
    <cellStyle name="Comma [1] Total 2 3 5" xfId="19015" xr:uid="{00000000-0005-0000-0000-00003B4A0000}"/>
    <cellStyle name="Comma [1] Total 2 3 5 2" xfId="19016" xr:uid="{00000000-0005-0000-0000-00003C4A0000}"/>
    <cellStyle name="Comma [1] Total 2 3 5 2 2" xfId="19017" xr:uid="{00000000-0005-0000-0000-00003D4A0000}"/>
    <cellStyle name="Comma [1] Total 2 3 5 3" xfId="19018" xr:uid="{00000000-0005-0000-0000-00003E4A0000}"/>
    <cellStyle name="Comma [1] Total 2 3 5 3 2" xfId="19019" xr:uid="{00000000-0005-0000-0000-00003F4A0000}"/>
    <cellStyle name="Comma [1] Total 2 3 5 4" xfId="19020" xr:uid="{00000000-0005-0000-0000-0000404A0000}"/>
    <cellStyle name="Comma [1] Total 2 3 6" xfId="19021" xr:uid="{00000000-0005-0000-0000-0000414A0000}"/>
    <cellStyle name="Comma [1] Total 2 3 6 2" xfId="19022" xr:uid="{00000000-0005-0000-0000-0000424A0000}"/>
    <cellStyle name="Comma [1] Total 2 3 6 2 2" xfId="19023" xr:uid="{00000000-0005-0000-0000-0000434A0000}"/>
    <cellStyle name="Comma [1] Total 2 3 6 3" xfId="19024" xr:uid="{00000000-0005-0000-0000-0000444A0000}"/>
    <cellStyle name="Comma [1] Total 2 3 6 3 2" xfId="19025" xr:uid="{00000000-0005-0000-0000-0000454A0000}"/>
    <cellStyle name="Comma [1] Total 2 3 6 4" xfId="19026" xr:uid="{00000000-0005-0000-0000-0000464A0000}"/>
    <cellStyle name="Comma [1] Total 2 3 7" xfId="19027" xr:uid="{00000000-0005-0000-0000-0000474A0000}"/>
    <cellStyle name="Comma [1] Total 2 3 7 2" xfId="19028" xr:uid="{00000000-0005-0000-0000-0000484A0000}"/>
    <cellStyle name="Comma [1] Total 2 3 7 2 2" xfId="19029" xr:uid="{00000000-0005-0000-0000-0000494A0000}"/>
    <cellStyle name="Comma [1] Total 2 3 7 3" xfId="19030" xr:uid="{00000000-0005-0000-0000-00004A4A0000}"/>
    <cellStyle name="Comma [1] Total 2 3 7 3 2" xfId="19031" xr:uid="{00000000-0005-0000-0000-00004B4A0000}"/>
    <cellStyle name="Comma [1] Total 2 3 7 4" xfId="19032" xr:uid="{00000000-0005-0000-0000-00004C4A0000}"/>
    <cellStyle name="Comma [1] Total 2 3 8" xfId="19033" xr:uid="{00000000-0005-0000-0000-00004D4A0000}"/>
    <cellStyle name="Comma [1] Total 2 3 8 2" xfId="19034" xr:uid="{00000000-0005-0000-0000-00004E4A0000}"/>
    <cellStyle name="Comma [1] Total 2 3 8 2 2" xfId="19035" xr:uid="{00000000-0005-0000-0000-00004F4A0000}"/>
    <cellStyle name="Comma [1] Total 2 3 8 3" xfId="19036" xr:uid="{00000000-0005-0000-0000-0000504A0000}"/>
    <cellStyle name="Comma [1] Total 2 3 9" xfId="19037" xr:uid="{00000000-0005-0000-0000-0000514A0000}"/>
    <cellStyle name="Comma [1] Total 2 3 9 2" xfId="19038" xr:uid="{00000000-0005-0000-0000-0000524A0000}"/>
    <cellStyle name="Comma [1] Total 2 3 9 2 2" xfId="19039" xr:uid="{00000000-0005-0000-0000-0000534A0000}"/>
    <cellStyle name="Comma [1] Total 2 3 9 3" xfId="19040" xr:uid="{00000000-0005-0000-0000-0000544A0000}"/>
    <cellStyle name="Comma [1] Total 2 4" xfId="19041" xr:uid="{00000000-0005-0000-0000-0000554A0000}"/>
    <cellStyle name="Comma [1] Total 2 4 10" xfId="19042" xr:uid="{00000000-0005-0000-0000-0000564A0000}"/>
    <cellStyle name="Comma [1] Total 2 4 10 2" xfId="19043" xr:uid="{00000000-0005-0000-0000-0000574A0000}"/>
    <cellStyle name="Comma [1] Total 2 4 11" xfId="19044" xr:uid="{00000000-0005-0000-0000-0000584A0000}"/>
    <cellStyle name="Comma [1] Total 2 4 11 2" xfId="19045" xr:uid="{00000000-0005-0000-0000-0000594A0000}"/>
    <cellStyle name="Comma [1] Total 2 4 12" xfId="19046" xr:uid="{00000000-0005-0000-0000-00005A4A0000}"/>
    <cellStyle name="Comma [1] Total 2 4 2" xfId="19047" xr:uid="{00000000-0005-0000-0000-00005B4A0000}"/>
    <cellStyle name="Comma [1] Total 2 4 2 2" xfId="19048" xr:uid="{00000000-0005-0000-0000-00005C4A0000}"/>
    <cellStyle name="Comma [1] Total 2 4 2 2 2" xfId="19049" xr:uid="{00000000-0005-0000-0000-00005D4A0000}"/>
    <cellStyle name="Comma [1] Total 2 4 2 3" xfId="19050" xr:uid="{00000000-0005-0000-0000-00005E4A0000}"/>
    <cellStyle name="Comma [1] Total 2 4 2 3 2" xfId="19051" xr:uid="{00000000-0005-0000-0000-00005F4A0000}"/>
    <cellStyle name="Comma [1] Total 2 4 2 4" xfId="19052" xr:uid="{00000000-0005-0000-0000-0000604A0000}"/>
    <cellStyle name="Comma [1] Total 2 4 3" xfId="19053" xr:uid="{00000000-0005-0000-0000-0000614A0000}"/>
    <cellStyle name="Comma [1] Total 2 4 3 2" xfId="19054" xr:uid="{00000000-0005-0000-0000-0000624A0000}"/>
    <cellStyle name="Comma [1] Total 2 4 3 2 2" xfId="19055" xr:uid="{00000000-0005-0000-0000-0000634A0000}"/>
    <cellStyle name="Comma [1] Total 2 4 3 3" xfId="19056" xr:uid="{00000000-0005-0000-0000-0000644A0000}"/>
    <cellStyle name="Comma [1] Total 2 4 3 3 2" xfId="19057" xr:uid="{00000000-0005-0000-0000-0000654A0000}"/>
    <cellStyle name="Comma [1] Total 2 4 3 4" xfId="19058" xr:uid="{00000000-0005-0000-0000-0000664A0000}"/>
    <cellStyle name="Comma [1] Total 2 4 4" xfId="19059" xr:uid="{00000000-0005-0000-0000-0000674A0000}"/>
    <cellStyle name="Comma [1] Total 2 4 4 2" xfId="19060" xr:uid="{00000000-0005-0000-0000-0000684A0000}"/>
    <cellStyle name="Comma [1] Total 2 4 4 2 2" xfId="19061" xr:uid="{00000000-0005-0000-0000-0000694A0000}"/>
    <cellStyle name="Comma [1] Total 2 4 4 3" xfId="19062" xr:uid="{00000000-0005-0000-0000-00006A4A0000}"/>
    <cellStyle name="Comma [1] Total 2 4 4 3 2" xfId="19063" xr:uid="{00000000-0005-0000-0000-00006B4A0000}"/>
    <cellStyle name="Comma [1] Total 2 4 4 4" xfId="19064" xr:uid="{00000000-0005-0000-0000-00006C4A0000}"/>
    <cellStyle name="Comma [1] Total 2 4 5" xfId="19065" xr:uid="{00000000-0005-0000-0000-00006D4A0000}"/>
    <cellStyle name="Comma [1] Total 2 4 5 2" xfId="19066" xr:uid="{00000000-0005-0000-0000-00006E4A0000}"/>
    <cellStyle name="Comma [1] Total 2 4 5 2 2" xfId="19067" xr:uid="{00000000-0005-0000-0000-00006F4A0000}"/>
    <cellStyle name="Comma [1] Total 2 4 5 3" xfId="19068" xr:uid="{00000000-0005-0000-0000-0000704A0000}"/>
    <cellStyle name="Comma [1] Total 2 4 5 3 2" xfId="19069" xr:uid="{00000000-0005-0000-0000-0000714A0000}"/>
    <cellStyle name="Comma [1] Total 2 4 5 4" xfId="19070" xr:uid="{00000000-0005-0000-0000-0000724A0000}"/>
    <cellStyle name="Comma [1] Total 2 4 6" xfId="19071" xr:uid="{00000000-0005-0000-0000-0000734A0000}"/>
    <cellStyle name="Comma [1] Total 2 4 6 2" xfId="19072" xr:uid="{00000000-0005-0000-0000-0000744A0000}"/>
    <cellStyle name="Comma [1] Total 2 4 6 2 2" xfId="19073" xr:uid="{00000000-0005-0000-0000-0000754A0000}"/>
    <cellStyle name="Comma [1] Total 2 4 6 3" xfId="19074" xr:uid="{00000000-0005-0000-0000-0000764A0000}"/>
    <cellStyle name="Comma [1] Total 2 4 6 3 2" xfId="19075" xr:uid="{00000000-0005-0000-0000-0000774A0000}"/>
    <cellStyle name="Comma [1] Total 2 4 6 4" xfId="19076" xr:uid="{00000000-0005-0000-0000-0000784A0000}"/>
    <cellStyle name="Comma [1] Total 2 4 7" xfId="19077" xr:uid="{00000000-0005-0000-0000-0000794A0000}"/>
    <cellStyle name="Comma [1] Total 2 4 7 2" xfId="19078" xr:uid="{00000000-0005-0000-0000-00007A4A0000}"/>
    <cellStyle name="Comma [1] Total 2 4 7 2 2" xfId="19079" xr:uid="{00000000-0005-0000-0000-00007B4A0000}"/>
    <cellStyle name="Comma [1] Total 2 4 7 3" xfId="19080" xr:uid="{00000000-0005-0000-0000-00007C4A0000}"/>
    <cellStyle name="Comma [1] Total 2 4 7 3 2" xfId="19081" xr:uid="{00000000-0005-0000-0000-00007D4A0000}"/>
    <cellStyle name="Comma [1] Total 2 4 7 4" xfId="19082" xr:uid="{00000000-0005-0000-0000-00007E4A0000}"/>
    <cellStyle name="Comma [1] Total 2 4 8" xfId="19083" xr:uid="{00000000-0005-0000-0000-00007F4A0000}"/>
    <cellStyle name="Comma [1] Total 2 4 8 2" xfId="19084" xr:uid="{00000000-0005-0000-0000-0000804A0000}"/>
    <cellStyle name="Comma [1] Total 2 4 8 2 2" xfId="19085" xr:uid="{00000000-0005-0000-0000-0000814A0000}"/>
    <cellStyle name="Comma [1] Total 2 4 8 3" xfId="19086" xr:uid="{00000000-0005-0000-0000-0000824A0000}"/>
    <cellStyle name="Comma [1] Total 2 4 9" xfId="19087" xr:uid="{00000000-0005-0000-0000-0000834A0000}"/>
    <cellStyle name="Comma [1] Total 2 4 9 2" xfId="19088" xr:uid="{00000000-0005-0000-0000-0000844A0000}"/>
    <cellStyle name="Comma [1] Total 2 4 9 2 2" xfId="19089" xr:uid="{00000000-0005-0000-0000-0000854A0000}"/>
    <cellStyle name="Comma [1] Total 2 4 9 3" xfId="19090" xr:uid="{00000000-0005-0000-0000-0000864A0000}"/>
    <cellStyle name="Comma [1] Total 2 5" xfId="19091" xr:uid="{00000000-0005-0000-0000-0000874A0000}"/>
    <cellStyle name="Comma [1] Total 2 5 10" xfId="19092" xr:uid="{00000000-0005-0000-0000-0000884A0000}"/>
    <cellStyle name="Comma [1] Total 2 5 10 2" xfId="19093" xr:uid="{00000000-0005-0000-0000-0000894A0000}"/>
    <cellStyle name="Comma [1] Total 2 5 11" xfId="19094" xr:uid="{00000000-0005-0000-0000-00008A4A0000}"/>
    <cellStyle name="Comma [1] Total 2 5 11 2" xfId="19095" xr:uid="{00000000-0005-0000-0000-00008B4A0000}"/>
    <cellStyle name="Comma [1] Total 2 5 12" xfId="19096" xr:uid="{00000000-0005-0000-0000-00008C4A0000}"/>
    <cellStyle name="Comma [1] Total 2 5 2" xfId="19097" xr:uid="{00000000-0005-0000-0000-00008D4A0000}"/>
    <cellStyle name="Comma [1] Total 2 5 2 2" xfId="19098" xr:uid="{00000000-0005-0000-0000-00008E4A0000}"/>
    <cellStyle name="Comma [1] Total 2 5 2 2 2" xfId="19099" xr:uid="{00000000-0005-0000-0000-00008F4A0000}"/>
    <cellStyle name="Comma [1] Total 2 5 2 3" xfId="19100" xr:uid="{00000000-0005-0000-0000-0000904A0000}"/>
    <cellStyle name="Comma [1] Total 2 5 2 3 2" xfId="19101" xr:uid="{00000000-0005-0000-0000-0000914A0000}"/>
    <cellStyle name="Comma [1] Total 2 5 2 4" xfId="19102" xr:uid="{00000000-0005-0000-0000-0000924A0000}"/>
    <cellStyle name="Comma [1] Total 2 5 3" xfId="19103" xr:uid="{00000000-0005-0000-0000-0000934A0000}"/>
    <cellStyle name="Comma [1] Total 2 5 3 2" xfId="19104" xr:uid="{00000000-0005-0000-0000-0000944A0000}"/>
    <cellStyle name="Comma [1] Total 2 5 3 2 2" xfId="19105" xr:uid="{00000000-0005-0000-0000-0000954A0000}"/>
    <cellStyle name="Comma [1] Total 2 5 3 3" xfId="19106" xr:uid="{00000000-0005-0000-0000-0000964A0000}"/>
    <cellStyle name="Comma [1] Total 2 5 3 3 2" xfId="19107" xr:uid="{00000000-0005-0000-0000-0000974A0000}"/>
    <cellStyle name="Comma [1] Total 2 5 3 4" xfId="19108" xr:uid="{00000000-0005-0000-0000-0000984A0000}"/>
    <cellStyle name="Comma [1] Total 2 5 4" xfId="19109" xr:uid="{00000000-0005-0000-0000-0000994A0000}"/>
    <cellStyle name="Comma [1] Total 2 5 4 2" xfId="19110" xr:uid="{00000000-0005-0000-0000-00009A4A0000}"/>
    <cellStyle name="Comma [1] Total 2 5 4 2 2" xfId="19111" xr:uid="{00000000-0005-0000-0000-00009B4A0000}"/>
    <cellStyle name="Comma [1] Total 2 5 4 3" xfId="19112" xr:uid="{00000000-0005-0000-0000-00009C4A0000}"/>
    <cellStyle name="Comma [1] Total 2 5 4 3 2" xfId="19113" xr:uid="{00000000-0005-0000-0000-00009D4A0000}"/>
    <cellStyle name="Comma [1] Total 2 5 4 4" xfId="19114" xr:uid="{00000000-0005-0000-0000-00009E4A0000}"/>
    <cellStyle name="Comma [1] Total 2 5 5" xfId="19115" xr:uid="{00000000-0005-0000-0000-00009F4A0000}"/>
    <cellStyle name="Comma [1] Total 2 5 5 2" xfId="19116" xr:uid="{00000000-0005-0000-0000-0000A04A0000}"/>
    <cellStyle name="Comma [1] Total 2 5 5 2 2" xfId="19117" xr:uid="{00000000-0005-0000-0000-0000A14A0000}"/>
    <cellStyle name="Comma [1] Total 2 5 5 3" xfId="19118" xr:uid="{00000000-0005-0000-0000-0000A24A0000}"/>
    <cellStyle name="Comma [1] Total 2 5 5 3 2" xfId="19119" xr:uid="{00000000-0005-0000-0000-0000A34A0000}"/>
    <cellStyle name="Comma [1] Total 2 5 5 4" xfId="19120" xr:uid="{00000000-0005-0000-0000-0000A44A0000}"/>
    <cellStyle name="Comma [1] Total 2 5 6" xfId="19121" xr:uid="{00000000-0005-0000-0000-0000A54A0000}"/>
    <cellStyle name="Comma [1] Total 2 5 6 2" xfId="19122" xr:uid="{00000000-0005-0000-0000-0000A64A0000}"/>
    <cellStyle name="Comma [1] Total 2 5 6 2 2" xfId="19123" xr:uid="{00000000-0005-0000-0000-0000A74A0000}"/>
    <cellStyle name="Comma [1] Total 2 5 6 3" xfId="19124" xr:uid="{00000000-0005-0000-0000-0000A84A0000}"/>
    <cellStyle name="Comma [1] Total 2 5 6 3 2" xfId="19125" xr:uid="{00000000-0005-0000-0000-0000A94A0000}"/>
    <cellStyle name="Comma [1] Total 2 5 6 4" xfId="19126" xr:uid="{00000000-0005-0000-0000-0000AA4A0000}"/>
    <cellStyle name="Comma [1] Total 2 5 7" xfId="19127" xr:uid="{00000000-0005-0000-0000-0000AB4A0000}"/>
    <cellStyle name="Comma [1] Total 2 5 7 2" xfId="19128" xr:uid="{00000000-0005-0000-0000-0000AC4A0000}"/>
    <cellStyle name="Comma [1] Total 2 5 7 2 2" xfId="19129" xr:uid="{00000000-0005-0000-0000-0000AD4A0000}"/>
    <cellStyle name="Comma [1] Total 2 5 7 3" xfId="19130" xr:uid="{00000000-0005-0000-0000-0000AE4A0000}"/>
    <cellStyle name="Comma [1] Total 2 5 7 3 2" xfId="19131" xr:uid="{00000000-0005-0000-0000-0000AF4A0000}"/>
    <cellStyle name="Comma [1] Total 2 5 7 4" xfId="19132" xr:uid="{00000000-0005-0000-0000-0000B04A0000}"/>
    <cellStyle name="Comma [1] Total 2 5 8" xfId="19133" xr:uid="{00000000-0005-0000-0000-0000B14A0000}"/>
    <cellStyle name="Comma [1] Total 2 5 8 2" xfId="19134" xr:uid="{00000000-0005-0000-0000-0000B24A0000}"/>
    <cellStyle name="Comma [1] Total 2 5 8 2 2" xfId="19135" xr:uid="{00000000-0005-0000-0000-0000B34A0000}"/>
    <cellStyle name="Comma [1] Total 2 5 8 3" xfId="19136" xr:uid="{00000000-0005-0000-0000-0000B44A0000}"/>
    <cellStyle name="Comma [1] Total 2 5 9" xfId="19137" xr:uid="{00000000-0005-0000-0000-0000B54A0000}"/>
    <cellStyle name="Comma [1] Total 2 5 9 2" xfId="19138" xr:uid="{00000000-0005-0000-0000-0000B64A0000}"/>
    <cellStyle name="Comma [1] Total 2 5 9 2 2" xfId="19139" xr:uid="{00000000-0005-0000-0000-0000B74A0000}"/>
    <cellStyle name="Comma [1] Total 2 5 9 3" xfId="19140" xr:uid="{00000000-0005-0000-0000-0000B84A0000}"/>
    <cellStyle name="Comma [1] Total 2 6" xfId="19141" xr:uid="{00000000-0005-0000-0000-0000B94A0000}"/>
    <cellStyle name="Comma [1] Total 2 6 10" xfId="19142" xr:uid="{00000000-0005-0000-0000-0000BA4A0000}"/>
    <cellStyle name="Comma [1] Total 2 6 10 2" xfId="19143" xr:uid="{00000000-0005-0000-0000-0000BB4A0000}"/>
    <cellStyle name="Comma [1] Total 2 6 11" xfId="19144" xr:uid="{00000000-0005-0000-0000-0000BC4A0000}"/>
    <cellStyle name="Comma [1] Total 2 6 11 2" xfId="19145" xr:uid="{00000000-0005-0000-0000-0000BD4A0000}"/>
    <cellStyle name="Comma [1] Total 2 6 12" xfId="19146" xr:uid="{00000000-0005-0000-0000-0000BE4A0000}"/>
    <cellStyle name="Comma [1] Total 2 6 2" xfId="19147" xr:uid="{00000000-0005-0000-0000-0000BF4A0000}"/>
    <cellStyle name="Comma [1] Total 2 6 2 2" xfId="19148" xr:uid="{00000000-0005-0000-0000-0000C04A0000}"/>
    <cellStyle name="Comma [1] Total 2 6 2 2 2" xfId="19149" xr:uid="{00000000-0005-0000-0000-0000C14A0000}"/>
    <cellStyle name="Comma [1] Total 2 6 2 3" xfId="19150" xr:uid="{00000000-0005-0000-0000-0000C24A0000}"/>
    <cellStyle name="Comma [1] Total 2 6 2 3 2" xfId="19151" xr:uid="{00000000-0005-0000-0000-0000C34A0000}"/>
    <cellStyle name="Comma [1] Total 2 6 2 4" xfId="19152" xr:uid="{00000000-0005-0000-0000-0000C44A0000}"/>
    <cellStyle name="Comma [1] Total 2 6 3" xfId="19153" xr:uid="{00000000-0005-0000-0000-0000C54A0000}"/>
    <cellStyle name="Comma [1] Total 2 6 3 2" xfId="19154" xr:uid="{00000000-0005-0000-0000-0000C64A0000}"/>
    <cellStyle name="Comma [1] Total 2 6 3 2 2" xfId="19155" xr:uid="{00000000-0005-0000-0000-0000C74A0000}"/>
    <cellStyle name="Comma [1] Total 2 6 3 3" xfId="19156" xr:uid="{00000000-0005-0000-0000-0000C84A0000}"/>
    <cellStyle name="Comma [1] Total 2 6 3 3 2" xfId="19157" xr:uid="{00000000-0005-0000-0000-0000C94A0000}"/>
    <cellStyle name="Comma [1] Total 2 6 3 4" xfId="19158" xr:uid="{00000000-0005-0000-0000-0000CA4A0000}"/>
    <cellStyle name="Comma [1] Total 2 6 4" xfId="19159" xr:uid="{00000000-0005-0000-0000-0000CB4A0000}"/>
    <cellStyle name="Comma [1] Total 2 6 4 2" xfId="19160" xr:uid="{00000000-0005-0000-0000-0000CC4A0000}"/>
    <cellStyle name="Comma [1] Total 2 6 4 2 2" xfId="19161" xr:uid="{00000000-0005-0000-0000-0000CD4A0000}"/>
    <cellStyle name="Comma [1] Total 2 6 4 3" xfId="19162" xr:uid="{00000000-0005-0000-0000-0000CE4A0000}"/>
    <cellStyle name="Comma [1] Total 2 6 4 3 2" xfId="19163" xr:uid="{00000000-0005-0000-0000-0000CF4A0000}"/>
    <cellStyle name="Comma [1] Total 2 6 4 4" xfId="19164" xr:uid="{00000000-0005-0000-0000-0000D04A0000}"/>
    <cellStyle name="Comma [1] Total 2 6 5" xfId="19165" xr:uid="{00000000-0005-0000-0000-0000D14A0000}"/>
    <cellStyle name="Comma [1] Total 2 6 5 2" xfId="19166" xr:uid="{00000000-0005-0000-0000-0000D24A0000}"/>
    <cellStyle name="Comma [1] Total 2 6 5 2 2" xfId="19167" xr:uid="{00000000-0005-0000-0000-0000D34A0000}"/>
    <cellStyle name="Comma [1] Total 2 6 5 3" xfId="19168" xr:uid="{00000000-0005-0000-0000-0000D44A0000}"/>
    <cellStyle name="Comma [1] Total 2 6 5 3 2" xfId="19169" xr:uid="{00000000-0005-0000-0000-0000D54A0000}"/>
    <cellStyle name="Comma [1] Total 2 6 5 4" xfId="19170" xr:uid="{00000000-0005-0000-0000-0000D64A0000}"/>
    <cellStyle name="Comma [1] Total 2 6 6" xfId="19171" xr:uid="{00000000-0005-0000-0000-0000D74A0000}"/>
    <cellStyle name="Comma [1] Total 2 6 6 2" xfId="19172" xr:uid="{00000000-0005-0000-0000-0000D84A0000}"/>
    <cellStyle name="Comma [1] Total 2 6 6 2 2" xfId="19173" xr:uid="{00000000-0005-0000-0000-0000D94A0000}"/>
    <cellStyle name="Comma [1] Total 2 6 6 3" xfId="19174" xr:uid="{00000000-0005-0000-0000-0000DA4A0000}"/>
    <cellStyle name="Comma [1] Total 2 6 6 3 2" xfId="19175" xr:uid="{00000000-0005-0000-0000-0000DB4A0000}"/>
    <cellStyle name="Comma [1] Total 2 6 6 4" xfId="19176" xr:uid="{00000000-0005-0000-0000-0000DC4A0000}"/>
    <cellStyle name="Comma [1] Total 2 6 7" xfId="19177" xr:uid="{00000000-0005-0000-0000-0000DD4A0000}"/>
    <cellStyle name="Comma [1] Total 2 6 7 2" xfId="19178" xr:uid="{00000000-0005-0000-0000-0000DE4A0000}"/>
    <cellStyle name="Comma [1] Total 2 6 7 2 2" xfId="19179" xr:uid="{00000000-0005-0000-0000-0000DF4A0000}"/>
    <cellStyle name="Comma [1] Total 2 6 7 3" xfId="19180" xr:uid="{00000000-0005-0000-0000-0000E04A0000}"/>
    <cellStyle name="Comma [1] Total 2 6 7 3 2" xfId="19181" xr:uid="{00000000-0005-0000-0000-0000E14A0000}"/>
    <cellStyle name="Comma [1] Total 2 6 7 4" xfId="19182" xr:uid="{00000000-0005-0000-0000-0000E24A0000}"/>
    <cellStyle name="Comma [1] Total 2 6 8" xfId="19183" xr:uid="{00000000-0005-0000-0000-0000E34A0000}"/>
    <cellStyle name="Comma [1] Total 2 6 8 2" xfId="19184" xr:uid="{00000000-0005-0000-0000-0000E44A0000}"/>
    <cellStyle name="Comma [1] Total 2 6 8 2 2" xfId="19185" xr:uid="{00000000-0005-0000-0000-0000E54A0000}"/>
    <cellStyle name="Comma [1] Total 2 6 8 3" xfId="19186" xr:uid="{00000000-0005-0000-0000-0000E64A0000}"/>
    <cellStyle name="Comma [1] Total 2 6 9" xfId="19187" xr:uid="{00000000-0005-0000-0000-0000E74A0000}"/>
    <cellStyle name="Comma [1] Total 2 6 9 2" xfId="19188" xr:uid="{00000000-0005-0000-0000-0000E84A0000}"/>
    <cellStyle name="Comma [1] Total 2 6 9 2 2" xfId="19189" xr:uid="{00000000-0005-0000-0000-0000E94A0000}"/>
    <cellStyle name="Comma [1] Total 2 6 9 3" xfId="19190" xr:uid="{00000000-0005-0000-0000-0000EA4A0000}"/>
    <cellStyle name="Comma [1] Total 2 7" xfId="19191" xr:uid="{00000000-0005-0000-0000-0000EB4A0000}"/>
    <cellStyle name="Comma [1] Total 2 7 10" xfId="19192" xr:uid="{00000000-0005-0000-0000-0000EC4A0000}"/>
    <cellStyle name="Comma [1] Total 2 7 10 2" xfId="19193" xr:uid="{00000000-0005-0000-0000-0000ED4A0000}"/>
    <cellStyle name="Comma [1] Total 2 7 11" xfId="19194" xr:uid="{00000000-0005-0000-0000-0000EE4A0000}"/>
    <cellStyle name="Comma [1] Total 2 7 11 2" xfId="19195" xr:uid="{00000000-0005-0000-0000-0000EF4A0000}"/>
    <cellStyle name="Comma [1] Total 2 7 12" xfId="19196" xr:uid="{00000000-0005-0000-0000-0000F04A0000}"/>
    <cellStyle name="Comma [1] Total 2 7 2" xfId="19197" xr:uid="{00000000-0005-0000-0000-0000F14A0000}"/>
    <cellStyle name="Comma [1] Total 2 7 2 2" xfId="19198" xr:uid="{00000000-0005-0000-0000-0000F24A0000}"/>
    <cellStyle name="Comma [1] Total 2 7 2 2 2" xfId="19199" xr:uid="{00000000-0005-0000-0000-0000F34A0000}"/>
    <cellStyle name="Comma [1] Total 2 7 2 3" xfId="19200" xr:uid="{00000000-0005-0000-0000-0000F44A0000}"/>
    <cellStyle name="Comma [1] Total 2 7 2 3 2" xfId="19201" xr:uid="{00000000-0005-0000-0000-0000F54A0000}"/>
    <cellStyle name="Comma [1] Total 2 7 2 4" xfId="19202" xr:uid="{00000000-0005-0000-0000-0000F64A0000}"/>
    <cellStyle name="Comma [1] Total 2 7 3" xfId="19203" xr:uid="{00000000-0005-0000-0000-0000F74A0000}"/>
    <cellStyle name="Comma [1] Total 2 7 3 2" xfId="19204" xr:uid="{00000000-0005-0000-0000-0000F84A0000}"/>
    <cellStyle name="Comma [1] Total 2 7 3 2 2" xfId="19205" xr:uid="{00000000-0005-0000-0000-0000F94A0000}"/>
    <cellStyle name="Comma [1] Total 2 7 3 3" xfId="19206" xr:uid="{00000000-0005-0000-0000-0000FA4A0000}"/>
    <cellStyle name="Comma [1] Total 2 7 3 3 2" xfId="19207" xr:uid="{00000000-0005-0000-0000-0000FB4A0000}"/>
    <cellStyle name="Comma [1] Total 2 7 3 4" xfId="19208" xr:uid="{00000000-0005-0000-0000-0000FC4A0000}"/>
    <cellStyle name="Comma [1] Total 2 7 4" xfId="19209" xr:uid="{00000000-0005-0000-0000-0000FD4A0000}"/>
    <cellStyle name="Comma [1] Total 2 7 4 2" xfId="19210" xr:uid="{00000000-0005-0000-0000-0000FE4A0000}"/>
    <cellStyle name="Comma [1] Total 2 7 4 2 2" xfId="19211" xr:uid="{00000000-0005-0000-0000-0000FF4A0000}"/>
    <cellStyle name="Comma [1] Total 2 7 4 3" xfId="19212" xr:uid="{00000000-0005-0000-0000-0000004B0000}"/>
    <cellStyle name="Comma [1] Total 2 7 4 3 2" xfId="19213" xr:uid="{00000000-0005-0000-0000-0000014B0000}"/>
    <cellStyle name="Comma [1] Total 2 7 4 4" xfId="19214" xr:uid="{00000000-0005-0000-0000-0000024B0000}"/>
    <cellStyle name="Comma [1] Total 2 7 5" xfId="19215" xr:uid="{00000000-0005-0000-0000-0000034B0000}"/>
    <cellStyle name="Comma [1] Total 2 7 5 2" xfId="19216" xr:uid="{00000000-0005-0000-0000-0000044B0000}"/>
    <cellStyle name="Comma [1] Total 2 7 5 2 2" xfId="19217" xr:uid="{00000000-0005-0000-0000-0000054B0000}"/>
    <cellStyle name="Comma [1] Total 2 7 5 3" xfId="19218" xr:uid="{00000000-0005-0000-0000-0000064B0000}"/>
    <cellStyle name="Comma [1] Total 2 7 5 3 2" xfId="19219" xr:uid="{00000000-0005-0000-0000-0000074B0000}"/>
    <cellStyle name="Comma [1] Total 2 7 5 4" xfId="19220" xr:uid="{00000000-0005-0000-0000-0000084B0000}"/>
    <cellStyle name="Comma [1] Total 2 7 6" xfId="19221" xr:uid="{00000000-0005-0000-0000-0000094B0000}"/>
    <cellStyle name="Comma [1] Total 2 7 6 2" xfId="19222" xr:uid="{00000000-0005-0000-0000-00000A4B0000}"/>
    <cellStyle name="Comma [1] Total 2 7 6 2 2" xfId="19223" xr:uid="{00000000-0005-0000-0000-00000B4B0000}"/>
    <cellStyle name="Comma [1] Total 2 7 6 3" xfId="19224" xr:uid="{00000000-0005-0000-0000-00000C4B0000}"/>
    <cellStyle name="Comma [1] Total 2 7 6 3 2" xfId="19225" xr:uid="{00000000-0005-0000-0000-00000D4B0000}"/>
    <cellStyle name="Comma [1] Total 2 7 6 4" xfId="19226" xr:uid="{00000000-0005-0000-0000-00000E4B0000}"/>
    <cellStyle name="Comma [1] Total 2 7 7" xfId="19227" xr:uid="{00000000-0005-0000-0000-00000F4B0000}"/>
    <cellStyle name="Comma [1] Total 2 7 7 2" xfId="19228" xr:uid="{00000000-0005-0000-0000-0000104B0000}"/>
    <cellStyle name="Comma [1] Total 2 7 7 2 2" xfId="19229" xr:uid="{00000000-0005-0000-0000-0000114B0000}"/>
    <cellStyle name="Comma [1] Total 2 7 7 3" xfId="19230" xr:uid="{00000000-0005-0000-0000-0000124B0000}"/>
    <cellStyle name="Comma [1] Total 2 7 7 3 2" xfId="19231" xr:uid="{00000000-0005-0000-0000-0000134B0000}"/>
    <cellStyle name="Comma [1] Total 2 7 7 4" xfId="19232" xr:uid="{00000000-0005-0000-0000-0000144B0000}"/>
    <cellStyle name="Comma [1] Total 2 7 8" xfId="19233" xr:uid="{00000000-0005-0000-0000-0000154B0000}"/>
    <cellStyle name="Comma [1] Total 2 7 8 2" xfId="19234" xr:uid="{00000000-0005-0000-0000-0000164B0000}"/>
    <cellStyle name="Comma [1] Total 2 7 8 2 2" xfId="19235" xr:uid="{00000000-0005-0000-0000-0000174B0000}"/>
    <cellStyle name="Comma [1] Total 2 7 8 3" xfId="19236" xr:uid="{00000000-0005-0000-0000-0000184B0000}"/>
    <cellStyle name="Comma [1] Total 2 7 9" xfId="19237" xr:uid="{00000000-0005-0000-0000-0000194B0000}"/>
    <cellStyle name="Comma [1] Total 2 7 9 2" xfId="19238" xr:uid="{00000000-0005-0000-0000-00001A4B0000}"/>
    <cellStyle name="Comma [1] Total 2 7 9 2 2" xfId="19239" xr:uid="{00000000-0005-0000-0000-00001B4B0000}"/>
    <cellStyle name="Comma [1] Total 2 7 9 3" xfId="19240" xr:uid="{00000000-0005-0000-0000-00001C4B0000}"/>
    <cellStyle name="Comma [1] Total 2 8" xfId="19241" xr:uid="{00000000-0005-0000-0000-00001D4B0000}"/>
    <cellStyle name="Comma [1] Total 2 8 10" xfId="19242" xr:uid="{00000000-0005-0000-0000-00001E4B0000}"/>
    <cellStyle name="Comma [1] Total 2 8 10 2" xfId="19243" xr:uid="{00000000-0005-0000-0000-00001F4B0000}"/>
    <cellStyle name="Comma [1] Total 2 8 11" xfId="19244" xr:uid="{00000000-0005-0000-0000-0000204B0000}"/>
    <cellStyle name="Comma [1] Total 2 8 11 2" xfId="19245" xr:uid="{00000000-0005-0000-0000-0000214B0000}"/>
    <cellStyle name="Comma [1] Total 2 8 12" xfId="19246" xr:uid="{00000000-0005-0000-0000-0000224B0000}"/>
    <cellStyle name="Comma [1] Total 2 8 2" xfId="19247" xr:uid="{00000000-0005-0000-0000-0000234B0000}"/>
    <cellStyle name="Comma [1] Total 2 8 2 2" xfId="19248" xr:uid="{00000000-0005-0000-0000-0000244B0000}"/>
    <cellStyle name="Comma [1] Total 2 8 2 2 2" xfId="19249" xr:uid="{00000000-0005-0000-0000-0000254B0000}"/>
    <cellStyle name="Comma [1] Total 2 8 2 3" xfId="19250" xr:uid="{00000000-0005-0000-0000-0000264B0000}"/>
    <cellStyle name="Comma [1] Total 2 8 2 3 2" xfId="19251" xr:uid="{00000000-0005-0000-0000-0000274B0000}"/>
    <cellStyle name="Comma [1] Total 2 8 2 4" xfId="19252" xr:uid="{00000000-0005-0000-0000-0000284B0000}"/>
    <cellStyle name="Comma [1] Total 2 8 3" xfId="19253" xr:uid="{00000000-0005-0000-0000-0000294B0000}"/>
    <cellStyle name="Comma [1] Total 2 8 3 2" xfId="19254" xr:uid="{00000000-0005-0000-0000-00002A4B0000}"/>
    <cellStyle name="Comma [1] Total 2 8 3 2 2" xfId="19255" xr:uid="{00000000-0005-0000-0000-00002B4B0000}"/>
    <cellStyle name="Comma [1] Total 2 8 3 3" xfId="19256" xr:uid="{00000000-0005-0000-0000-00002C4B0000}"/>
    <cellStyle name="Comma [1] Total 2 8 3 3 2" xfId="19257" xr:uid="{00000000-0005-0000-0000-00002D4B0000}"/>
    <cellStyle name="Comma [1] Total 2 8 3 4" xfId="19258" xr:uid="{00000000-0005-0000-0000-00002E4B0000}"/>
    <cellStyle name="Comma [1] Total 2 8 4" xfId="19259" xr:uid="{00000000-0005-0000-0000-00002F4B0000}"/>
    <cellStyle name="Comma [1] Total 2 8 4 2" xfId="19260" xr:uid="{00000000-0005-0000-0000-0000304B0000}"/>
    <cellStyle name="Comma [1] Total 2 8 4 2 2" xfId="19261" xr:uid="{00000000-0005-0000-0000-0000314B0000}"/>
    <cellStyle name="Comma [1] Total 2 8 4 3" xfId="19262" xr:uid="{00000000-0005-0000-0000-0000324B0000}"/>
    <cellStyle name="Comma [1] Total 2 8 4 3 2" xfId="19263" xr:uid="{00000000-0005-0000-0000-0000334B0000}"/>
    <cellStyle name="Comma [1] Total 2 8 4 4" xfId="19264" xr:uid="{00000000-0005-0000-0000-0000344B0000}"/>
    <cellStyle name="Comma [1] Total 2 8 5" xfId="19265" xr:uid="{00000000-0005-0000-0000-0000354B0000}"/>
    <cellStyle name="Comma [1] Total 2 8 5 2" xfId="19266" xr:uid="{00000000-0005-0000-0000-0000364B0000}"/>
    <cellStyle name="Comma [1] Total 2 8 5 2 2" xfId="19267" xr:uid="{00000000-0005-0000-0000-0000374B0000}"/>
    <cellStyle name="Comma [1] Total 2 8 5 3" xfId="19268" xr:uid="{00000000-0005-0000-0000-0000384B0000}"/>
    <cellStyle name="Comma [1] Total 2 8 5 3 2" xfId="19269" xr:uid="{00000000-0005-0000-0000-0000394B0000}"/>
    <cellStyle name="Comma [1] Total 2 8 5 4" xfId="19270" xr:uid="{00000000-0005-0000-0000-00003A4B0000}"/>
    <cellStyle name="Comma [1] Total 2 8 6" xfId="19271" xr:uid="{00000000-0005-0000-0000-00003B4B0000}"/>
    <cellStyle name="Comma [1] Total 2 8 6 2" xfId="19272" xr:uid="{00000000-0005-0000-0000-00003C4B0000}"/>
    <cellStyle name="Comma [1] Total 2 8 6 2 2" xfId="19273" xr:uid="{00000000-0005-0000-0000-00003D4B0000}"/>
    <cellStyle name="Comma [1] Total 2 8 6 3" xfId="19274" xr:uid="{00000000-0005-0000-0000-00003E4B0000}"/>
    <cellStyle name="Comma [1] Total 2 8 6 3 2" xfId="19275" xr:uid="{00000000-0005-0000-0000-00003F4B0000}"/>
    <cellStyle name="Comma [1] Total 2 8 6 4" xfId="19276" xr:uid="{00000000-0005-0000-0000-0000404B0000}"/>
    <cellStyle name="Comma [1] Total 2 8 7" xfId="19277" xr:uid="{00000000-0005-0000-0000-0000414B0000}"/>
    <cellStyle name="Comma [1] Total 2 8 7 2" xfId="19278" xr:uid="{00000000-0005-0000-0000-0000424B0000}"/>
    <cellStyle name="Comma [1] Total 2 8 7 2 2" xfId="19279" xr:uid="{00000000-0005-0000-0000-0000434B0000}"/>
    <cellStyle name="Comma [1] Total 2 8 7 3" xfId="19280" xr:uid="{00000000-0005-0000-0000-0000444B0000}"/>
    <cellStyle name="Comma [1] Total 2 8 7 3 2" xfId="19281" xr:uid="{00000000-0005-0000-0000-0000454B0000}"/>
    <cellStyle name="Comma [1] Total 2 8 7 4" xfId="19282" xr:uid="{00000000-0005-0000-0000-0000464B0000}"/>
    <cellStyle name="Comma [1] Total 2 8 8" xfId="19283" xr:uid="{00000000-0005-0000-0000-0000474B0000}"/>
    <cellStyle name="Comma [1] Total 2 8 8 2" xfId="19284" xr:uid="{00000000-0005-0000-0000-0000484B0000}"/>
    <cellStyle name="Comma [1] Total 2 8 8 2 2" xfId="19285" xr:uid="{00000000-0005-0000-0000-0000494B0000}"/>
    <cellStyle name="Comma [1] Total 2 8 8 3" xfId="19286" xr:uid="{00000000-0005-0000-0000-00004A4B0000}"/>
    <cellStyle name="Comma [1] Total 2 8 9" xfId="19287" xr:uid="{00000000-0005-0000-0000-00004B4B0000}"/>
    <cellStyle name="Comma [1] Total 2 8 9 2" xfId="19288" xr:uid="{00000000-0005-0000-0000-00004C4B0000}"/>
    <cellStyle name="Comma [1] Total 2 8 9 2 2" xfId="19289" xr:uid="{00000000-0005-0000-0000-00004D4B0000}"/>
    <cellStyle name="Comma [1] Total 2 8 9 3" xfId="19290" xr:uid="{00000000-0005-0000-0000-00004E4B0000}"/>
    <cellStyle name="Comma [1] Total 2 9" xfId="19291" xr:uid="{00000000-0005-0000-0000-00004F4B0000}"/>
    <cellStyle name="Comma [1] Total 2 9 2" xfId="19292" xr:uid="{00000000-0005-0000-0000-0000504B0000}"/>
    <cellStyle name="Comma [1] Total 2 9 2 2" xfId="19293" xr:uid="{00000000-0005-0000-0000-0000514B0000}"/>
    <cellStyle name="Comma [1] Total 2 9 3" xfId="19294" xr:uid="{00000000-0005-0000-0000-0000524B0000}"/>
    <cellStyle name="Comma [1] Total 2 9 3 2" xfId="19295" xr:uid="{00000000-0005-0000-0000-0000534B0000}"/>
    <cellStyle name="Comma [1] Total 2 9 4" xfId="19296" xr:uid="{00000000-0005-0000-0000-0000544B0000}"/>
    <cellStyle name="Comma [1] Total 20" xfId="19297" xr:uid="{00000000-0005-0000-0000-0000554B0000}"/>
    <cellStyle name="Comma [1] Total 20 2" xfId="19298" xr:uid="{00000000-0005-0000-0000-0000564B0000}"/>
    <cellStyle name="Comma [1] Total 21" xfId="19299" xr:uid="{00000000-0005-0000-0000-0000574B0000}"/>
    <cellStyle name="Comma [1] Total 3" xfId="19300" xr:uid="{00000000-0005-0000-0000-0000584B0000}"/>
    <cellStyle name="Comma [1] Total 3 10" xfId="19301" xr:uid="{00000000-0005-0000-0000-0000594B0000}"/>
    <cellStyle name="Comma [1] Total 3 10 2" xfId="19302" xr:uid="{00000000-0005-0000-0000-00005A4B0000}"/>
    <cellStyle name="Comma [1] Total 3 11" xfId="19303" xr:uid="{00000000-0005-0000-0000-00005B4B0000}"/>
    <cellStyle name="Comma [1] Total 3 11 2" xfId="19304" xr:uid="{00000000-0005-0000-0000-00005C4B0000}"/>
    <cellStyle name="Comma [1] Total 3 12" xfId="19305" xr:uid="{00000000-0005-0000-0000-00005D4B0000}"/>
    <cellStyle name="Comma [1] Total 3 2" xfId="19306" xr:uid="{00000000-0005-0000-0000-00005E4B0000}"/>
    <cellStyle name="Comma [1] Total 3 2 2" xfId="19307" xr:uid="{00000000-0005-0000-0000-00005F4B0000}"/>
    <cellStyle name="Comma [1] Total 3 2 2 2" xfId="19308" xr:uid="{00000000-0005-0000-0000-0000604B0000}"/>
    <cellStyle name="Comma [1] Total 3 2 3" xfId="19309" xr:uid="{00000000-0005-0000-0000-0000614B0000}"/>
    <cellStyle name="Comma [1] Total 3 2 3 2" xfId="19310" xr:uid="{00000000-0005-0000-0000-0000624B0000}"/>
    <cellStyle name="Comma [1] Total 3 2 4" xfId="19311" xr:uid="{00000000-0005-0000-0000-0000634B0000}"/>
    <cellStyle name="Comma [1] Total 3 3" xfId="19312" xr:uid="{00000000-0005-0000-0000-0000644B0000}"/>
    <cellStyle name="Comma [1] Total 3 3 2" xfId="19313" xr:uid="{00000000-0005-0000-0000-0000654B0000}"/>
    <cellStyle name="Comma [1] Total 3 3 2 2" xfId="19314" xr:uid="{00000000-0005-0000-0000-0000664B0000}"/>
    <cellStyle name="Comma [1] Total 3 3 3" xfId="19315" xr:uid="{00000000-0005-0000-0000-0000674B0000}"/>
    <cellStyle name="Comma [1] Total 3 3 3 2" xfId="19316" xr:uid="{00000000-0005-0000-0000-0000684B0000}"/>
    <cellStyle name="Comma [1] Total 3 3 4" xfId="19317" xr:uid="{00000000-0005-0000-0000-0000694B0000}"/>
    <cellStyle name="Comma [1] Total 3 4" xfId="19318" xr:uid="{00000000-0005-0000-0000-00006A4B0000}"/>
    <cellStyle name="Comma [1] Total 3 4 2" xfId="19319" xr:uid="{00000000-0005-0000-0000-00006B4B0000}"/>
    <cellStyle name="Comma [1] Total 3 4 2 2" xfId="19320" xr:uid="{00000000-0005-0000-0000-00006C4B0000}"/>
    <cellStyle name="Comma [1] Total 3 4 3" xfId="19321" xr:uid="{00000000-0005-0000-0000-00006D4B0000}"/>
    <cellStyle name="Comma [1] Total 3 4 3 2" xfId="19322" xr:uid="{00000000-0005-0000-0000-00006E4B0000}"/>
    <cellStyle name="Comma [1] Total 3 4 4" xfId="19323" xr:uid="{00000000-0005-0000-0000-00006F4B0000}"/>
    <cellStyle name="Comma [1] Total 3 5" xfId="19324" xr:uid="{00000000-0005-0000-0000-0000704B0000}"/>
    <cellStyle name="Comma [1] Total 3 5 2" xfId="19325" xr:uid="{00000000-0005-0000-0000-0000714B0000}"/>
    <cellStyle name="Comma [1] Total 3 5 2 2" xfId="19326" xr:uid="{00000000-0005-0000-0000-0000724B0000}"/>
    <cellStyle name="Comma [1] Total 3 5 3" xfId="19327" xr:uid="{00000000-0005-0000-0000-0000734B0000}"/>
    <cellStyle name="Comma [1] Total 3 5 3 2" xfId="19328" xr:uid="{00000000-0005-0000-0000-0000744B0000}"/>
    <cellStyle name="Comma [1] Total 3 5 4" xfId="19329" xr:uid="{00000000-0005-0000-0000-0000754B0000}"/>
    <cellStyle name="Comma [1] Total 3 6" xfId="19330" xr:uid="{00000000-0005-0000-0000-0000764B0000}"/>
    <cellStyle name="Comma [1] Total 3 6 2" xfId="19331" xr:uid="{00000000-0005-0000-0000-0000774B0000}"/>
    <cellStyle name="Comma [1] Total 3 6 2 2" xfId="19332" xr:uid="{00000000-0005-0000-0000-0000784B0000}"/>
    <cellStyle name="Comma [1] Total 3 6 3" xfId="19333" xr:uid="{00000000-0005-0000-0000-0000794B0000}"/>
    <cellStyle name="Comma [1] Total 3 6 3 2" xfId="19334" xr:uid="{00000000-0005-0000-0000-00007A4B0000}"/>
    <cellStyle name="Comma [1] Total 3 6 4" xfId="19335" xr:uid="{00000000-0005-0000-0000-00007B4B0000}"/>
    <cellStyle name="Comma [1] Total 3 7" xfId="19336" xr:uid="{00000000-0005-0000-0000-00007C4B0000}"/>
    <cellStyle name="Comma [1] Total 3 7 2" xfId="19337" xr:uid="{00000000-0005-0000-0000-00007D4B0000}"/>
    <cellStyle name="Comma [1] Total 3 7 2 2" xfId="19338" xr:uid="{00000000-0005-0000-0000-00007E4B0000}"/>
    <cellStyle name="Comma [1] Total 3 7 3" xfId="19339" xr:uid="{00000000-0005-0000-0000-00007F4B0000}"/>
    <cellStyle name="Comma [1] Total 3 7 3 2" xfId="19340" xr:uid="{00000000-0005-0000-0000-0000804B0000}"/>
    <cellStyle name="Comma [1] Total 3 7 4" xfId="19341" xr:uid="{00000000-0005-0000-0000-0000814B0000}"/>
    <cellStyle name="Comma [1] Total 3 8" xfId="19342" xr:uid="{00000000-0005-0000-0000-0000824B0000}"/>
    <cellStyle name="Comma [1] Total 3 8 2" xfId="19343" xr:uid="{00000000-0005-0000-0000-0000834B0000}"/>
    <cellStyle name="Comma [1] Total 3 8 2 2" xfId="19344" xr:uid="{00000000-0005-0000-0000-0000844B0000}"/>
    <cellStyle name="Comma [1] Total 3 8 3" xfId="19345" xr:uid="{00000000-0005-0000-0000-0000854B0000}"/>
    <cellStyle name="Comma [1] Total 3 9" xfId="19346" xr:uid="{00000000-0005-0000-0000-0000864B0000}"/>
    <cellStyle name="Comma [1] Total 3 9 2" xfId="19347" xr:uid="{00000000-0005-0000-0000-0000874B0000}"/>
    <cellStyle name="Comma [1] Total 3 9 2 2" xfId="19348" xr:uid="{00000000-0005-0000-0000-0000884B0000}"/>
    <cellStyle name="Comma [1] Total 3 9 3" xfId="19349" xr:uid="{00000000-0005-0000-0000-0000894B0000}"/>
    <cellStyle name="Comma [1] Total 4" xfId="19350" xr:uid="{00000000-0005-0000-0000-00008A4B0000}"/>
    <cellStyle name="Comma [1] Total 4 10" xfId="19351" xr:uid="{00000000-0005-0000-0000-00008B4B0000}"/>
    <cellStyle name="Comma [1] Total 4 10 2" xfId="19352" xr:uid="{00000000-0005-0000-0000-00008C4B0000}"/>
    <cellStyle name="Comma [1] Total 4 11" xfId="19353" xr:uid="{00000000-0005-0000-0000-00008D4B0000}"/>
    <cellStyle name="Comma [1] Total 4 11 2" xfId="19354" xr:uid="{00000000-0005-0000-0000-00008E4B0000}"/>
    <cellStyle name="Comma [1] Total 4 12" xfId="19355" xr:uid="{00000000-0005-0000-0000-00008F4B0000}"/>
    <cellStyle name="Comma [1] Total 4 2" xfId="19356" xr:uid="{00000000-0005-0000-0000-0000904B0000}"/>
    <cellStyle name="Comma [1] Total 4 2 2" xfId="19357" xr:uid="{00000000-0005-0000-0000-0000914B0000}"/>
    <cellStyle name="Comma [1] Total 4 2 2 2" xfId="19358" xr:uid="{00000000-0005-0000-0000-0000924B0000}"/>
    <cellStyle name="Comma [1] Total 4 2 3" xfId="19359" xr:uid="{00000000-0005-0000-0000-0000934B0000}"/>
    <cellStyle name="Comma [1] Total 4 2 3 2" xfId="19360" xr:uid="{00000000-0005-0000-0000-0000944B0000}"/>
    <cellStyle name="Comma [1] Total 4 2 4" xfId="19361" xr:uid="{00000000-0005-0000-0000-0000954B0000}"/>
    <cellStyle name="Comma [1] Total 4 3" xfId="19362" xr:uid="{00000000-0005-0000-0000-0000964B0000}"/>
    <cellStyle name="Comma [1] Total 4 3 2" xfId="19363" xr:uid="{00000000-0005-0000-0000-0000974B0000}"/>
    <cellStyle name="Comma [1] Total 4 3 2 2" xfId="19364" xr:uid="{00000000-0005-0000-0000-0000984B0000}"/>
    <cellStyle name="Comma [1] Total 4 3 3" xfId="19365" xr:uid="{00000000-0005-0000-0000-0000994B0000}"/>
    <cellStyle name="Comma [1] Total 4 3 3 2" xfId="19366" xr:uid="{00000000-0005-0000-0000-00009A4B0000}"/>
    <cellStyle name="Comma [1] Total 4 3 4" xfId="19367" xr:uid="{00000000-0005-0000-0000-00009B4B0000}"/>
    <cellStyle name="Comma [1] Total 4 4" xfId="19368" xr:uid="{00000000-0005-0000-0000-00009C4B0000}"/>
    <cellStyle name="Comma [1] Total 4 4 2" xfId="19369" xr:uid="{00000000-0005-0000-0000-00009D4B0000}"/>
    <cellStyle name="Comma [1] Total 4 4 2 2" xfId="19370" xr:uid="{00000000-0005-0000-0000-00009E4B0000}"/>
    <cellStyle name="Comma [1] Total 4 4 3" xfId="19371" xr:uid="{00000000-0005-0000-0000-00009F4B0000}"/>
    <cellStyle name="Comma [1] Total 4 4 3 2" xfId="19372" xr:uid="{00000000-0005-0000-0000-0000A04B0000}"/>
    <cellStyle name="Comma [1] Total 4 4 4" xfId="19373" xr:uid="{00000000-0005-0000-0000-0000A14B0000}"/>
    <cellStyle name="Comma [1] Total 4 5" xfId="19374" xr:uid="{00000000-0005-0000-0000-0000A24B0000}"/>
    <cellStyle name="Comma [1] Total 4 5 2" xfId="19375" xr:uid="{00000000-0005-0000-0000-0000A34B0000}"/>
    <cellStyle name="Comma [1] Total 4 5 2 2" xfId="19376" xr:uid="{00000000-0005-0000-0000-0000A44B0000}"/>
    <cellStyle name="Comma [1] Total 4 5 3" xfId="19377" xr:uid="{00000000-0005-0000-0000-0000A54B0000}"/>
    <cellStyle name="Comma [1] Total 4 5 3 2" xfId="19378" xr:uid="{00000000-0005-0000-0000-0000A64B0000}"/>
    <cellStyle name="Comma [1] Total 4 5 4" xfId="19379" xr:uid="{00000000-0005-0000-0000-0000A74B0000}"/>
    <cellStyle name="Comma [1] Total 4 6" xfId="19380" xr:uid="{00000000-0005-0000-0000-0000A84B0000}"/>
    <cellStyle name="Comma [1] Total 4 6 2" xfId="19381" xr:uid="{00000000-0005-0000-0000-0000A94B0000}"/>
    <cellStyle name="Comma [1] Total 4 6 2 2" xfId="19382" xr:uid="{00000000-0005-0000-0000-0000AA4B0000}"/>
    <cellStyle name="Comma [1] Total 4 6 3" xfId="19383" xr:uid="{00000000-0005-0000-0000-0000AB4B0000}"/>
    <cellStyle name="Comma [1] Total 4 6 3 2" xfId="19384" xr:uid="{00000000-0005-0000-0000-0000AC4B0000}"/>
    <cellStyle name="Comma [1] Total 4 6 4" xfId="19385" xr:uid="{00000000-0005-0000-0000-0000AD4B0000}"/>
    <cellStyle name="Comma [1] Total 4 7" xfId="19386" xr:uid="{00000000-0005-0000-0000-0000AE4B0000}"/>
    <cellStyle name="Comma [1] Total 4 7 2" xfId="19387" xr:uid="{00000000-0005-0000-0000-0000AF4B0000}"/>
    <cellStyle name="Comma [1] Total 4 7 2 2" xfId="19388" xr:uid="{00000000-0005-0000-0000-0000B04B0000}"/>
    <cellStyle name="Comma [1] Total 4 7 3" xfId="19389" xr:uid="{00000000-0005-0000-0000-0000B14B0000}"/>
    <cellStyle name="Comma [1] Total 4 7 3 2" xfId="19390" xr:uid="{00000000-0005-0000-0000-0000B24B0000}"/>
    <cellStyle name="Comma [1] Total 4 7 4" xfId="19391" xr:uid="{00000000-0005-0000-0000-0000B34B0000}"/>
    <cellStyle name="Comma [1] Total 4 8" xfId="19392" xr:uid="{00000000-0005-0000-0000-0000B44B0000}"/>
    <cellStyle name="Comma [1] Total 4 8 2" xfId="19393" xr:uid="{00000000-0005-0000-0000-0000B54B0000}"/>
    <cellStyle name="Comma [1] Total 4 8 2 2" xfId="19394" xr:uid="{00000000-0005-0000-0000-0000B64B0000}"/>
    <cellStyle name="Comma [1] Total 4 8 3" xfId="19395" xr:uid="{00000000-0005-0000-0000-0000B74B0000}"/>
    <cellStyle name="Comma [1] Total 4 9" xfId="19396" xr:uid="{00000000-0005-0000-0000-0000B84B0000}"/>
    <cellStyle name="Comma [1] Total 4 9 2" xfId="19397" xr:uid="{00000000-0005-0000-0000-0000B94B0000}"/>
    <cellStyle name="Comma [1] Total 4 9 2 2" xfId="19398" xr:uid="{00000000-0005-0000-0000-0000BA4B0000}"/>
    <cellStyle name="Comma [1] Total 4 9 3" xfId="19399" xr:uid="{00000000-0005-0000-0000-0000BB4B0000}"/>
    <cellStyle name="Comma [1] Total 5" xfId="19400" xr:uid="{00000000-0005-0000-0000-0000BC4B0000}"/>
    <cellStyle name="Comma [1] Total 5 10" xfId="19401" xr:uid="{00000000-0005-0000-0000-0000BD4B0000}"/>
    <cellStyle name="Comma [1] Total 5 10 2" xfId="19402" xr:uid="{00000000-0005-0000-0000-0000BE4B0000}"/>
    <cellStyle name="Comma [1] Total 5 11" xfId="19403" xr:uid="{00000000-0005-0000-0000-0000BF4B0000}"/>
    <cellStyle name="Comma [1] Total 5 11 2" xfId="19404" xr:uid="{00000000-0005-0000-0000-0000C04B0000}"/>
    <cellStyle name="Comma [1] Total 5 12" xfId="19405" xr:uid="{00000000-0005-0000-0000-0000C14B0000}"/>
    <cellStyle name="Comma [1] Total 5 2" xfId="19406" xr:uid="{00000000-0005-0000-0000-0000C24B0000}"/>
    <cellStyle name="Comma [1] Total 5 2 2" xfId="19407" xr:uid="{00000000-0005-0000-0000-0000C34B0000}"/>
    <cellStyle name="Comma [1] Total 5 2 2 2" xfId="19408" xr:uid="{00000000-0005-0000-0000-0000C44B0000}"/>
    <cellStyle name="Comma [1] Total 5 2 3" xfId="19409" xr:uid="{00000000-0005-0000-0000-0000C54B0000}"/>
    <cellStyle name="Comma [1] Total 5 2 3 2" xfId="19410" xr:uid="{00000000-0005-0000-0000-0000C64B0000}"/>
    <cellStyle name="Comma [1] Total 5 2 4" xfId="19411" xr:uid="{00000000-0005-0000-0000-0000C74B0000}"/>
    <cellStyle name="Comma [1] Total 5 3" xfId="19412" xr:uid="{00000000-0005-0000-0000-0000C84B0000}"/>
    <cellStyle name="Comma [1] Total 5 3 2" xfId="19413" xr:uid="{00000000-0005-0000-0000-0000C94B0000}"/>
    <cellStyle name="Comma [1] Total 5 3 2 2" xfId="19414" xr:uid="{00000000-0005-0000-0000-0000CA4B0000}"/>
    <cellStyle name="Comma [1] Total 5 3 3" xfId="19415" xr:uid="{00000000-0005-0000-0000-0000CB4B0000}"/>
    <cellStyle name="Comma [1] Total 5 3 3 2" xfId="19416" xr:uid="{00000000-0005-0000-0000-0000CC4B0000}"/>
    <cellStyle name="Comma [1] Total 5 3 4" xfId="19417" xr:uid="{00000000-0005-0000-0000-0000CD4B0000}"/>
    <cellStyle name="Comma [1] Total 5 4" xfId="19418" xr:uid="{00000000-0005-0000-0000-0000CE4B0000}"/>
    <cellStyle name="Comma [1] Total 5 4 2" xfId="19419" xr:uid="{00000000-0005-0000-0000-0000CF4B0000}"/>
    <cellStyle name="Comma [1] Total 5 4 2 2" xfId="19420" xr:uid="{00000000-0005-0000-0000-0000D04B0000}"/>
    <cellStyle name="Comma [1] Total 5 4 3" xfId="19421" xr:uid="{00000000-0005-0000-0000-0000D14B0000}"/>
    <cellStyle name="Comma [1] Total 5 4 3 2" xfId="19422" xr:uid="{00000000-0005-0000-0000-0000D24B0000}"/>
    <cellStyle name="Comma [1] Total 5 4 4" xfId="19423" xr:uid="{00000000-0005-0000-0000-0000D34B0000}"/>
    <cellStyle name="Comma [1] Total 5 5" xfId="19424" xr:uid="{00000000-0005-0000-0000-0000D44B0000}"/>
    <cellStyle name="Comma [1] Total 5 5 2" xfId="19425" xr:uid="{00000000-0005-0000-0000-0000D54B0000}"/>
    <cellStyle name="Comma [1] Total 5 5 2 2" xfId="19426" xr:uid="{00000000-0005-0000-0000-0000D64B0000}"/>
    <cellStyle name="Comma [1] Total 5 5 3" xfId="19427" xr:uid="{00000000-0005-0000-0000-0000D74B0000}"/>
    <cellStyle name="Comma [1] Total 5 5 3 2" xfId="19428" xr:uid="{00000000-0005-0000-0000-0000D84B0000}"/>
    <cellStyle name="Comma [1] Total 5 5 4" xfId="19429" xr:uid="{00000000-0005-0000-0000-0000D94B0000}"/>
    <cellStyle name="Comma [1] Total 5 6" xfId="19430" xr:uid="{00000000-0005-0000-0000-0000DA4B0000}"/>
    <cellStyle name="Comma [1] Total 5 6 2" xfId="19431" xr:uid="{00000000-0005-0000-0000-0000DB4B0000}"/>
    <cellStyle name="Comma [1] Total 5 6 2 2" xfId="19432" xr:uid="{00000000-0005-0000-0000-0000DC4B0000}"/>
    <cellStyle name="Comma [1] Total 5 6 3" xfId="19433" xr:uid="{00000000-0005-0000-0000-0000DD4B0000}"/>
    <cellStyle name="Comma [1] Total 5 6 3 2" xfId="19434" xr:uid="{00000000-0005-0000-0000-0000DE4B0000}"/>
    <cellStyle name="Comma [1] Total 5 6 4" xfId="19435" xr:uid="{00000000-0005-0000-0000-0000DF4B0000}"/>
    <cellStyle name="Comma [1] Total 5 7" xfId="19436" xr:uid="{00000000-0005-0000-0000-0000E04B0000}"/>
    <cellStyle name="Comma [1] Total 5 7 2" xfId="19437" xr:uid="{00000000-0005-0000-0000-0000E14B0000}"/>
    <cellStyle name="Comma [1] Total 5 7 2 2" xfId="19438" xr:uid="{00000000-0005-0000-0000-0000E24B0000}"/>
    <cellStyle name="Comma [1] Total 5 7 3" xfId="19439" xr:uid="{00000000-0005-0000-0000-0000E34B0000}"/>
    <cellStyle name="Comma [1] Total 5 7 3 2" xfId="19440" xr:uid="{00000000-0005-0000-0000-0000E44B0000}"/>
    <cellStyle name="Comma [1] Total 5 7 4" xfId="19441" xr:uid="{00000000-0005-0000-0000-0000E54B0000}"/>
    <cellStyle name="Comma [1] Total 5 8" xfId="19442" xr:uid="{00000000-0005-0000-0000-0000E64B0000}"/>
    <cellStyle name="Comma [1] Total 5 8 2" xfId="19443" xr:uid="{00000000-0005-0000-0000-0000E74B0000}"/>
    <cellStyle name="Comma [1] Total 5 8 2 2" xfId="19444" xr:uid="{00000000-0005-0000-0000-0000E84B0000}"/>
    <cellStyle name="Comma [1] Total 5 8 3" xfId="19445" xr:uid="{00000000-0005-0000-0000-0000E94B0000}"/>
    <cellStyle name="Comma [1] Total 5 9" xfId="19446" xr:uid="{00000000-0005-0000-0000-0000EA4B0000}"/>
    <cellStyle name="Comma [1] Total 5 9 2" xfId="19447" xr:uid="{00000000-0005-0000-0000-0000EB4B0000}"/>
    <cellStyle name="Comma [1] Total 5 9 2 2" xfId="19448" xr:uid="{00000000-0005-0000-0000-0000EC4B0000}"/>
    <cellStyle name="Comma [1] Total 5 9 3" xfId="19449" xr:uid="{00000000-0005-0000-0000-0000ED4B0000}"/>
    <cellStyle name="Comma [1] Total 6" xfId="19450" xr:uid="{00000000-0005-0000-0000-0000EE4B0000}"/>
    <cellStyle name="Comma [1] Total 6 10" xfId="19451" xr:uid="{00000000-0005-0000-0000-0000EF4B0000}"/>
    <cellStyle name="Comma [1] Total 6 10 2" xfId="19452" xr:uid="{00000000-0005-0000-0000-0000F04B0000}"/>
    <cellStyle name="Comma [1] Total 6 11" xfId="19453" xr:uid="{00000000-0005-0000-0000-0000F14B0000}"/>
    <cellStyle name="Comma [1] Total 6 11 2" xfId="19454" xr:uid="{00000000-0005-0000-0000-0000F24B0000}"/>
    <cellStyle name="Comma [1] Total 6 12" xfId="19455" xr:uid="{00000000-0005-0000-0000-0000F34B0000}"/>
    <cellStyle name="Comma [1] Total 6 2" xfId="19456" xr:uid="{00000000-0005-0000-0000-0000F44B0000}"/>
    <cellStyle name="Comma [1] Total 6 2 2" xfId="19457" xr:uid="{00000000-0005-0000-0000-0000F54B0000}"/>
    <cellStyle name="Comma [1] Total 6 2 2 2" xfId="19458" xr:uid="{00000000-0005-0000-0000-0000F64B0000}"/>
    <cellStyle name="Comma [1] Total 6 2 3" xfId="19459" xr:uid="{00000000-0005-0000-0000-0000F74B0000}"/>
    <cellStyle name="Comma [1] Total 6 2 3 2" xfId="19460" xr:uid="{00000000-0005-0000-0000-0000F84B0000}"/>
    <cellStyle name="Comma [1] Total 6 2 4" xfId="19461" xr:uid="{00000000-0005-0000-0000-0000F94B0000}"/>
    <cellStyle name="Comma [1] Total 6 3" xfId="19462" xr:uid="{00000000-0005-0000-0000-0000FA4B0000}"/>
    <cellStyle name="Comma [1] Total 6 3 2" xfId="19463" xr:uid="{00000000-0005-0000-0000-0000FB4B0000}"/>
    <cellStyle name="Comma [1] Total 6 3 2 2" xfId="19464" xr:uid="{00000000-0005-0000-0000-0000FC4B0000}"/>
    <cellStyle name="Comma [1] Total 6 3 3" xfId="19465" xr:uid="{00000000-0005-0000-0000-0000FD4B0000}"/>
    <cellStyle name="Comma [1] Total 6 3 3 2" xfId="19466" xr:uid="{00000000-0005-0000-0000-0000FE4B0000}"/>
    <cellStyle name="Comma [1] Total 6 3 4" xfId="19467" xr:uid="{00000000-0005-0000-0000-0000FF4B0000}"/>
    <cellStyle name="Comma [1] Total 6 4" xfId="19468" xr:uid="{00000000-0005-0000-0000-0000004C0000}"/>
    <cellStyle name="Comma [1] Total 6 4 2" xfId="19469" xr:uid="{00000000-0005-0000-0000-0000014C0000}"/>
    <cellStyle name="Comma [1] Total 6 4 2 2" xfId="19470" xr:uid="{00000000-0005-0000-0000-0000024C0000}"/>
    <cellStyle name="Comma [1] Total 6 4 3" xfId="19471" xr:uid="{00000000-0005-0000-0000-0000034C0000}"/>
    <cellStyle name="Comma [1] Total 6 4 3 2" xfId="19472" xr:uid="{00000000-0005-0000-0000-0000044C0000}"/>
    <cellStyle name="Comma [1] Total 6 4 4" xfId="19473" xr:uid="{00000000-0005-0000-0000-0000054C0000}"/>
    <cellStyle name="Comma [1] Total 6 5" xfId="19474" xr:uid="{00000000-0005-0000-0000-0000064C0000}"/>
    <cellStyle name="Comma [1] Total 6 5 2" xfId="19475" xr:uid="{00000000-0005-0000-0000-0000074C0000}"/>
    <cellStyle name="Comma [1] Total 6 5 2 2" xfId="19476" xr:uid="{00000000-0005-0000-0000-0000084C0000}"/>
    <cellStyle name="Comma [1] Total 6 5 3" xfId="19477" xr:uid="{00000000-0005-0000-0000-0000094C0000}"/>
    <cellStyle name="Comma [1] Total 6 5 3 2" xfId="19478" xr:uid="{00000000-0005-0000-0000-00000A4C0000}"/>
    <cellStyle name="Comma [1] Total 6 5 4" xfId="19479" xr:uid="{00000000-0005-0000-0000-00000B4C0000}"/>
    <cellStyle name="Comma [1] Total 6 6" xfId="19480" xr:uid="{00000000-0005-0000-0000-00000C4C0000}"/>
    <cellStyle name="Comma [1] Total 6 6 2" xfId="19481" xr:uid="{00000000-0005-0000-0000-00000D4C0000}"/>
    <cellStyle name="Comma [1] Total 6 6 2 2" xfId="19482" xr:uid="{00000000-0005-0000-0000-00000E4C0000}"/>
    <cellStyle name="Comma [1] Total 6 6 3" xfId="19483" xr:uid="{00000000-0005-0000-0000-00000F4C0000}"/>
    <cellStyle name="Comma [1] Total 6 6 3 2" xfId="19484" xr:uid="{00000000-0005-0000-0000-0000104C0000}"/>
    <cellStyle name="Comma [1] Total 6 6 4" xfId="19485" xr:uid="{00000000-0005-0000-0000-0000114C0000}"/>
    <cellStyle name="Comma [1] Total 6 7" xfId="19486" xr:uid="{00000000-0005-0000-0000-0000124C0000}"/>
    <cellStyle name="Comma [1] Total 6 7 2" xfId="19487" xr:uid="{00000000-0005-0000-0000-0000134C0000}"/>
    <cellStyle name="Comma [1] Total 6 7 2 2" xfId="19488" xr:uid="{00000000-0005-0000-0000-0000144C0000}"/>
    <cellStyle name="Comma [1] Total 6 7 3" xfId="19489" xr:uid="{00000000-0005-0000-0000-0000154C0000}"/>
    <cellStyle name="Comma [1] Total 6 7 3 2" xfId="19490" xr:uid="{00000000-0005-0000-0000-0000164C0000}"/>
    <cellStyle name="Comma [1] Total 6 7 4" xfId="19491" xr:uid="{00000000-0005-0000-0000-0000174C0000}"/>
    <cellStyle name="Comma [1] Total 6 8" xfId="19492" xr:uid="{00000000-0005-0000-0000-0000184C0000}"/>
    <cellStyle name="Comma [1] Total 6 8 2" xfId="19493" xr:uid="{00000000-0005-0000-0000-0000194C0000}"/>
    <cellStyle name="Comma [1] Total 6 8 2 2" xfId="19494" xr:uid="{00000000-0005-0000-0000-00001A4C0000}"/>
    <cellStyle name="Comma [1] Total 6 8 3" xfId="19495" xr:uid="{00000000-0005-0000-0000-00001B4C0000}"/>
    <cellStyle name="Comma [1] Total 6 9" xfId="19496" xr:uid="{00000000-0005-0000-0000-00001C4C0000}"/>
    <cellStyle name="Comma [1] Total 6 9 2" xfId="19497" xr:uid="{00000000-0005-0000-0000-00001D4C0000}"/>
    <cellStyle name="Comma [1] Total 6 9 2 2" xfId="19498" xr:uid="{00000000-0005-0000-0000-00001E4C0000}"/>
    <cellStyle name="Comma [1] Total 6 9 3" xfId="19499" xr:uid="{00000000-0005-0000-0000-00001F4C0000}"/>
    <cellStyle name="Comma [1] Total 7" xfId="19500" xr:uid="{00000000-0005-0000-0000-0000204C0000}"/>
    <cellStyle name="Comma [1] Total 7 10" xfId="19501" xr:uid="{00000000-0005-0000-0000-0000214C0000}"/>
    <cellStyle name="Comma [1] Total 7 10 2" xfId="19502" xr:uid="{00000000-0005-0000-0000-0000224C0000}"/>
    <cellStyle name="Comma [1] Total 7 11" xfId="19503" xr:uid="{00000000-0005-0000-0000-0000234C0000}"/>
    <cellStyle name="Comma [1] Total 7 11 2" xfId="19504" xr:uid="{00000000-0005-0000-0000-0000244C0000}"/>
    <cellStyle name="Comma [1] Total 7 12" xfId="19505" xr:uid="{00000000-0005-0000-0000-0000254C0000}"/>
    <cellStyle name="Comma [1] Total 7 2" xfId="19506" xr:uid="{00000000-0005-0000-0000-0000264C0000}"/>
    <cellStyle name="Comma [1] Total 7 2 2" xfId="19507" xr:uid="{00000000-0005-0000-0000-0000274C0000}"/>
    <cellStyle name="Comma [1] Total 7 2 2 2" xfId="19508" xr:uid="{00000000-0005-0000-0000-0000284C0000}"/>
    <cellStyle name="Comma [1] Total 7 2 3" xfId="19509" xr:uid="{00000000-0005-0000-0000-0000294C0000}"/>
    <cellStyle name="Comma [1] Total 7 2 3 2" xfId="19510" xr:uid="{00000000-0005-0000-0000-00002A4C0000}"/>
    <cellStyle name="Comma [1] Total 7 2 4" xfId="19511" xr:uid="{00000000-0005-0000-0000-00002B4C0000}"/>
    <cellStyle name="Comma [1] Total 7 3" xfId="19512" xr:uid="{00000000-0005-0000-0000-00002C4C0000}"/>
    <cellStyle name="Comma [1] Total 7 3 2" xfId="19513" xr:uid="{00000000-0005-0000-0000-00002D4C0000}"/>
    <cellStyle name="Comma [1] Total 7 3 2 2" xfId="19514" xr:uid="{00000000-0005-0000-0000-00002E4C0000}"/>
    <cellStyle name="Comma [1] Total 7 3 3" xfId="19515" xr:uid="{00000000-0005-0000-0000-00002F4C0000}"/>
    <cellStyle name="Comma [1] Total 7 3 3 2" xfId="19516" xr:uid="{00000000-0005-0000-0000-0000304C0000}"/>
    <cellStyle name="Comma [1] Total 7 3 4" xfId="19517" xr:uid="{00000000-0005-0000-0000-0000314C0000}"/>
    <cellStyle name="Comma [1] Total 7 4" xfId="19518" xr:uid="{00000000-0005-0000-0000-0000324C0000}"/>
    <cellStyle name="Comma [1] Total 7 4 2" xfId="19519" xr:uid="{00000000-0005-0000-0000-0000334C0000}"/>
    <cellStyle name="Comma [1] Total 7 4 2 2" xfId="19520" xr:uid="{00000000-0005-0000-0000-0000344C0000}"/>
    <cellStyle name="Comma [1] Total 7 4 3" xfId="19521" xr:uid="{00000000-0005-0000-0000-0000354C0000}"/>
    <cellStyle name="Comma [1] Total 7 4 3 2" xfId="19522" xr:uid="{00000000-0005-0000-0000-0000364C0000}"/>
    <cellStyle name="Comma [1] Total 7 4 4" xfId="19523" xr:uid="{00000000-0005-0000-0000-0000374C0000}"/>
    <cellStyle name="Comma [1] Total 7 5" xfId="19524" xr:uid="{00000000-0005-0000-0000-0000384C0000}"/>
    <cellStyle name="Comma [1] Total 7 5 2" xfId="19525" xr:uid="{00000000-0005-0000-0000-0000394C0000}"/>
    <cellStyle name="Comma [1] Total 7 5 2 2" xfId="19526" xr:uid="{00000000-0005-0000-0000-00003A4C0000}"/>
    <cellStyle name="Comma [1] Total 7 5 3" xfId="19527" xr:uid="{00000000-0005-0000-0000-00003B4C0000}"/>
    <cellStyle name="Comma [1] Total 7 5 3 2" xfId="19528" xr:uid="{00000000-0005-0000-0000-00003C4C0000}"/>
    <cellStyle name="Comma [1] Total 7 5 4" xfId="19529" xr:uid="{00000000-0005-0000-0000-00003D4C0000}"/>
    <cellStyle name="Comma [1] Total 7 6" xfId="19530" xr:uid="{00000000-0005-0000-0000-00003E4C0000}"/>
    <cellStyle name="Comma [1] Total 7 6 2" xfId="19531" xr:uid="{00000000-0005-0000-0000-00003F4C0000}"/>
    <cellStyle name="Comma [1] Total 7 6 2 2" xfId="19532" xr:uid="{00000000-0005-0000-0000-0000404C0000}"/>
    <cellStyle name="Comma [1] Total 7 6 3" xfId="19533" xr:uid="{00000000-0005-0000-0000-0000414C0000}"/>
    <cellStyle name="Comma [1] Total 7 6 3 2" xfId="19534" xr:uid="{00000000-0005-0000-0000-0000424C0000}"/>
    <cellStyle name="Comma [1] Total 7 6 4" xfId="19535" xr:uid="{00000000-0005-0000-0000-0000434C0000}"/>
    <cellStyle name="Comma [1] Total 7 7" xfId="19536" xr:uid="{00000000-0005-0000-0000-0000444C0000}"/>
    <cellStyle name="Comma [1] Total 7 7 2" xfId="19537" xr:uid="{00000000-0005-0000-0000-0000454C0000}"/>
    <cellStyle name="Comma [1] Total 7 7 2 2" xfId="19538" xr:uid="{00000000-0005-0000-0000-0000464C0000}"/>
    <cellStyle name="Comma [1] Total 7 7 3" xfId="19539" xr:uid="{00000000-0005-0000-0000-0000474C0000}"/>
    <cellStyle name="Comma [1] Total 7 7 3 2" xfId="19540" xr:uid="{00000000-0005-0000-0000-0000484C0000}"/>
    <cellStyle name="Comma [1] Total 7 7 4" xfId="19541" xr:uid="{00000000-0005-0000-0000-0000494C0000}"/>
    <cellStyle name="Comma [1] Total 7 8" xfId="19542" xr:uid="{00000000-0005-0000-0000-00004A4C0000}"/>
    <cellStyle name="Comma [1] Total 7 8 2" xfId="19543" xr:uid="{00000000-0005-0000-0000-00004B4C0000}"/>
    <cellStyle name="Comma [1] Total 7 8 2 2" xfId="19544" xr:uid="{00000000-0005-0000-0000-00004C4C0000}"/>
    <cellStyle name="Comma [1] Total 7 8 3" xfId="19545" xr:uid="{00000000-0005-0000-0000-00004D4C0000}"/>
    <cellStyle name="Comma [1] Total 7 9" xfId="19546" xr:uid="{00000000-0005-0000-0000-00004E4C0000}"/>
    <cellStyle name="Comma [1] Total 7 9 2" xfId="19547" xr:uid="{00000000-0005-0000-0000-00004F4C0000}"/>
    <cellStyle name="Comma [1] Total 7 9 2 2" xfId="19548" xr:uid="{00000000-0005-0000-0000-0000504C0000}"/>
    <cellStyle name="Comma [1] Total 7 9 3" xfId="19549" xr:uid="{00000000-0005-0000-0000-0000514C0000}"/>
    <cellStyle name="Comma [1] Total 8" xfId="19550" xr:uid="{00000000-0005-0000-0000-0000524C0000}"/>
    <cellStyle name="Comma [1] Total 8 10" xfId="19551" xr:uid="{00000000-0005-0000-0000-0000534C0000}"/>
    <cellStyle name="Comma [1] Total 8 10 2" xfId="19552" xr:uid="{00000000-0005-0000-0000-0000544C0000}"/>
    <cellStyle name="Comma [1] Total 8 11" xfId="19553" xr:uid="{00000000-0005-0000-0000-0000554C0000}"/>
    <cellStyle name="Comma [1] Total 8 11 2" xfId="19554" xr:uid="{00000000-0005-0000-0000-0000564C0000}"/>
    <cellStyle name="Comma [1] Total 8 12" xfId="19555" xr:uid="{00000000-0005-0000-0000-0000574C0000}"/>
    <cellStyle name="Comma [1] Total 8 2" xfId="19556" xr:uid="{00000000-0005-0000-0000-0000584C0000}"/>
    <cellStyle name="Comma [1] Total 8 2 2" xfId="19557" xr:uid="{00000000-0005-0000-0000-0000594C0000}"/>
    <cellStyle name="Comma [1] Total 8 2 2 2" xfId="19558" xr:uid="{00000000-0005-0000-0000-00005A4C0000}"/>
    <cellStyle name="Comma [1] Total 8 2 3" xfId="19559" xr:uid="{00000000-0005-0000-0000-00005B4C0000}"/>
    <cellStyle name="Comma [1] Total 8 2 3 2" xfId="19560" xr:uid="{00000000-0005-0000-0000-00005C4C0000}"/>
    <cellStyle name="Comma [1] Total 8 2 4" xfId="19561" xr:uid="{00000000-0005-0000-0000-00005D4C0000}"/>
    <cellStyle name="Comma [1] Total 8 3" xfId="19562" xr:uid="{00000000-0005-0000-0000-00005E4C0000}"/>
    <cellStyle name="Comma [1] Total 8 3 2" xfId="19563" xr:uid="{00000000-0005-0000-0000-00005F4C0000}"/>
    <cellStyle name="Comma [1] Total 8 3 2 2" xfId="19564" xr:uid="{00000000-0005-0000-0000-0000604C0000}"/>
    <cellStyle name="Comma [1] Total 8 3 3" xfId="19565" xr:uid="{00000000-0005-0000-0000-0000614C0000}"/>
    <cellStyle name="Comma [1] Total 8 3 3 2" xfId="19566" xr:uid="{00000000-0005-0000-0000-0000624C0000}"/>
    <cellStyle name="Comma [1] Total 8 3 4" xfId="19567" xr:uid="{00000000-0005-0000-0000-0000634C0000}"/>
    <cellStyle name="Comma [1] Total 8 4" xfId="19568" xr:uid="{00000000-0005-0000-0000-0000644C0000}"/>
    <cellStyle name="Comma [1] Total 8 4 2" xfId="19569" xr:uid="{00000000-0005-0000-0000-0000654C0000}"/>
    <cellStyle name="Comma [1] Total 8 4 2 2" xfId="19570" xr:uid="{00000000-0005-0000-0000-0000664C0000}"/>
    <cellStyle name="Comma [1] Total 8 4 3" xfId="19571" xr:uid="{00000000-0005-0000-0000-0000674C0000}"/>
    <cellStyle name="Comma [1] Total 8 4 3 2" xfId="19572" xr:uid="{00000000-0005-0000-0000-0000684C0000}"/>
    <cellStyle name="Comma [1] Total 8 4 4" xfId="19573" xr:uid="{00000000-0005-0000-0000-0000694C0000}"/>
    <cellStyle name="Comma [1] Total 8 5" xfId="19574" xr:uid="{00000000-0005-0000-0000-00006A4C0000}"/>
    <cellStyle name="Comma [1] Total 8 5 2" xfId="19575" xr:uid="{00000000-0005-0000-0000-00006B4C0000}"/>
    <cellStyle name="Comma [1] Total 8 5 2 2" xfId="19576" xr:uid="{00000000-0005-0000-0000-00006C4C0000}"/>
    <cellStyle name="Comma [1] Total 8 5 3" xfId="19577" xr:uid="{00000000-0005-0000-0000-00006D4C0000}"/>
    <cellStyle name="Comma [1] Total 8 5 3 2" xfId="19578" xr:uid="{00000000-0005-0000-0000-00006E4C0000}"/>
    <cellStyle name="Comma [1] Total 8 5 4" xfId="19579" xr:uid="{00000000-0005-0000-0000-00006F4C0000}"/>
    <cellStyle name="Comma [1] Total 8 6" xfId="19580" xr:uid="{00000000-0005-0000-0000-0000704C0000}"/>
    <cellStyle name="Comma [1] Total 8 6 2" xfId="19581" xr:uid="{00000000-0005-0000-0000-0000714C0000}"/>
    <cellStyle name="Comma [1] Total 8 6 2 2" xfId="19582" xr:uid="{00000000-0005-0000-0000-0000724C0000}"/>
    <cellStyle name="Comma [1] Total 8 6 3" xfId="19583" xr:uid="{00000000-0005-0000-0000-0000734C0000}"/>
    <cellStyle name="Comma [1] Total 8 6 3 2" xfId="19584" xr:uid="{00000000-0005-0000-0000-0000744C0000}"/>
    <cellStyle name="Comma [1] Total 8 6 4" xfId="19585" xr:uid="{00000000-0005-0000-0000-0000754C0000}"/>
    <cellStyle name="Comma [1] Total 8 7" xfId="19586" xr:uid="{00000000-0005-0000-0000-0000764C0000}"/>
    <cellStyle name="Comma [1] Total 8 7 2" xfId="19587" xr:uid="{00000000-0005-0000-0000-0000774C0000}"/>
    <cellStyle name="Comma [1] Total 8 7 2 2" xfId="19588" xr:uid="{00000000-0005-0000-0000-0000784C0000}"/>
    <cellStyle name="Comma [1] Total 8 7 3" xfId="19589" xr:uid="{00000000-0005-0000-0000-0000794C0000}"/>
    <cellStyle name="Comma [1] Total 8 7 3 2" xfId="19590" xr:uid="{00000000-0005-0000-0000-00007A4C0000}"/>
    <cellStyle name="Comma [1] Total 8 7 4" xfId="19591" xr:uid="{00000000-0005-0000-0000-00007B4C0000}"/>
    <cellStyle name="Comma [1] Total 8 8" xfId="19592" xr:uid="{00000000-0005-0000-0000-00007C4C0000}"/>
    <cellStyle name="Comma [1] Total 8 8 2" xfId="19593" xr:uid="{00000000-0005-0000-0000-00007D4C0000}"/>
    <cellStyle name="Comma [1] Total 8 8 2 2" xfId="19594" xr:uid="{00000000-0005-0000-0000-00007E4C0000}"/>
    <cellStyle name="Comma [1] Total 8 8 3" xfId="19595" xr:uid="{00000000-0005-0000-0000-00007F4C0000}"/>
    <cellStyle name="Comma [1] Total 8 9" xfId="19596" xr:uid="{00000000-0005-0000-0000-0000804C0000}"/>
    <cellStyle name="Comma [1] Total 8 9 2" xfId="19597" xr:uid="{00000000-0005-0000-0000-0000814C0000}"/>
    <cellStyle name="Comma [1] Total 8 9 2 2" xfId="19598" xr:uid="{00000000-0005-0000-0000-0000824C0000}"/>
    <cellStyle name="Comma [1] Total 8 9 3" xfId="19599" xr:uid="{00000000-0005-0000-0000-0000834C0000}"/>
    <cellStyle name="Comma [1] Total 9" xfId="19600" xr:uid="{00000000-0005-0000-0000-0000844C0000}"/>
    <cellStyle name="Comma [1] Total 9 10" xfId="19601" xr:uid="{00000000-0005-0000-0000-0000854C0000}"/>
    <cellStyle name="Comma [1] Total 9 10 2" xfId="19602" xr:uid="{00000000-0005-0000-0000-0000864C0000}"/>
    <cellStyle name="Comma [1] Total 9 11" xfId="19603" xr:uid="{00000000-0005-0000-0000-0000874C0000}"/>
    <cellStyle name="Comma [1] Total 9 11 2" xfId="19604" xr:uid="{00000000-0005-0000-0000-0000884C0000}"/>
    <cellStyle name="Comma [1] Total 9 12" xfId="19605" xr:uid="{00000000-0005-0000-0000-0000894C0000}"/>
    <cellStyle name="Comma [1] Total 9 2" xfId="19606" xr:uid="{00000000-0005-0000-0000-00008A4C0000}"/>
    <cellStyle name="Comma [1] Total 9 2 2" xfId="19607" xr:uid="{00000000-0005-0000-0000-00008B4C0000}"/>
    <cellStyle name="Comma [1] Total 9 2 2 2" xfId="19608" xr:uid="{00000000-0005-0000-0000-00008C4C0000}"/>
    <cellStyle name="Comma [1] Total 9 2 3" xfId="19609" xr:uid="{00000000-0005-0000-0000-00008D4C0000}"/>
    <cellStyle name="Comma [1] Total 9 2 3 2" xfId="19610" xr:uid="{00000000-0005-0000-0000-00008E4C0000}"/>
    <cellStyle name="Comma [1] Total 9 2 4" xfId="19611" xr:uid="{00000000-0005-0000-0000-00008F4C0000}"/>
    <cellStyle name="Comma [1] Total 9 3" xfId="19612" xr:uid="{00000000-0005-0000-0000-0000904C0000}"/>
    <cellStyle name="Comma [1] Total 9 3 2" xfId="19613" xr:uid="{00000000-0005-0000-0000-0000914C0000}"/>
    <cellStyle name="Comma [1] Total 9 3 2 2" xfId="19614" xr:uid="{00000000-0005-0000-0000-0000924C0000}"/>
    <cellStyle name="Comma [1] Total 9 3 3" xfId="19615" xr:uid="{00000000-0005-0000-0000-0000934C0000}"/>
    <cellStyle name="Comma [1] Total 9 3 3 2" xfId="19616" xr:uid="{00000000-0005-0000-0000-0000944C0000}"/>
    <cellStyle name="Comma [1] Total 9 3 4" xfId="19617" xr:uid="{00000000-0005-0000-0000-0000954C0000}"/>
    <cellStyle name="Comma [1] Total 9 4" xfId="19618" xr:uid="{00000000-0005-0000-0000-0000964C0000}"/>
    <cellStyle name="Comma [1] Total 9 4 2" xfId="19619" xr:uid="{00000000-0005-0000-0000-0000974C0000}"/>
    <cellStyle name="Comma [1] Total 9 4 2 2" xfId="19620" xr:uid="{00000000-0005-0000-0000-0000984C0000}"/>
    <cellStyle name="Comma [1] Total 9 4 3" xfId="19621" xr:uid="{00000000-0005-0000-0000-0000994C0000}"/>
    <cellStyle name="Comma [1] Total 9 4 3 2" xfId="19622" xr:uid="{00000000-0005-0000-0000-00009A4C0000}"/>
    <cellStyle name="Comma [1] Total 9 4 4" xfId="19623" xr:uid="{00000000-0005-0000-0000-00009B4C0000}"/>
    <cellStyle name="Comma [1] Total 9 5" xfId="19624" xr:uid="{00000000-0005-0000-0000-00009C4C0000}"/>
    <cellStyle name="Comma [1] Total 9 5 2" xfId="19625" xr:uid="{00000000-0005-0000-0000-00009D4C0000}"/>
    <cellStyle name="Comma [1] Total 9 5 2 2" xfId="19626" xr:uid="{00000000-0005-0000-0000-00009E4C0000}"/>
    <cellStyle name="Comma [1] Total 9 5 3" xfId="19627" xr:uid="{00000000-0005-0000-0000-00009F4C0000}"/>
    <cellStyle name="Comma [1] Total 9 5 3 2" xfId="19628" xr:uid="{00000000-0005-0000-0000-0000A04C0000}"/>
    <cellStyle name="Comma [1] Total 9 5 4" xfId="19629" xr:uid="{00000000-0005-0000-0000-0000A14C0000}"/>
    <cellStyle name="Comma [1] Total 9 6" xfId="19630" xr:uid="{00000000-0005-0000-0000-0000A24C0000}"/>
    <cellStyle name="Comma [1] Total 9 6 2" xfId="19631" xr:uid="{00000000-0005-0000-0000-0000A34C0000}"/>
    <cellStyle name="Comma [1] Total 9 6 2 2" xfId="19632" xr:uid="{00000000-0005-0000-0000-0000A44C0000}"/>
    <cellStyle name="Comma [1] Total 9 6 3" xfId="19633" xr:uid="{00000000-0005-0000-0000-0000A54C0000}"/>
    <cellStyle name="Comma [1] Total 9 6 3 2" xfId="19634" xr:uid="{00000000-0005-0000-0000-0000A64C0000}"/>
    <cellStyle name="Comma [1] Total 9 6 4" xfId="19635" xr:uid="{00000000-0005-0000-0000-0000A74C0000}"/>
    <cellStyle name="Comma [1] Total 9 7" xfId="19636" xr:uid="{00000000-0005-0000-0000-0000A84C0000}"/>
    <cellStyle name="Comma [1] Total 9 7 2" xfId="19637" xr:uid="{00000000-0005-0000-0000-0000A94C0000}"/>
    <cellStyle name="Comma [1] Total 9 7 2 2" xfId="19638" xr:uid="{00000000-0005-0000-0000-0000AA4C0000}"/>
    <cellStyle name="Comma [1] Total 9 7 3" xfId="19639" xr:uid="{00000000-0005-0000-0000-0000AB4C0000}"/>
    <cellStyle name="Comma [1] Total 9 7 3 2" xfId="19640" xr:uid="{00000000-0005-0000-0000-0000AC4C0000}"/>
    <cellStyle name="Comma [1] Total 9 7 4" xfId="19641" xr:uid="{00000000-0005-0000-0000-0000AD4C0000}"/>
    <cellStyle name="Comma [1] Total 9 8" xfId="19642" xr:uid="{00000000-0005-0000-0000-0000AE4C0000}"/>
    <cellStyle name="Comma [1] Total 9 8 2" xfId="19643" xr:uid="{00000000-0005-0000-0000-0000AF4C0000}"/>
    <cellStyle name="Comma [1] Total 9 8 2 2" xfId="19644" xr:uid="{00000000-0005-0000-0000-0000B04C0000}"/>
    <cellStyle name="Comma [1] Total 9 8 3" xfId="19645" xr:uid="{00000000-0005-0000-0000-0000B14C0000}"/>
    <cellStyle name="Comma [1] Total 9 9" xfId="19646" xr:uid="{00000000-0005-0000-0000-0000B24C0000}"/>
    <cellStyle name="Comma [1] Total 9 9 2" xfId="19647" xr:uid="{00000000-0005-0000-0000-0000B34C0000}"/>
    <cellStyle name="Comma [1] Total 9 9 2 2" xfId="19648" xr:uid="{00000000-0005-0000-0000-0000B44C0000}"/>
    <cellStyle name="Comma [1] Total 9 9 3" xfId="19649" xr:uid="{00000000-0005-0000-0000-0000B54C0000}"/>
    <cellStyle name="Comma [1]_AAA CM Funds" xfId="19650" xr:uid="{00000000-0005-0000-0000-0000B64C0000}"/>
    <cellStyle name="Comma [1000]" xfId="19651" xr:uid="{00000000-0005-0000-0000-0000B74C0000}"/>
    <cellStyle name="Comma [1000] (Word)" xfId="19652" xr:uid="{00000000-0005-0000-0000-0000B84C0000}"/>
    <cellStyle name="Comma [1M]" xfId="19653" xr:uid="{00000000-0005-0000-0000-0000B94C0000}"/>
    <cellStyle name="Comma [2]" xfId="19654" xr:uid="{00000000-0005-0000-0000-0000BA4C0000}"/>
    <cellStyle name="Comma [2] 2" xfId="19655" xr:uid="{00000000-0005-0000-0000-0000BB4C0000}"/>
    <cellStyle name="Comma [2] 3" xfId="19656" xr:uid="{00000000-0005-0000-0000-0000BC4C0000}"/>
    <cellStyle name="Comma [2] Total" xfId="19657" xr:uid="{00000000-0005-0000-0000-0000BD4C0000}"/>
    <cellStyle name="Comma [2] Total 10" xfId="19658" xr:uid="{00000000-0005-0000-0000-0000BE4C0000}"/>
    <cellStyle name="Comma [2] Total 10 2" xfId="19659" xr:uid="{00000000-0005-0000-0000-0000BF4C0000}"/>
    <cellStyle name="Comma [2] Total 10 2 2" xfId="19660" xr:uid="{00000000-0005-0000-0000-0000C04C0000}"/>
    <cellStyle name="Comma [2] Total 10 3" xfId="19661" xr:uid="{00000000-0005-0000-0000-0000C14C0000}"/>
    <cellStyle name="Comma [2] Total 10 3 2" xfId="19662" xr:uid="{00000000-0005-0000-0000-0000C24C0000}"/>
    <cellStyle name="Comma [2] Total 10 4" xfId="19663" xr:uid="{00000000-0005-0000-0000-0000C34C0000}"/>
    <cellStyle name="Comma [2] Total 11" xfId="19664" xr:uid="{00000000-0005-0000-0000-0000C44C0000}"/>
    <cellStyle name="Comma [2] Total 11 2" xfId="19665" xr:uid="{00000000-0005-0000-0000-0000C54C0000}"/>
    <cellStyle name="Comma [2] Total 11 2 2" xfId="19666" xr:uid="{00000000-0005-0000-0000-0000C64C0000}"/>
    <cellStyle name="Comma [2] Total 11 3" xfId="19667" xr:uid="{00000000-0005-0000-0000-0000C74C0000}"/>
    <cellStyle name="Comma [2] Total 11 3 2" xfId="19668" xr:uid="{00000000-0005-0000-0000-0000C84C0000}"/>
    <cellStyle name="Comma [2] Total 11 4" xfId="19669" xr:uid="{00000000-0005-0000-0000-0000C94C0000}"/>
    <cellStyle name="Comma [2] Total 12" xfId="19670" xr:uid="{00000000-0005-0000-0000-0000CA4C0000}"/>
    <cellStyle name="Comma [2] Total 12 2" xfId="19671" xr:uid="{00000000-0005-0000-0000-0000CB4C0000}"/>
    <cellStyle name="Comma [2] Total 12 2 2" xfId="19672" xr:uid="{00000000-0005-0000-0000-0000CC4C0000}"/>
    <cellStyle name="Comma [2] Total 12 3" xfId="19673" xr:uid="{00000000-0005-0000-0000-0000CD4C0000}"/>
    <cellStyle name="Comma [2] Total 12 3 2" xfId="19674" xr:uid="{00000000-0005-0000-0000-0000CE4C0000}"/>
    <cellStyle name="Comma [2] Total 12 4" xfId="19675" xr:uid="{00000000-0005-0000-0000-0000CF4C0000}"/>
    <cellStyle name="Comma [2] Total 13" xfId="19676" xr:uid="{00000000-0005-0000-0000-0000D04C0000}"/>
    <cellStyle name="Comma [2] Total 13 2" xfId="19677" xr:uid="{00000000-0005-0000-0000-0000D14C0000}"/>
    <cellStyle name="Comma [2] Total 13 2 2" xfId="19678" xr:uid="{00000000-0005-0000-0000-0000D24C0000}"/>
    <cellStyle name="Comma [2] Total 13 3" xfId="19679" xr:uid="{00000000-0005-0000-0000-0000D34C0000}"/>
    <cellStyle name="Comma [2] Total 13 3 2" xfId="19680" xr:uid="{00000000-0005-0000-0000-0000D44C0000}"/>
    <cellStyle name="Comma [2] Total 13 4" xfId="19681" xr:uid="{00000000-0005-0000-0000-0000D54C0000}"/>
    <cellStyle name="Comma [2] Total 14" xfId="19682" xr:uid="{00000000-0005-0000-0000-0000D64C0000}"/>
    <cellStyle name="Comma [2] Total 14 2" xfId="19683" xr:uid="{00000000-0005-0000-0000-0000D74C0000}"/>
    <cellStyle name="Comma [2] Total 14 2 2" xfId="19684" xr:uid="{00000000-0005-0000-0000-0000D84C0000}"/>
    <cellStyle name="Comma [2] Total 14 3" xfId="19685" xr:uid="{00000000-0005-0000-0000-0000D94C0000}"/>
    <cellStyle name="Comma [2] Total 14 3 2" xfId="19686" xr:uid="{00000000-0005-0000-0000-0000DA4C0000}"/>
    <cellStyle name="Comma [2] Total 14 4" xfId="19687" xr:uid="{00000000-0005-0000-0000-0000DB4C0000}"/>
    <cellStyle name="Comma [2] Total 15" xfId="19688" xr:uid="{00000000-0005-0000-0000-0000DC4C0000}"/>
    <cellStyle name="Comma [2] Total 15 2" xfId="19689" xr:uid="{00000000-0005-0000-0000-0000DD4C0000}"/>
    <cellStyle name="Comma [2] Total 15 2 2" xfId="19690" xr:uid="{00000000-0005-0000-0000-0000DE4C0000}"/>
    <cellStyle name="Comma [2] Total 15 3" xfId="19691" xr:uid="{00000000-0005-0000-0000-0000DF4C0000}"/>
    <cellStyle name="Comma [2] Total 15 3 2" xfId="19692" xr:uid="{00000000-0005-0000-0000-0000E04C0000}"/>
    <cellStyle name="Comma [2] Total 15 4" xfId="19693" xr:uid="{00000000-0005-0000-0000-0000E14C0000}"/>
    <cellStyle name="Comma [2] Total 16" xfId="19694" xr:uid="{00000000-0005-0000-0000-0000E24C0000}"/>
    <cellStyle name="Comma [2] Total 16 2" xfId="19695" xr:uid="{00000000-0005-0000-0000-0000E34C0000}"/>
    <cellStyle name="Comma [2] Total 16 2 2" xfId="19696" xr:uid="{00000000-0005-0000-0000-0000E44C0000}"/>
    <cellStyle name="Comma [2] Total 16 3" xfId="19697" xr:uid="{00000000-0005-0000-0000-0000E54C0000}"/>
    <cellStyle name="Comma [2] Total 17" xfId="19698" xr:uid="{00000000-0005-0000-0000-0000E64C0000}"/>
    <cellStyle name="Comma [2] Total 17 2" xfId="19699" xr:uid="{00000000-0005-0000-0000-0000E74C0000}"/>
    <cellStyle name="Comma [2] Total 17 2 2" xfId="19700" xr:uid="{00000000-0005-0000-0000-0000E84C0000}"/>
    <cellStyle name="Comma [2] Total 17 3" xfId="19701" xr:uid="{00000000-0005-0000-0000-0000E94C0000}"/>
    <cellStyle name="Comma [2] Total 18" xfId="19702" xr:uid="{00000000-0005-0000-0000-0000EA4C0000}"/>
    <cellStyle name="Comma [2] Total 18 2" xfId="19703" xr:uid="{00000000-0005-0000-0000-0000EB4C0000}"/>
    <cellStyle name="Comma [2] Total 19" xfId="19704" xr:uid="{00000000-0005-0000-0000-0000EC4C0000}"/>
    <cellStyle name="Comma [2] Total 19 2" xfId="19705" xr:uid="{00000000-0005-0000-0000-0000ED4C0000}"/>
    <cellStyle name="Comma [2] Total 2" xfId="19706" xr:uid="{00000000-0005-0000-0000-0000EE4C0000}"/>
    <cellStyle name="Comma [2] Total 2 10" xfId="19707" xr:uid="{00000000-0005-0000-0000-0000EF4C0000}"/>
    <cellStyle name="Comma [2] Total 2 10 2" xfId="19708" xr:uid="{00000000-0005-0000-0000-0000F04C0000}"/>
    <cellStyle name="Comma [2] Total 2 11" xfId="19709" xr:uid="{00000000-0005-0000-0000-0000F14C0000}"/>
    <cellStyle name="Comma [2] Total 2 11 2" xfId="19710" xr:uid="{00000000-0005-0000-0000-0000F24C0000}"/>
    <cellStyle name="Comma [2] Total 2 12" xfId="19711" xr:uid="{00000000-0005-0000-0000-0000F34C0000}"/>
    <cellStyle name="Comma [2] Total 2 2" xfId="19712" xr:uid="{00000000-0005-0000-0000-0000F44C0000}"/>
    <cellStyle name="Comma [2] Total 2 2 2" xfId="19713" xr:uid="{00000000-0005-0000-0000-0000F54C0000}"/>
    <cellStyle name="Comma [2] Total 2 2 2 2" xfId="19714" xr:uid="{00000000-0005-0000-0000-0000F64C0000}"/>
    <cellStyle name="Comma [2] Total 2 2 3" xfId="19715" xr:uid="{00000000-0005-0000-0000-0000F74C0000}"/>
    <cellStyle name="Comma [2] Total 2 2 3 2" xfId="19716" xr:uid="{00000000-0005-0000-0000-0000F84C0000}"/>
    <cellStyle name="Comma [2] Total 2 2 4" xfId="19717" xr:uid="{00000000-0005-0000-0000-0000F94C0000}"/>
    <cellStyle name="Comma [2] Total 2 3" xfId="19718" xr:uid="{00000000-0005-0000-0000-0000FA4C0000}"/>
    <cellStyle name="Comma [2] Total 2 3 2" xfId="19719" xr:uid="{00000000-0005-0000-0000-0000FB4C0000}"/>
    <cellStyle name="Comma [2] Total 2 3 2 2" xfId="19720" xr:uid="{00000000-0005-0000-0000-0000FC4C0000}"/>
    <cellStyle name="Comma [2] Total 2 3 3" xfId="19721" xr:uid="{00000000-0005-0000-0000-0000FD4C0000}"/>
    <cellStyle name="Comma [2] Total 2 3 3 2" xfId="19722" xr:uid="{00000000-0005-0000-0000-0000FE4C0000}"/>
    <cellStyle name="Comma [2] Total 2 3 4" xfId="19723" xr:uid="{00000000-0005-0000-0000-0000FF4C0000}"/>
    <cellStyle name="Comma [2] Total 2 4" xfId="19724" xr:uid="{00000000-0005-0000-0000-0000004D0000}"/>
    <cellStyle name="Comma [2] Total 2 4 2" xfId="19725" xr:uid="{00000000-0005-0000-0000-0000014D0000}"/>
    <cellStyle name="Comma [2] Total 2 4 2 2" xfId="19726" xr:uid="{00000000-0005-0000-0000-0000024D0000}"/>
    <cellStyle name="Comma [2] Total 2 4 3" xfId="19727" xr:uid="{00000000-0005-0000-0000-0000034D0000}"/>
    <cellStyle name="Comma [2] Total 2 4 3 2" xfId="19728" xr:uid="{00000000-0005-0000-0000-0000044D0000}"/>
    <cellStyle name="Comma [2] Total 2 4 4" xfId="19729" xr:uid="{00000000-0005-0000-0000-0000054D0000}"/>
    <cellStyle name="Comma [2] Total 2 5" xfId="19730" xr:uid="{00000000-0005-0000-0000-0000064D0000}"/>
    <cellStyle name="Comma [2] Total 2 5 2" xfId="19731" xr:uid="{00000000-0005-0000-0000-0000074D0000}"/>
    <cellStyle name="Comma [2] Total 2 5 2 2" xfId="19732" xr:uid="{00000000-0005-0000-0000-0000084D0000}"/>
    <cellStyle name="Comma [2] Total 2 5 3" xfId="19733" xr:uid="{00000000-0005-0000-0000-0000094D0000}"/>
    <cellStyle name="Comma [2] Total 2 5 3 2" xfId="19734" xr:uid="{00000000-0005-0000-0000-00000A4D0000}"/>
    <cellStyle name="Comma [2] Total 2 5 4" xfId="19735" xr:uid="{00000000-0005-0000-0000-00000B4D0000}"/>
    <cellStyle name="Comma [2] Total 2 6" xfId="19736" xr:uid="{00000000-0005-0000-0000-00000C4D0000}"/>
    <cellStyle name="Comma [2] Total 2 6 2" xfId="19737" xr:uid="{00000000-0005-0000-0000-00000D4D0000}"/>
    <cellStyle name="Comma [2] Total 2 6 2 2" xfId="19738" xr:uid="{00000000-0005-0000-0000-00000E4D0000}"/>
    <cellStyle name="Comma [2] Total 2 6 3" xfId="19739" xr:uid="{00000000-0005-0000-0000-00000F4D0000}"/>
    <cellStyle name="Comma [2] Total 2 6 3 2" xfId="19740" xr:uid="{00000000-0005-0000-0000-0000104D0000}"/>
    <cellStyle name="Comma [2] Total 2 6 4" xfId="19741" xr:uid="{00000000-0005-0000-0000-0000114D0000}"/>
    <cellStyle name="Comma [2] Total 2 7" xfId="19742" xr:uid="{00000000-0005-0000-0000-0000124D0000}"/>
    <cellStyle name="Comma [2] Total 2 7 2" xfId="19743" xr:uid="{00000000-0005-0000-0000-0000134D0000}"/>
    <cellStyle name="Comma [2] Total 2 7 2 2" xfId="19744" xr:uid="{00000000-0005-0000-0000-0000144D0000}"/>
    <cellStyle name="Comma [2] Total 2 7 3" xfId="19745" xr:uid="{00000000-0005-0000-0000-0000154D0000}"/>
    <cellStyle name="Comma [2] Total 2 7 3 2" xfId="19746" xr:uid="{00000000-0005-0000-0000-0000164D0000}"/>
    <cellStyle name="Comma [2] Total 2 7 4" xfId="19747" xr:uid="{00000000-0005-0000-0000-0000174D0000}"/>
    <cellStyle name="Comma [2] Total 2 8" xfId="19748" xr:uid="{00000000-0005-0000-0000-0000184D0000}"/>
    <cellStyle name="Comma [2] Total 2 8 2" xfId="19749" xr:uid="{00000000-0005-0000-0000-0000194D0000}"/>
    <cellStyle name="Comma [2] Total 2 8 2 2" xfId="19750" xr:uid="{00000000-0005-0000-0000-00001A4D0000}"/>
    <cellStyle name="Comma [2] Total 2 8 3" xfId="19751" xr:uid="{00000000-0005-0000-0000-00001B4D0000}"/>
    <cellStyle name="Comma [2] Total 2 9" xfId="19752" xr:uid="{00000000-0005-0000-0000-00001C4D0000}"/>
    <cellStyle name="Comma [2] Total 2 9 2" xfId="19753" xr:uid="{00000000-0005-0000-0000-00001D4D0000}"/>
    <cellStyle name="Comma [2] Total 2 9 2 2" xfId="19754" xr:uid="{00000000-0005-0000-0000-00001E4D0000}"/>
    <cellStyle name="Comma [2] Total 2 9 3" xfId="19755" xr:uid="{00000000-0005-0000-0000-00001F4D0000}"/>
    <cellStyle name="Comma [2] Total 20" xfId="19756" xr:uid="{00000000-0005-0000-0000-0000204D0000}"/>
    <cellStyle name="Comma [2] Total 3" xfId="19757" xr:uid="{00000000-0005-0000-0000-0000214D0000}"/>
    <cellStyle name="Comma [2] Total 3 10" xfId="19758" xr:uid="{00000000-0005-0000-0000-0000224D0000}"/>
    <cellStyle name="Comma [2] Total 3 10 2" xfId="19759" xr:uid="{00000000-0005-0000-0000-0000234D0000}"/>
    <cellStyle name="Comma [2] Total 3 11" xfId="19760" xr:uid="{00000000-0005-0000-0000-0000244D0000}"/>
    <cellStyle name="Comma [2] Total 3 11 2" xfId="19761" xr:uid="{00000000-0005-0000-0000-0000254D0000}"/>
    <cellStyle name="Comma [2] Total 3 12" xfId="19762" xr:uid="{00000000-0005-0000-0000-0000264D0000}"/>
    <cellStyle name="Comma [2] Total 3 2" xfId="19763" xr:uid="{00000000-0005-0000-0000-0000274D0000}"/>
    <cellStyle name="Comma [2] Total 3 2 2" xfId="19764" xr:uid="{00000000-0005-0000-0000-0000284D0000}"/>
    <cellStyle name="Comma [2] Total 3 2 2 2" xfId="19765" xr:uid="{00000000-0005-0000-0000-0000294D0000}"/>
    <cellStyle name="Comma [2] Total 3 2 3" xfId="19766" xr:uid="{00000000-0005-0000-0000-00002A4D0000}"/>
    <cellStyle name="Comma [2] Total 3 2 3 2" xfId="19767" xr:uid="{00000000-0005-0000-0000-00002B4D0000}"/>
    <cellStyle name="Comma [2] Total 3 2 4" xfId="19768" xr:uid="{00000000-0005-0000-0000-00002C4D0000}"/>
    <cellStyle name="Comma [2] Total 3 3" xfId="19769" xr:uid="{00000000-0005-0000-0000-00002D4D0000}"/>
    <cellStyle name="Comma [2] Total 3 3 2" xfId="19770" xr:uid="{00000000-0005-0000-0000-00002E4D0000}"/>
    <cellStyle name="Comma [2] Total 3 3 2 2" xfId="19771" xr:uid="{00000000-0005-0000-0000-00002F4D0000}"/>
    <cellStyle name="Comma [2] Total 3 3 3" xfId="19772" xr:uid="{00000000-0005-0000-0000-0000304D0000}"/>
    <cellStyle name="Comma [2] Total 3 3 3 2" xfId="19773" xr:uid="{00000000-0005-0000-0000-0000314D0000}"/>
    <cellStyle name="Comma [2] Total 3 3 4" xfId="19774" xr:uid="{00000000-0005-0000-0000-0000324D0000}"/>
    <cellStyle name="Comma [2] Total 3 4" xfId="19775" xr:uid="{00000000-0005-0000-0000-0000334D0000}"/>
    <cellStyle name="Comma [2] Total 3 4 2" xfId="19776" xr:uid="{00000000-0005-0000-0000-0000344D0000}"/>
    <cellStyle name="Comma [2] Total 3 4 2 2" xfId="19777" xr:uid="{00000000-0005-0000-0000-0000354D0000}"/>
    <cellStyle name="Comma [2] Total 3 4 3" xfId="19778" xr:uid="{00000000-0005-0000-0000-0000364D0000}"/>
    <cellStyle name="Comma [2] Total 3 4 3 2" xfId="19779" xr:uid="{00000000-0005-0000-0000-0000374D0000}"/>
    <cellStyle name="Comma [2] Total 3 4 4" xfId="19780" xr:uid="{00000000-0005-0000-0000-0000384D0000}"/>
    <cellStyle name="Comma [2] Total 3 5" xfId="19781" xr:uid="{00000000-0005-0000-0000-0000394D0000}"/>
    <cellStyle name="Comma [2] Total 3 5 2" xfId="19782" xr:uid="{00000000-0005-0000-0000-00003A4D0000}"/>
    <cellStyle name="Comma [2] Total 3 5 2 2" xfId="19783" xr:uid="{00000000-0005-0000-0000-00003B4D0000}"/>
    <cellStyle name="Comma [2] Total 3 5 3" xfId="19784" xr:uid="{00000000-0005-0000-0000-00003C4D0000}"/>
    <cellStyle name="Comma [2] Total 3 5 3 2" xfId="19785" xr:uid="{00000000-0005-0000-0000-00003D4D0000}"/>
    <cellStyle name="Comma [2] Total 3 5 4" xfId="19786" xr:uid="{00000000-0005-0000-0000-00003E4D0000}"/>
    <cellStyle name="Comma [2] Total 3 6" xfId="19787" xr:uid="{00000000-0005-0000-0000-00003F4D0000}"/>
    <cellStyle name="Comma [2] Total 3 6 2" xfId="19788" xr:uid="{00000000-0005-0000-0000-0000404D0000}"/>
    <cellStyle name="Comma [2] Total 3 6 2 2" xfId="19789" xr:uid="{00000000-0005-0000-0000-0000414D0000}"/>
    <cellStyle name="Comma [2] Total 3 6 3" xfId="19790" xr:uid="{00000000-0005-0000-0000-0000424D0000}"/>
    <cellStyle name="Comma [2] Total 3 6 3 2" xfId="19791" xr:uid="{00000000-0005-0000-0000-0000434D0000}"/>
    <cellStyle name="Comma [2] Total 3 6 4" xfId="19792" xr:uid="{00000000-0005-0000-0000-0000444D0000}"/>
    <cellStyle name="Comma [2] Total 3 7" xfId="19793" xr:uid="{00000000-0005-0000-0000-0000454D0000}"/>
    <cellStyle name="Comma [2] Total 3 7 2" xfId="19794" xr:uid="{00000000-0005-0000-0000-0000464D0000}"/>
    <cellStyle name="Comma [2] Total 3 7 2 2" xfId="19795" xr:uid="{00000000-0005-0000-0000-0000474D0000}"/>
    <cellStyle name="Comma [2] Total 3 7 3" xfId="19796" xr:uid="{00000000-0005-0000-0000-0000484D0000}"/>
    <cellStyle name="Comma [2] Total 3 7 3 2" xfId="19797" xr:uid="{00000000-0005-0000-0000-0000494D0000}"/>
    <cellStyle name="Comma [2] Total 3 7 4" xfId="19798" xr:uid="{00000000-0005-0000-0000-00004A4D0000}"/>
    <cellStyle name="Comma [2] Total 3 8" xfId="19799" xr:uid="{00000000-0005-0000-0000-00004B4D0000}"/>
    <cellStyle name="Comma [2] Total 3 8 2" xfId="19800" xr:uid="{00000000-0005-0000-0000-00004C4D0000}"/>
    <cellStyle name="Comma [2] Total 3 8 2 2" xfId="19801" xr:uid="{00000000-0005-0000-0000-00004D4D0000}"/>
    <cellStyle name="Comma [2] Total 3 8 3" xfId="19802" xr:uid="{00000000-0005-0000-0000-00004E4D0000}"/>
    <cellStyle name="Comma [2] Total 3 9" xfId="19803" xr:uid="{00000000-0005-0000-0000-00004F4D0000}"/>
    <cellStyle name="Comma [2] Total 3 9 2" xfId="19804" xr:uid="{00000000-0005-0000-0000-0000504D0000}"/>
    <cellStyle name="Comma [2] Total 3 9 2 2" xfId="19805" xr:uid="{00000000-0005-0000-0000-0000514D0000}"/>
    <cellStyle name="Comma [2] Total 3 9 3" xfId="19806" xr:uid="{00000000-0005-0000-0000-0000524D0000}"/>
    <cellStyle name="Comma [2] Total 4" xfId="19807" xr:uid="{00000000-0005-0000-0000-0000534D0000}"/>
    <cellStyle name="Comma [2] Total 4 10" xfId="19808" xr:uid="{00000000-0005-0000-0000-0000544D0000}"/>
    <cellStyle name="Comma [2] Total 4 10 2" xfId="19809" xr:uid="{00000000-0005-0000-0000-0000554D0000}"/>
    <cellStyle name="Comma [2] Total 4 11" xfId="19810" xr:uid="{00000000-0005-0000-0000-0000564D0000}"/>
    <cellStyle name="Comma [2] Total 4 11 2" xfId="19811" xr:uid="{00000000-0005-0000-0000-0000574D0000}"/>
    <cellStyle name="Comma [2] Total 4 12" xfId="19812" xr:uid="{00000000-0005-0000-0000-0000584D0000}"/>
    <cellStyle name="Comma [2] Total 4 2" xfId="19813" xr:uid="{00000000-0005-0000-0000-0000594D0000}"/>
    <cellStyle name="Comma [2] Total 4 2 2" xfId="19814" xr:uid="{00000000-0005-0000-0000-00005A4D0000}"/>
    <cellStyle name="Comma [2] Total 4 2 2 2" xfId="19815" xr:uid="{00000000-0005-0000-0000-00005B4D0000}"/>
    <cellStyle name="Comma [2] Total 4 2 3" xfId="19816" xr:uid="{00000000-0005-0000-0000-00005C4D0000}"/>
    <cellStyle name="Comma [2] Total 4 2 3 2" xfId="19817" xr:uid="{00000000-0005-0000-0000-00005D4D0000}"/>
    <cellStyle name="Comma [2] Total 4 2 4" xfId="19818" xr:uid="{00000000-0005-0000-0000-00005E4D0000}"/>
    <cellStyle name="Comma [2] Total 4 3" xfId="19819" xr:uid="{00000000-0005-0000-0000-00005F4D0000}"/>
    <cellStyle name="Comma [2] Total 4 3 2" xfId="19820" xr:uid="{00000000-0005-0000-0000-0000604D0000}"/>
    <cellStyle name="Comma [2] Total 4 3 2 2" xfId="19821" xr:uid="{00000000-0005-0000-0000-0000614D0000}"/>
    <cellStyle name="Comma [2] Total 4 3 3" xfId="19822" xr:uid="{00000000-0005-0000-0000-0000624D0000}"/>
    <cellStyle name="Comma [2] Total 4 3 3 2" xfId="19823" xr:uid="{00000000-0005-0000-0000-0000634D0000}"/>
    <cellStyle name="Comma [2] Total 4 3 4" xfId="19824" xr:uid="{00000000-0005-0000-0000-0000644D0000}"/>
    <cellStyle name="Comma [2] Total 4 4" xfId="19825" xr:uid="{00000000-0005-0000-0000-0000654D0000}"/>
    <cellStyle name="Comma [2] Total 4 4 2" xfId="19826" xr:uid="{00000000-0005-0000-0000-0000664D0000}"/>
    <cellStyle name="Comma [2] Total 4 4 2 2" xfId="19827" xr:uid="{00000000-0005-0000-0000-0000674D0000}"/>
    <cellStyle name="Comma [2] Total 4 4 3" xfId="19828" xr:uid="{00000000-0005-0000-0000-0000684D0000}"/>
    <cellStyle name="Comma [2] Total 4 4 3 2" xfId="19829" xr:uid="{00000000-0005-0000-0000-0000694D0000}"/>
    <cellStyle name="Comma [2] Total 4 4 4" xfId="19830" xr:uid="{00000000-0005-0000-0000-00006A4D0000}"/>
    <cellStyle name="Comma [2] Total 4 5" xfId="19831" xr:uid="{00000000-0005-0000-0000-00006B4D0000}"/>
    <cellStyle name="Comma [2] Total 4 5 2" xfId="19832" xr:uid="{00000000-0005-0000-0000-00006C4D0000}"/>
    <cellStyle name="Comma [2] Total 4 5 2 2" xfId="19833" xr:uid="{00000000-0005-0000-0000-00006D4D0000}"/>
    <cellStyle name="Comma [2] Total 4 5 3" xfId="19834" xr:uid="{00000000-0005-0000-0000-00006E4D0000}"/>
    <cellStyle name="Comma [2] Total 4 5 3 2" xfId="19835" xr:uid="{00000000-0005-0000-0000-00006F4D0000}"/>
    <cellStyle name="Comma [2] Total 4 5 4" xfId="19836" xr:uid="{00000000-0005-0000-0000-0000704D0000}"/>
    <cellStyle name="Comma [2] Total 4 6" xfId="19837" xr:uid="{00000000-0005-0000-0000-0000714D0000}"/>
    <cellStyle name="Comma [2] Total 4 6 2" xfId="19838" xr:uid="{00000000-0005-0000-0000-0000724D0000}"/>
    <cellStyle name="Comma [2] Total 4 6 2 2" xfId="19839" xr:uid="{00000000-0005-0000-0000-0000734D0000}"/>
    <cellStyle name="Comma [2] Total 4 6 3" xfId="19840" xr:uid="{00000000-0005-0000-0000-0000744D0000}"/>
    <cellStyle name="Comma [2] Total 4 6 3 2" xfId="19841" xr:uid="{00000000-0005-0000-0000-0000754D0000}"/>
    <cellStyle name="Comma [2] Total 4 6 4" xfId="19842" xr:uid="{00000000-0005-0000-0000-0000764D0000}"/>
    <cellStyle name="Comma [2] Total 4 7" xfId="19843" xr:uid="{00000000-0005-0000-0000-0000774D0000}"/>
    <cellStyle name="Comma [2] Total 4 7 2" xfId="19844" xr:uid="{00000000-0005-0000-0000-0000784D0000}"/>
    <cellStyle name="Comma [2] Total 4 7 2 2" xfId="19845" xr:uid="{00000000-0005-0000-0000-0000794D0000}"/>
    <cellStyle name="Comma [2] Total 4 7 3" xfId="19846" xr:uid="{00000000-0005-0000-0000-00007A4D0000}"/>
    <cellStyle name="Comma [2] Total 4 7 3 2" xfId="19847" xr:uid="{00000000-0005-0000-0000-00007B4D0000}"/>
    <cellStyle name="Comma [2] Total 4 7 4" xfId="19848" xr:uid="{00000000-0005-0000-0000-00007C4D0000}"/>
    <cellStyle name="Comma [2] Total 4 8" xfId="19849" xr:uid="{00000000-0005-0000-0000-00007D4D0000}"/>
    <cellStyle name="Comma [2] Total 4 8 2" xfId="19850" xr:uid="{00000000-0005-0000-0000-00007E4D0000}"/>
    <cellStyle name="Comma [2] Total 4 8 2 2" xfId="19851" xr:uid="{00000000-0005-0000-0000-00007F4D0000}"/>
    <cellStyle name="Comma [2] Total 4 8 3" xfId="19852" xr:uid="{00000000-0005-0000-0000-0000804D0000}"/>
    <cellStyle name="Comma [2] Total 4 9" xfId="19853" xr:uid="{00000000-0005-0000-0000-0000814D0000}"/>
    <cellStyle name="Comma [2] Total 4 9 2" xfId="19854" xr:uid="{00000000-0005-0000-0000-0000824D0000}"/>
    <cellStyle name="Comma [2] Total 4 9 2 2" xfId="19855" xr:uid="{00000000-0005-0000-0000-0000834D0000}"/>
    <cellStyle name="Comma [2] Total 4 9 3" xfId="19856" xr:uid="{00000000-0005-0000-0000-0000844D0000}"/>
    <cellStyle name="Comma [2] Total 5" xfId="19857" xr:uid="{00000000-0005-0000-0000-0000854D0000}"/>
    <cellStyle name="Comma [2] Total 5 10" xfId="19858" xr:uid="{00000000-0005-0000-0000-0000864D0000}"/>
    <cellStyle name="Comma [2] Total 5 10 2" xfId="19859" xr:uid="{00000000-0005-0000-0000-0000874D0000}"/>
    <cellStyle name="Comma [2] Total 5 11" xfId="19860" xr:uid="{00000000-0005-0000-0000-0000884D0000}"/>
    <cellStyle name="Comma [2] Total 5 11 2" xfId="19861" xr:uid="{00000000-0005-0000-0000-0000894D0000}"/>
    <cellStyle name="Comma [2] Total 5 12" xfId="19862" xr:uid="{00000000-0005-0000-0000-00008A4D0000}"/>
    <cellStyle name="Comma [2] Total 5 2" xfId="19863" xr:uid="{00000000-0005-0000-0000-00008B4D0000}"/>
    <cellStyle name="Comma [2] Total 5 2 2" xfId="19864" xr:uid="{00000000-0005-0000-0000-00008C4D0000}"/>
    <cellStyle name="Comma [2] Total 5 2 2 2" xfId="19865" xr:uid="{00000000-0005-0000-0000-00008D4D0000}"/>
    <cellStyle name="Comma [2] Total 5 2 3" xfId="19866" xr:uid="{00000000-0005-0000-0000-00008E4D0000}"/>
    <cellStyle name="Comma [2] Total 5 2 3 2" xfId="19867" xr:uid="{00000000-0005-0000-0000-00008F4D0000}"/>
    <cellStyle name="Comma [2] Total 5 2 4" xfId="19868" xr:uid="{00000000-0005-0000-0000-0000904D0000}"/>
    <cellStyle name="Comma [2] Total 5 3" xfId="19869" xr:uid="{00000000-0005-0000-0000-0000914D0000}"/>
    <cellStyle name="Comma [2] Total 5 3 2" xfId="19870" xr:uid="{00000000-0005-0000-0000-0000924D0000}"/>
    <cellStyle name="Comma [2] Total 5 3 2 2" xfId="19871" xr:uid="{00000000-0005-0000-0000-0000934D0000}"/>
    <cellStyle name="Comma [2] Total 5 3 3" xfId="19872" xr:uid="{00000000-0005-0000-0000-0000944D0000}"/>
    <cellStyle name="Comma [2] Total 5 3 3 2" xfId="19873" xr:uid="{00000000-0005-0000-0000-0000954D0000}"/>
    <cellStyle name="Comma [2] Total 5 3 4" xfId="19874" xr:uid="{00000000-0005-0000-0000-0000964D0000}"/>
    <cellStyle name="Comma [2] Total 5 4" xfId="19875" xr:uid="{00000000-0005-0000-0000-0000974D0000}"/>
    <cellStyle name="Comma [2] Total 5 4 2" xfId="19876" xr:uid="{00000000-0005-0000-0000-0000984D0000}"/>
    <cellStyle name="Comma [2] Total 5 4 2 2" xfId="19877" xr:uid="{00000000-0005-0000-0000-0000994D0000}"/>
    <cellStyle name="Comma [2] Total 5 4 3" xfId="19878" xr:uid="{00000000-0005-0000-0000-00009A4D0000}"/>
    <cellStyle name="Comma [2] Total 5 4 3 2" xfId="19879" xr:uid="{00000000-0005-0000-0000-00009B4D0000}"/>
    <cellStyle name="Comma [2] Total 5 4 4" xfId="19880" xr:uid="{00000000-0005-0000-0000-00009C4D0000}"/>
    <cellStyle name="Comma [2] Total 5 5" xfId="19881" xr:uid="{00000000-0005-0000-0000-00009D4D0000}"/>
    <cellStyle name="Comma [2] Total 5 5 2" xfId="19882" xr:uid="{00000000-0005-0000-0000-00009E4D0000}"/>
    <cellStyle name="Comma [2] Total 5 5 2 2" xfId="19883" xr:uid="{00000000-0005-0000-0000-00009F4D0000}"/>
    <cellStyle name="Comma [2] Total 5 5 3" xfId="19884" xr:uid="{00000000-0005-0000-0000-0000A04D0000}"/>
    <cellStyle name="Comma [2] Total 5 5 3 2" xfId="19885" xr:uid="{00000000-0005-0000-0000-0000A14D0000}"/>
    <cellStyle name="Comma [2] Total 5 5 4" xfId="19886" xr:uid="{00000000-0005-0000-0000-0000A24D0000}"/>
    <cellStyle name="Comma [2] Total 5 6" xfId="19887" xr:uid="{00000000-0005-0000-0000-0000A34D0000}"/>
    <cellStyle name="Comma [2] Total 5 6 2" xfId="19888" xr:uid="{00000000-0005-0000-0000-0000A44D0000}"/>
    <cellStyle name="Comma [2] Total 5 6 2 2" xfId="19889" xr:uid="{00000000-0005-0000-0000-0000A54D0000}"/>
    <cellStyle name="Comma [2] Total 5 6 3" xfId="19890" xr:uid="{00000000-0005-0000-0000-0000A64D0000}"/>
    <cellStyle name="Comma [2] Total 5 6 3 2" xfId="19891" xr:uid="{00000000-0005-0000-0000-0000A74D0000}"/>
    <cellStyle name="Comma [2] Total 5 6 4" xfId="19892" xr:uid="{00000000-0005-0000-0000-0000A84D0000}"/>
    <cellStyle name="Comma [2] Total 5 7" xfId="19893" xr:uid="{00000000-0005-0000-0000-0000A94D0000}"/>
    <cellStyle name="Comma [2] Total 5 7 2" xfId="19894" xr:uid="{00000000-0005-0000-0000-0000AA4D0000}"/>
    <cellStyle name="Comma [2] Total 5 7 2 2" xfId="19895" xr:uid="{00000000-0005-0000-0000-0000AB4D0000}"/>
    <cellStyle name="Comma [2] Total 5 7 3" xfId="19896" xr:uid="{00000000-0005-0000-0000-0000AC4D0000}"/>
    <cellStyle name="Comma [2] Total 5 7 3 2" xfId="19897" xr:uid="{00000000-0005-0000-0000-0000AD4D0000}"/>
    <cellStyle name="Comma [2] Total 5 7 4" xfId="19898" xr:uid="{00000000-0005-0000-0000-0000AE4D0000}"/>
    <cellStyle name="Comma [2] Total 5 8" xfId="19899" xr:uid="{00000000-0005-0000-0000-0000AF4D0000}"/>
    <cellStyle name="Comma [2] Total 5 8 2" xfId="19900" xr:uid="{00000000-0005-0000-0000-0000B04D0000}"/>
    <cellStyle name="Comma [2] Total 5 8 2 2" xfId="19901" xr:uid="{00000000-0005-0000-0000-0000B14D0000}"/>
    <cellStyle name="Comma [2] Total 5 8 3" xfId="19902" xr:uid="{00000000-0005-0000-0000-0000B24D0000}"/>
    <cellStyle name="Comma [2] Total 5 9" xfId="19903" xr:uid="{00000000-0005-0000-0000-0000B34D0000}"/>
    <cellStyle name="Comma [2] Total 5 9 2" xfId="19904" xr:uid="{00000000-0005-0000-0000-0000B44D0000}"/>
    <cellStyle name="Comma [2] Total 5 9 2 2" xfId="19905" xr:uid="{00000000-0005-0000-0000-0000B54D0000}"/>
    <cellStyle name="Comma [2] Total 5 9 3" xfId="19906" xr:uid="{00000000-0005-0000-0000-0000B64D0000}"/>
    <cellStyle name="Comma [2] Total 6" xfId="19907" xr:uid="{00000000-0005-0000-0000-0000B74D0000}"/>
    <cellStyle name="Comma [2] Total 6 10" xfId="19908" xr:uid="{00000000-0005-0000-0000-0000B84D0000}"/>
    <cellStyle name="Comma [2] Total 6 10 2" xfId="19909" xr:uid="{00000000-0005-0000-0000-0000B94D0000}"/>
    <cellStyle name="Comma [2] Total 6 11" xfId="19910" xr:uid="{00000000-0005-0000-0000-0000BA4D0000}"/>
    <cellStyle name="Comma [2] Total 6 11 2" xfId="19911" xr:uid="{00000000-0005-0000-0000-0000BB4D0000}"/>
    <cellStyle name="Comma [2] Total 6 12" xfId="19912" xr:uid="{00000000-0005-0000-0000-0000BC4D0000}"/>
    <cellStyle name="Comma [2] Total 6 2" xfId="19913" xr:uid="{00000000-0005-0000-0000-0000BD4D0000}"/>
    <cellStyle name="Comma [2] Total 6 2 2" xfId="19914" xr:uid="{00000000-0005-0000-0000-0000BE4D0000}"/>
    <cellStyle name="Comma [2] Total 6 2 2 2" xfId="19915" xr:uid="{00000000-0005-0000-0000-0000BF4D0000}"/>
    <cellStyle name="Comma [2] Total 6 2 3" xfId="19916" xr:uid="{00000000-0005-0000-0000-0000C04D0000}"/>
    <cellStyle name="Comma [2] Total 6 2 3 2" xfId="19917" xr:uid="{00000000-0005-0000-0000-0000C14D0000}"/>
    <cellStyle name="Comma [2] Total 6 2 4" xfId="19918" xr:uid="{00000000-0005-0000-0000-0000C24D0000}"/>
    <cellStyle name="Comma [2] Total 6 3" xfId="19919" xr:uid="{00000000-0005-0000-0000-0000C34D0000}"/>
    <cellStyle name="Comma [2] Total 6 3 2" xfId="19920" xr:uid="{00000000-0005-0000-0000-0000C44D0000}"/>
    <cellStyle name="Comma [2] Total 6 3 2 2" xfId="19921" xr:uid="{00000000-0005-0000-0000-0000C54D0000}"/>
    <cellStyle name="Comma [2] Total 6 3 3" xfId="19922" xr:uid="{00000000-0005-0000-0000-0000C64D0000}"/>
    <cellStyle name="Comma [2] Total 6 3 3 2" xfId="19923" xr:uid="{00000000-0005-0000-0000-0000C74D0000}"/>
    <cellStyle name="Comma [2] Total 6 3 4" xfId="19924" xr:uid="{00000000-0005-0000-0000-0000C84D0000}"/>
    <cellStyle name="Comma [2] Total 6 4" xfId="19925" xr:uid="{00000000-0005-0000-0000-0000C94D0000}"/>
    <cellStyle name="Comma [2] Total 6 4 2" xfId="19926" xr:uid="{00000000-0005-0000-0000-0000CA4D0000}"/>
    <cellStyle name="Comma [2] Total 6 4 2 2" xfId="19927" xr:uid="{00000000-0005-0000-0000-0000CB4D0000}"/>
    <cellStyle name="Comma [2] Total 6 4 3" xfId="19928" xr:uid="{00000000-0005-0000-0000-0000CC4D0000}"/>
    <cellStyle name="Comma [2] Total 6 4 3 2" xfId="19929" xr:uid="{00000000-0005-0000-0000-0000CD4D0000}"/>
    <cellStyle name="Comma [2] Total 6 4 4" xfId="19930" xr:uid="{00000000-0005-0000-0000-0000CE4D0000}"/>
    <cellStyle name="Comma [2] Total 6 5" xfId="19931" xr:uid="{00000000-0005-0000-0000-0000CF4D0000}"/>
    <cellStyle name="Comma [2] Total 6 5 2" xfId="19932" xr:uid="{00000000-0005-0000-0000-0000D04D0000}"/>
    <cellStyle name="Comma [2] Total 6 5 2 2" xfId="19933" xr:uid="{00000000-0005-0000-0000-0000D14D0000}"/>
    <cellStyle name="Comma [2] Total 6 5 3" xfId="19934" xr:uid="{00000000-0005-0000-0000-0000D24D0000}"/>
    <cellStyle name="Comma [2] Total 6 5 3 2" xfId="19935" xr:uid="{00000000-0005-0000-0000-0000D34D0000}"/>
    <cellStyle name="Comma [2] Total 6 5 4" xfId="19936" xr:uid="{00000000-0005-0000-0000-0000D44D0000}"/>
    <cellStyle name="Comma [2] Total 6 6" xfId="19937" xr:uid="{00000000-0005-0000-0000-0000D54D0000}"/>
    <cellStyle name="Comma [2] Total 6 6 2" xfId="19938" xr:uid="{00000000-0005-0000-0000-0000D64D0000}"/>
    <cellStyle name="Comma [2] Total 6 6 2 2" xfId="19939" xr:uid="{00000000-0005-0000-0000-0000D74D0000}"/>
    <cellStyle name="Comma [2] Total 6 6 3" xfId="19940" xr:uid="{00000000-0005-0000-0000-0000D84D0000}"/>
    <cellStyle name="Comma [2] Total 6 6 3 2" xfId="19941" xr:uid="{00000000-0005-0000-0000-0000D94D0000}"/>
    <cellStyle name="Comma [2] Total 6 6 4" xfId="19942" xr:uid="{00000000-0005-0000-0000-0000DA4D0000}"/>
    <cellStyle name="Comma [2] Total 6 7" xfId="19943" xr:uid="{00000000-0005-0000-0000-0000DB4D0000}"/>
    <cellStyle name="Comma [2] Total 6 7 2" xfId="19944" xr:uid="{00000000-0005-0000-0000-0000DC4D0000}"/>
    <cellStyle name="Comma [2] Total 6 7 2 2" xfId="19945" xr:uid="{00000000-0005-0000-0000-0000DD4D0000}"/>
    <cellStyle name="Comma [2] Total 6 7 3" xfId="19946" xr:uid="{00000000-0005-0000-0000-0000DE4D0000}"/>
    <cellStyle name="Comma [2] Total 6 7 3 2" xfId="19947" xr:uid="{00000000-0005-0000-0000-0000DF4D0000}"/>
    <cellStyle name="Comma [2] Total 6 7 4" xfId="19948" xr:uid="{00000000-0005-0000-0000-0000E04D0000}"/>
    <cellStyle name="Comma [2] Total 6 8" xfId="19949" xr:uid="{00000000-0005-0000-0000-0000E14D0000}"/>
    <cellStyle name="Comma [2] Total 6 8 2" xfId="19950" xr:uid="{00000000-0005-0000-0000-0000E24D0000}"/>
    <cellStyle name="Comma [2] Total 6 8 2 2" xfId="19951" xr:uid="{00000000-0005-0000-0000-0000E34D0000}"/>
    <cellStyle name="Comma [2] Total 6 8 3" xfId="19952" xr:uid="{00000000-0005-0000-0000-0000E44D0000}"/>
    <cellStyle name="Comma [2] Total 6 9" xfId="19953" xr:uid="{00000000-0005-0000-0000-0000E54D0000}"/>
    <cellStyle name="Comma [2] Total 6 9 2" xfId="19954" xr:uid="{00000000-0005-0000-0000-0000E64D0000}"/>
    <cellStyle name="Comma [2] Total 6 9 2 2" xfId="19955" xr:uid="{00000000-0005-0000-0000-0000E74D0000}"/>
    <cellStyle name="Comma [2] Total 6 9 3" xfId="19956" xr:uid="{00000000-0005-0000-0000-0000E84D0000}"/>
    <cellStyle name="Comma [2] Total 7" xfId="19957" xr:uid="{00000000-0005-0000-0000-0000E94D0000}"/>
    <cellStyle name="Comma [2] Total 7 10" xfId="19958" xr:uid="{00000000-0005-0000-0000-0000EA4D0000}"/>
    <cellStyle name="Comma [2] Total 7 10 2" xfId="19959" xr:uid="{00000000-0005-0000-0000-0000EB4D0000}"/>
    <cellStyle name="Comma [2] Total 7 11" xfId="19960" xr:uid="{00000000-0005-0000-0000-0000EC4D0000}"/>
    <cellStyle name="Comma [2] Total 7 11 2" xfId="19961" xr:uid="{00000000-0005-0000-0000-0000ED4D0000}"/>
    <cellStyle name="Comma [2] Total 7 12" xfId="19962" xr:uid="{00000000-0005-0000-0000-0000EE4D0000}"/>
    <cellStyle name="Comma [2] Total 7 2" xfId="19963" xr:uid="{00000000-0005-0000-0000-0000EF4D0000}"/>
    <cellStyle name="Comma [2] Total 7 2 2" xfId="19964" xr:uid="{00000000-0005-0000-0000-0000F04D0000}"/>
    <cellStyle name="Comma [2] Total 7 2 2 2" xfId="19965" xr:uid="{00000000-0005-0000-0000-0000F14D0000}"/>
    <cellStyle name="Comma [2] Total 7 2 3" xfId="19966" xr:uid="{00000000-0005-0000-0000-0000F24D0000}"/>
    <cellStyle name="Comma [2] Total 7 2 3 2" xfId="19967" xr:uid="{00000000-0005-0000-0000-0000F34D0000}"/>
    <cellStyle name="Comma [2] Total 7 2 4" xfId="19968" xr:uid="{00000000-0005-0000-0000-0000F44D0000}"/>
    <cellStyle name="Comma [2] Total 7 3" xfId="19969" xr:uid="{00000000-0005-0000-0000-0000F54D0000}"/>
    <cellStyle name="Comma [2] Total 7 3 2" xfId="19970" xr:uid="{00000000-0005-0000-0000-0000F64D0000}"/>
    <cellStyle name="Comma [2] Total 7 3 2 2" xfId="19971" xr:uid="{00000000-0005-0000-0000-0000F74D0000}"/>
    <cellStyle name="Comma [2] Total 7 3 3" xfId="19972" xr:uid="{00000000-0005-0000-0000-0000F84D0000}"/>
    <cellStyle name="Comma [2] Total 7 3 3 2" xfId="19973" xr:uid="{00000000-0005-0000-0000-0000F94D0000}"/>
    <cellStyle name="Comma [2] Total 7 3 4" xfId="19974" xr:uid="{00000000-0005-0000-0000-0000FA4D0000}"/>
    <cellStyle name="Comma [2] Total 7 4" xfId="19975" xr:uid="{00000000-0005-0000-0000-0000FB4D0000}"/>
    <cellStyle name="Comma [2] Total 7 4 2" xfId="19976" xr:uid="{00000000-0005-0000-0000-0000FC4D0000}"/>
    <cellStyle name="Comma [2] Total 7 4 2 2" xfId="19977" xr:uid="{00000000-0005-0000-0000-0000FD4D0000}"/>
    <cellStyle name="Comma [2] Total 7 4 3" xfId="19978" xr:uid="{00000000-0005-0000-0000-0000FE4D0000}"/>
    <cellStyle name="Comma [2] Total 7 4 3 2" xfId="19979" xr:uid="{00000000-0005-0000-0000-0000FF4D0000}"/>
    <cellStyle name="Comma [2] Total 7 4 4" xfId="19980" xr:uid="{00000000-0005-0000-0000-0000004E0000}"/>
    <cellStyle name="Comma [2] Total 7 5" xfId="19981" xr:uid="{00000000-0005-0000-0000-0000014E0000}"/>
    <cellStyle name="Comma [2] Total 7 5 2" xfId="19982" xr:uid="{00000000-0005-0000-0000-0000024E0000}"/>
    <cellStyle name="Comma [2] Total 7 5 2 2" xfId="19983" xr:uid="{00000000-0005-0000-0000-0000034E0000}"/>
    <cellStyle name="Comma [2] Total 7 5 3" xfId="19984" xr:uid="{00000000-0005-0000-0000-0000044E0000}"/>
    <cellStyle name="Comma [2] Total 7 5 3 2" xfId="19985" xr:uid="{00000000-0005-0000-0000-0000054E0000}"/>
    <cellStyle name="Comma [2] Total 7 5 4" xfId="19986" xr:uid="{00000000-0005-0000-0000-0000064E0000}"/>
    <cellStyle name="Comma [2] Total 7 6" xfId="19987" xr:uid="{00000000-0005-0000-0000-0000074E0000}"/>
    <cellStyle name="Comma [2] Total 7 6 2" xfId="19988" xr:uid="{00000000-0005-0000-0000-0000084E0000}"/>
    <cellStyle name="Comma [2] Total 7 6 2 2" xfId="19989" xr:uid="{00000000-0005-0000-0000-0000094E0000}"/>
    <cellStyle name="Comma [2] Total 7 6 3" xfId="19990" xr:uid="{00000000-0005-0000-0000-00000A4E0000}"/>
    <cellStyle name="Comma [2] Total 7 6 3 2" xfId="19991" xr:uid="{00000000-0005-0000-0000-00000B4E0000}"/>
    <cellStyle name="Comma [2] Total 7 6 4" xfId="19992" xr:uid="{00000000-0005-0000-0000-00000C4E0000}"/>
    <cellStyle name="Comma [2] Total 7 7" xfId="19993" xr:uid="{00000000-0005-0000-0000-00000D4E0000}"/>
    <cellStyle name="Comma [2] Total 7 7 2" xfId="19994" xr:uid="{00000000-0005-0000-0000-00000E4E0000}"/>
    <cellStyle name="Comma [2] Total 7 7 2 2" xfId="19995" xr:uid="{00000000-0005-0000-0000-00000F4E0000}"/>
    <cellStyle name="Comma [2] Total 7 7 3" xfId="19996" xr:uid="{00000000-0005-0000-0000-0000104E0000}"/>
    <cellStyle name="Comma [2] Total 7 7 3 2" xfId="19997" xr:uid="{00000000-0005-0000-0000-0000114E0000}"/>
    <cellStyle name="Comma [2] Total 7 7 4" xfId="19998" xr:uid="{00000000-0005-0000-0000-0000124E0000}"/>
    <cellStyle name="Comma [2] Total 7 8" xfId="19999" xr:uid="{00000000-0005-0000-0000-0000134E0000}"/>
    <cellStyle name="Comma [2] Total 7 8 2" xfId="20000" xr:uid="{00000000-0005-0000-0000-0000144E0000}"/>
    <cellStyle name="Comma [2] Total 7 8 2 2" xfId="20001" xr:uid="{00000000-0005-0000-0000-0000154E0000}"/>
    <cellStyle name="Comma [2] Total 7 8 3" xfId="20002" xr:uid="{00000000-0005-0000-0000-0000164E0000}"/>
    <cellStyle name="Comma [2] Total 7 9" xfId="20003" xr:uid="{00000000-0005-0000-0000-0000174E0000}"/>
    <cellStyle name="Comma [2] Total 7 9 2" xfId="20004" xr:uid="{00000000-0005-0000-0000-0000184E0000}"/>
    <cellStyle name="Comma [2] Total 7 9 2 2" xfId="20005" xr:uid="{00000000-0005-0000-0000-0000194E0000}"/>
    <cellStyle name="Comma [2] Total 7 9 3" xfId="20006" xr:uid="{00000000-0005-0000-0000-00001A4E0000}"/>
    <cellStyle name="Comma [2] Total 8" xfId="20007" xr:uid="{00000000-0005-0000-0000-00001B4E0000}"/>
    <cellStyle name="Comma [2] Total 8 10" xfId="20008" xr:uid="{00000000-0005-0000-0000-00001C4E0000}"/>
    <cellStyle name="Comma [2] Total 8 10 2" xfId="20009" xr:uid="{00000000-0005-0000-0000-00001D4E0000}"/>
    <cellStyle name="Comma [2] Total 8 11" xfId="20010" xr:uid="{00000000-0005-0000-0000-00001E4E0000}"/>
    <cellStyle name="Comma [2] Total 8 11 2" xfId="20011" xr:uid="{00000000-0005-0000-0000-00001F4E0000}"/>
    <cellStyle name="Comma [2] Total 8 12" xfId="20012" xr:uid="{00000000-0005-0000-0000-0000204E0000}"/>
    <cellStyle name="Comma [2] Total 8 2" xfId="20013" xr:uid="{00000000-0005-0000-0000-0000214E0000}"/>
    <cellStyle name="Comma [2] Total 8 2 2" xfId="20014" xr:uid="{00000000-0005-0000-0000-0000224E0000}"/>
    <cellStyle name="Comma [2] Total 8 2 2 2" xfId="20015" xr:uid="{00000000-0005-0000-0000-0000234E0000}"/>
    <cellStyle name="Comma [2] Total 8 2 3" xfId="20016" xr:uid="{00000000-0005-0000-0000-0000244E0000}"/>
    <cellStyle name="Comma [2] Total 8 2 3 2" xfId="20017" xr:uid="{00000000-0005-0000-0000-0000254E0000}"/>
    <cellStyle name="Comma [2] Total 8 2 4" xfId="20018" xr:uid="{00000000-0005-0000-0000-0000264E0000}"/>
    <cellStyle name="Comma [2] Total 8 3" xfId="20019" xr:uid="{00000000-0005-0000-0000-0000274E0000}"/>
    <cellStyle name="Comma [2] Total 8 3 2" xfId="20020" xr:uid="{00000000-0005-0000-0000-0000284E0000}"/>
    <cellStyle name="Comma [2] Total 8 3 2 2" xfId="20021" xr:uid="{00000000-0005-0000-0000-0000294E0000}"/>
    <cellStyle name="Comma [2] Total 8 3 3" xfId="20022" xr:uid="{00000000-0005-0000-0000-00002A4E0000}"/>
    <cellStyle name="Comma [2] Total 8 3 3 2" xfId="20023" xr:uid="{00000000-0005-0000-0000-00002B4E0000}"/>
    <cellStyle name="Comma [2] Total 8 3 4" xfId="20024" xr:uid="{00000000-0005-0000-0000-00002C4E0000}"/>
    <cellStyle name="Comma [2] Total 8 4" xfId="20025" xr:uid="{00000000-0005-0000-0000-00002D4E0000}"/>
    <cellStyle name="Comma [2] Total 8 4 2" xfId="20026" xr:uid="{00000000-0005-0000-0000-00002E4E0000}"/>
    <cellStyle name="Comma [2] Total 8 4 2 2" xfId="20027" xr:uid="{00000000-0005-0000-0000-00002F4E0000}"/>
    <cellStyle name="Comma [2] Total 8 4 3" xfId="20028" xr:uid="{00000000-0005-0000-0000-0000304E0000}"/>
    <cellStyle name="Comma [2] Total 8 4 3 2" xfId="20029" xr:uid="{00000000-0005-0000-0000-0000314E0000}"/>
    <cellStyle name="Comma [2] Total 8 4 4" xfId="20030" xr:uid="{00000000-0005-0000-0000-0000324E0000}"/>
    <cellStyle name="Comma [2] Total 8 5" xfId="20031" xr:uid="{00000000-0005-0000-0000-0000334E0000}"/>
    <cellStyle name="Comma [2] Total 8 5 2" xfId="20032" xr:uid="{00000000-0005-0000-0000-0000344E0000}"/>
    <cellStyle name="Comma [2] Total 8 5 2 2" xfId="20033" xr:uid="{00000000-0005-0000-0000-0000354E0000}"/>
    <cellStyle name="Comma [2] Total 8 5 3" xfId="20034" xr:uid="{00000000-0005-0000-0000-0000364E0000}"/>
    <cellStyle name="Comma [2] Total 8 5 3 2" xfId="20035" xr:uid="{00000000-0005-0000-0000-0000374E0000}"/>
    <cellStyle name="Comma [2] Total 8 5 4" xfId="20036" xr:uid="{00000000-0005-0000-0000-0000384E0000}"/>
    <cellStyle name="Comma [2] Total 8 6" xfId="20037" xr:uid="{00000000-0005-0000-0000-0000394E0000}"/>
    <cellStyle name="Comma [2] Total 8 6 2" xfId="20038" xr:uid="{00000000-0005-0000-0000-00003A4E0000}"/>
    <cellStyle name="Comma [2] Total 8 6 2 2" xfId="20039" xr:uid="{00000000-0005-0000-0000-00003B4E0000}"/>
    <cellStyle name="Comma [2] Total 8 6 3" xfId="20040" xr:uid="{00000000-0005-0000-0000-00003C4E0000}"/>
    <cellStyle name="Comma [2] Total 8 6 3 2" xfId="20041" xr:uid="{00000000-0005-0000-0000-00003D4E0000}"/>
    <cellStyle name="Comma [2] Total 8 6 4" xfId="20042" xr:uid="{00000000-0005-0000-0000-00003E4E0000}"/>
    <cellStyle name="Comma [2] Total 8 7" xfId="20043" xr:uid="{00000000-0005-0000-0000-00003F4E0000}"/>
    <cellStyle name="Comma [2] Total 8 7 2" xfId="20044" xr:uid="{00000000-0005-0000-0000-0000404E0000}"/>
    <cellStyle name="Comma [2] Total 8 7 2 2" xfId="20045" xr:uid="{00000000-0005-0000-0000-0000414E0000}"/>
    <cellStyle name="Comma [2] Total 8 7 3" xfId="20046" xr:uid="{00000000-0005-0000-0000-0000424E0000}"/>
    <cellStyle name="Comma [2] Total 8 7 3 2" xfId="20047" xr:uid="{00000000-0005-0000-0000-0000434E0000}"/>
    <cellStyle name="Comma [2] Total 8 7 4" xfId="20048" xr:uid="{00000000-0005-0000-0000-0000444E0000}"/>
    <cellStyle name="Comma [2] Total 8 8" xfId="20049" xr:uid="{00000000-0005-0000-0000-0000454E0000}"/>
    <cellStyle name="Comma [2] Total 8 8 2" xfId="20050" xr:uid="{00000000-0005-0000-0000-0000464E0000}"/>
    <cellStyle name="Comma [2] Total 8 8 2 2" xfId="20051" xr:uid="{00000000-0005-0000-0000-0000474E0000}"/>
    <cellStyle name="Comma [2] Total 8 8 3" xfId="20052" xr:uid="{00000000-0005-0000-0000-0000484E0000}"/>
    <cellStyle name="Comma [2] Total 8 9" xfId="20053" xr:uid="{00000000-0005-0000-0000-0000494E0000}"/>
    <cellStyle name="Comma [2] Total 8 9 2" xfId="20054" xr:uid="{00000000-0005-0000-0000-00004A4E0000}"/>
    <cellStyle name="Comma [2] Total 8 9 2 2" xfId="20055" xr:uid="{00000000-0005-0000-0000-00004B4E0000}"/>
    <cellStyle name="Comma [2] Total 8 9 3" xfId="20056" xr:uid="{00000000-0005-0000-0000-00004C4E0000}"/>
    <cellStyle name="Comma [2] Total 9" xfId="20057" xr:uid="{00000000-0005-0000-0000-00004D4E0000}"/>
    <cellStyle name="Comma [2] Total 9 2" xfId="20058" xr:uid="{00000000-0005-0000-0000-00004E4E0000}"/>
    <cellStyle name="Comma [2] Total 9 2 2" xfId="20059" xr:uid="{00000000-0005-0000-0000-00004F4E0000}"/>
    <cellStyle name="Comma [2] Total 9 3" xfId="20060" xr:uid="{00000000-0005-0000-0000-0000504E0000}"/>
    <cellStyle name="Comma [2] Total 9 3 2" xfId="20061" xr:uid="{00000000-0005-0000-0000-0000514E0000}"/>
    <cellStyle name="Comma [2] Total 9 4" xfId="20062" xr:uid="{00000000-0005-0000-0000-0000524E0000}"/>
    <cellStyle name="Comma [2]_AAA CM Funds" xfId="20063" xr:uid="{00000000-0005-0000-0000-0000534E0000}"/>
    <cellStyle name="Comma [3]" xfId="20064" xr:uid="{00000000-0005-0000-0000-0000544E0000}"/>
    <cellStyle name="Comma [4]" xfId="20065" xr:uid="{00000000-0005-0000-0000-0000554E0000}"/>
    <cellStyle name="Comma 0" xfId="20066" xr:uid="{00000000-0005-0000-0000-0000564E0000}"/>
    <cellStyle name="Comma 0*" xfId="20067" xr:uid="{00000000-0005-0000-0000-0000574E0000}"/>
    <cellStyle name="Comma 0.0" xfId="20068" xr:uid="{00000000-0005-0000-0000-0000584E0000}"/>
    <cellStyle name="Comma 0.0%" xfId="20069" xr:uid="{00000000-0005-0000-0000-0000594E0000}"/>
    <cellStyle name="Comma 0.0_Accounts Receivable" xfId="20070" xr:uid="{00000000-0005-0000-0000-00005A4E0000}"/>
    <cellStyle name="Comma 0.00" xfId="20071" xr:uid="{00000000-0005-0000-0000-00005B4E0000}"/>
    <cellStyle name="Comma 0.00%" xfId="20072" xr:uid="{00000000-0005-0000-0000-00005C4E0000}"/>
    <cellStyle name="Comma 0.00_Accounts Receivable" xfId="20073" xr:uid="{00000000-0005-0000-0000-00005D4E0000}"/>
    <cellStyle name="Comma 0.000" xfId="20074" xr:uid="{00000000-0005-0000-0000-00005E4E0000}"/>
    <cellStyle name="Comma 0.000%" xfId="20075" xr:uid="{00000000-0005-0000-0000-00005F4E0000}"/>
    <cellStyle name="Comma 0.000_Accounts Receivable" xfId="20076" xr:uid="{00000000-0005-0000-0000-0000604E0000}"/>
    <cellStyle name="Comma 0.0000" xfId="20077" xr:uid="{00000000-0005-0000-0000-0000614E0000}"/>
    <cellStyle name="Comma 0_2009 Q3 Monitoring Fees" xfId="20078" xr:uid="{00000000-0005-0000-0000-0000624E0000}"/>
    <cellStyle name="COMMA 1" xfId="20079" xr:uid="{00000000-0005-0000-0000-0000634E0000}"/>
    <cellStyle name="COMMA 1 BOLD" xfId="20080" xr:uid="{00000000-0005-0000-0000-0000644E0000}"/>
    <cellStyle name="COMMA 1_laroux" xfId="20081" xr:uid="{00000000-0005-0000-0000-0000654E0000}"/>
    <cellStyle name="Comma 10" xfId="3" xr:uid="{00000000-0005-0000-0000-0000664E0000}"/>
    <cellStyle name="Comma 10 10" xfId="20082" xr:uid="{00000000-0005-0000-0000-0000674E0000}"/>
    <cellStyle name="Comma 10 11" xfId="20083" xr:uid="{00000000-0005-0000-0000-0000684E0000}"/>
    <cellStyle name="Comma 10 12" xfId="20084" xr:uid="{00000000-0005-0000-0000-0000694E0000}"/>
    <cellStyle name="Comma 10 13" xfId="20085" xr:uid="{00000000-0005-0000-0000-00006A4E0000}"/>
    <cellStyle name="Comma 10 14" xfId="20086" xr:uid="{00000000-0005-0000-0000-00006B4E0000}"/>
    <cellStyle name="Comma 10 15" xfId="20087" xr:uid="{00000000-0005-0000-0000-00006C4E0000}"/>
    <cellStyle name="Comma 10 2" xfId="20088" xr:uid="{00000000-0005-0000-0000-00006D4E0000}"/>
    <cellStyle name="Comma 10 2 2" xfId="20089" xr:uid="{00000000-0005-0000-0000-00006E4E0000}"/>
    <cellStyle name="Comma 10 2 2 4 2" xfId="20090" xr:uid="{00000000-0005-0000-0000-00006F4E0000}"/>
    <cellStyle name="Comma 10 2 2 5" xfId="20091" xr:uid="{00000000-0005-0000-0000-0000704E0000}"/>
    <cellStyle name="Comma 10 2 2 8 2" xfId="20092" xr:uid="{00000000-0005-0000-0000-0000714E0000}"/>
    <cellStyle name="Comma 10 3" xfId="20093" xr:uid="{00000000-0005-0000-0000-0000724E0000}"/>
    <cellStyle name="Comma 10 4" xfId="20094" xr:uid="{00000000-0005-0000-0000-0000734E0000}"/>
    <cellStyle name="Comma 10 5" xfId="20095" xr:uid="{00000000-0005-0000-0000-0000744E0000}"/>
    <cellStyle name="Comma 10 6" xfId="20096" xr:uid="{00000000-0005-0000-0000-0000754E0000}"/>
    <cellStyle name="Comma 10 7" xfId="20097" xr:uid="{00000000-0005-0000-0000-0000764E0000}"/>
    <cellStyle name="Comma 10 8" xfId="20098" xr:uid="{00000000-0005-0000-0000-0000774E0000}"/>
    <cellStyle name="Comma 10 9" xfId="20099" xr:uid="{00000000-0005-0000-0000-0000784E0000}"/>
    <cellStyle name="Comma 11" xfId="20100" xr:uid="{00000000-0005-0000-0000-0000794E0000}"/>
    <cellStyle name="Comma 11 2" xfId="20101" xr:uid="{00000000-0005-0000-0000-00007A4E0000}"/>
    <cellStyle name="Comma 11 3" xfId="20102" xr:uid="{00000000-0005-0000-0000-00007B4E0000}"/>
    <cellStyle name="Comma 11 4" xfId="20103" xr:uid="{00000000-0005-0000-0000-00007C4E0000}"/>
    <cellStyle name="Comma 11 5" xfId="20104" xr:uid="{00000000-0005-0000-0000-00007D4E0000}"/>
    <cellStyle name="Comma 11 5 3" xfId="20105" xr:uid="{00000000-0005-0000-0000-00007E4E0000}"/>
    <cellStyle name="Comma 11 5 3 3" xfId="20106" xr:uid="{00000000-0005-0000-0000-00007F4E0000}"/>
    <cellStyle name="Comma 12" xfId="2" xr:uid="{00000000-0005-0000-0000-0000804E0000}"/>
    <cellStyle name="Comma 12 10" xfId="20107" xr:uid="{00000000-0005-0000-0000-0000814E0000}"/>
    <cellStyle name="Comma 12 10 2" xfId="20108" xr:uid="{00000000-0005-0000-0000-0000824E0000}"/>
    <cellStyle name="Comma 12 10 2 2" xfId="20109" xr:uid="{00000000-0005-0000-0000-0000834E0000}"/>
    <cellStyle name="Comma 12 10 2 2 2" xfId="20110" xr:uid="{00000000-0005-0000-0000-0000844E0000}"/>
    <cellStyle name="Comma 12 10 2 2 2 2" xfId="20111" xr:uid="{00000000-0005-0000-0000-0000854E0000}"/>
    <cellStyle name="Comma 12 10 2 2 3" xfId="20112" xr:uid="{00000000-0005-0000-0000-0000864E0000}"/>
    <cellStyle name="Comma 12 10 2 2 3 2" xfId="20113" xr:uid="{00000000-0005-0000-0000-0000874E0000}"/>
    <cellStyle name="Comma 12 10 2 2 4" xfId="20114" xr:uid="{00000000-0005-0000-0000-0000884E0000}"/>
    <cellStyle name="Comma 12 10 2 3" xfId="20115" xr:uid="{00000000-0005-0000-0000-0000894E0000}"/>
    <cellStyle name="Comma 12 10 2 3 2" xfId="20116" xr:uid="{00000000-0005-0000-0000-00008A4E0000}"/>
    <cellStyle name="Comma 12 10 2 3 2 2" xfId="20117" xr:uid="{00000000-0005-0000-0000-00008B4E0000}"/>
    <cellStyle name="Comma 12 10 2 3 3" xfId="20118" xr:uid="{00000000-0005-0000-0000-00008C4E0000}"/>
    <cellStyle name="Comma 12 10 2 3 3 2" xfId="20119" xr:uid="{00000000-0005-0000-0000-00008D4E0000}"/>
    <cellStyle name="Comma 12 10 2 3 4" xfId="20120" xr:uid="{00000000-0005-0000-0000-00008E4E0000}"/>
    <cellStyle name="Comma 12 10 2 4" xfId="20121" xr:uid="{00000000-0005-0000-0000-00008F4E0000}"/>
    <cellStyle name="Comma 12 10 2 4 2" xfId="20122" xr:uid="{00000000-0005-0000-0000-0000904E0000}"/>
    <cellStyle name="Comma 12 10 2 4 2 2" xfId="20123" xr:uid="{00000000-0005-0000-0000-0000914E0000}"/>
    <cellStyle name="Comma 12 10 2 4 3" xfId="20124" xr:uid="{00000000-0005-0000-0000-0000924E0000}"/>
    <cellStyle name="Comma 12 10 2 4 3 2" xfId="20125" xr:uid="{00000000-0005-0000-0000-0000934E0000}"/>
    <cellStyle name="Comma 12 10 2 4 4" xfId="20126" xr:uid="{00000000-0005-0000-0000-0000944E0000}"/>
    <cellStyle name="Comma 12 10 2 5" xfId="20127" xr:uid="{00000000-0005-0000-0000-0000954E0000}"/>
    <cellStyle name="Comma 12 10 2 5 2" xfId="20128" xr:uid="{00000000-0005-0000-0000-0000964E0000}"/>
    <cellStyle name="Comma 12 10 2 6" xfId="20129" xr:uid="{00000000-0005-0000-0000-0000974E0000}"/>
    <cellStyle name="Comma 12 10 2 6 2" xfId="20130" xr:uid="{00000000-0005-0000-0000-0000984E0000}"/>
    <cellStyle name="Comma 12 10 2 7" xfId="20131" xr:uid="{00000000-0005-0000-0000-0000994E0000}"/>
    <cellStyle name="Comma 12 10 2 8" xfId="20132" xr:uid="{00000000-0005-0000-0000-00009A4E0000}"/>
    <cellStyle name="Comma 12 10 3" xfId="20133" xr:uid="{00000000-0005-0000-0000-00009B4E0000}"/>
    <cellStyle name="Comma 12 10 3 2" xfId="20134" xr:uid="{00000000-0005-0000-0000-00009C4E0000}"/>
    <cellStyle name="Comma 12 10 3 2 2" xfId="20135" xr:uid="{00000000-0005-0000-0000-00009D4E0000}"/>
    <cellStyle name="Comma 12 10 3 3" xfId="20136" xr:uid="{00000000-0005-0000-0000-00009E4E0000}"/>
    <cellStyle name="Comma 12 10 3 3 2" xfId="20137" xr:uid="{00000000-0005-0000-0000-00009F4E0000}"/>
    <cellStyle name="Comma 12 10 3 4" xfId="20138" xr:uid="{00000000-0005-0000-0000-0000A04E0000}"/>
    <cellStyle name="Comma 12 10 4" xfId="20139" xr:uid="{00000000-0005-0000-0000-0000A14E0000}"/>
    <cellStyle name="Comma 12 10 4 2" xfId="20140" xr:uid="{00000000-0005-0000-0000-0000A24E0000}"/>
    <cellStyle name="Comma 12 10 4 2 2" xfId="20141" xr:uid="{00000000-0005-0000-0000-0000A34E0000}"/>
    <cellStyle name="Comma 12 10 4 3" xfId="20142" xr:uid="{00000000-0005-0000-0000-0000A44E0000}"/>
    <cellStyle name="Comma 12 10 4 3 2" xfId="20143" xr:uid="{00000000-0005-0000-0000-0000A54E0000}"/>
    <cellStyle name="Comma 12 10 4 4" xfId="20144" xr:uid="{00000000-0005-0000-0000-0000A64E0000}"/>
    <cellStyle name="Comma 12 10 5" xfId="20145" xr:uid="{00000000-0005-0000-0000-0000A74E0000}"/>
    <cellStyle name="Comma 12 10 5 2" xfId="20146" xr:uid="{00000000-0005-0000-0000-0000A84E0000}"/>
    <cellStyle name="Comma 12 10 5 2 2" xfId="20147" xr:uid="{00000000-0005-0000-0000-0000A94E0000}"/>
    <cellStyle name="Comma 12 10 5 3" xfId="20148" xr:uid="{00000000-0005-0000-0000-0000AA4E0000}"/>
    <cellStyle name="Comma 12 10 5 3 2" xfId="20149" xr:uid="{00000000-0005-0000-0000-0000AB4E0000}"/>
    <cellStyle name="Comma 12 10 5 4" xfId="20150" xr:uid="{00000000-0005-0000-0000-0000AC4E0000}"/>
    <cellStyle name="Comma 12 10 6" xfId="20151" xr:uid="{00000000-0005-0000-0000-0000AD4E0000}"/>
    <cellStyle name="Comma 12 10 6 2" xfId="20152" xr:uid="{00000000-0005-0000-0000-0000AE4E0000}"/>
    <cellStyle name="Comma 12 10 7" xfId="20153" xr:uid="{00000000-0005-0000-0000-0000AF4E0000}"/>
    <cellStyle name="Comma 12 10 7 2" xfId="20154" xr:uid="{00000000-0005-0000-0000-0000B04E0000}"/>
    <cellStyle name="Comma 12 10 8" xfId="20155" xr:uid="{00000000-0005-0000-0000-0000B14E0000}"/>
    <cellStyle name="Comma 12 10 9" xfId="20156" xr:uid="{00000000-0005-0000-0000-0000B24E0000}"/>
    <cellStyle name="Comma 12 11" xfId="20157" xr:uid="{00000000-0005-0000-0000-0000B34E0000}"/>
    <cellStyle name="Comma 12 11 2" xfId="20158" xr:uid="{00000000-0005-0000-0000-0000B44E0000}"/>
    <cellStyle name="Comma 12 11 2 2" xfId="20159" xr:uid="{00000000-0005-0000-0000-0000B54E0000}"/>
    <cellStyle name="Comma 12 11 2 2 2" xfId="20160" xr:uid="{00000000-0005-0000-0000-0000B64E0000}"/>
    <cellStyle name="Comma 12 11 2 3" xfId="20161" xr:uid="{00000000-0005-0000-0000-0000B74E0000}"/>
    <cellStyle name="Comma 12 11 2 3 2" xfId="20162" xr:uid="{00000000-0005-0000-0000-0000B84E0000}"/>
    <cellStyle name="Comma 12 11 2 4" xfId="20163" xr:uid="{00000000-0005-0000-0000-0000B94E0000}"/>
    <cellStyle name="Comma 12 11 3" xfId="20164" xr:uid="{00000000-0005-0000-0000-0000BA4E0000}"/>
    <cellStyle name="Comma 12 11 3 2" xfId="20165" xr:uid="{00000000-0005-0000-0000-0000BB4E0000}"/>
    <cellStyle name="Comma 12 11 3 2 2" xfId="20166" xr:uid="{00000000-0005-0000-0000-0000BC4E0000}"/>
    <cellStyle name="Comma 12 11 3 3" xfId="20167" xr:uid="{00000000-0005-0000-0000-0000BD4E0000}"/>
    <cellStyle name="Comma 12 11 3 3 2" xfId="20168" xr:uid="{00000000-0005-0000-0000-0000BE4E0000}"/>
    <cellStyle name="Comma 12 11 3 4" xfId="20169" xr:uid="{00000000-0005-0000-0000-0000BF4E0000}"/>
    <cellStyle name="Comma 12 11 4" xfId="20170" xr:uid="{00000000-0005-0000-0000-0000C04E0000}"/>
    <cellStyle name="Comma 12 11 4 2" xfId="20171" xr:uid="{00000000-0005-0000-0000-0000C14E0000}"/>
    <cellStyle name="Comma 12 11 4 2 2" xfId="20172" xr:uid="{00000000-0005-0000-0000-0000C24E0000}"/>
    <cellStyle name="Comma 12 11 4 3" xfId="20173" xr:uid="{00000000-0005-0000-0000-0000C34E0000}"/>
    <cellStyle name="Comma 12 11 4 3 2" xfId="20174" xr:uid="{00000000-0005-0000-0000-0000C44E0000}"/>
    <cellStyle name="Comma 12 11 4 4" xfId="20175" xr:uid="{00000000-0005-0000-0000-0000C54E0000}"/>
    <cellStyle name="Comma 12 11 5" xfId="20176" xr:uid="{00000000-0005-0000-0000-0000C64E0000}"/>
    <cellStyle name="Comma 12 11 5 2" xfId="20177" xr:uid="{00000000-0005-0000-0000-0000C74E0000}"/>
    <cellStyle name="Comma 12 11 6" xfId="20178" xr:uid="{00000000-0005-0000-0000-0000C84E0000}"/>
    <cellStyle name="Comma 12 11 6 2" xfId="20179" xr:uid="{00000000-0005-0000-0000-0000C94E0000}"/>
    <cellStyle name="Comma 12 11 7" xfId="20180" xr:uid="{00000000-0005-0000-0000-0000CA4E0000}"/>
    <cellStyle name="Comma 12 11 8" xfId="20181" xr:uid="{00000000-0005-0000-0000-0000CB4E0000}"/>
    <cellStyle name="Comma 12 12" xfId="20182" xr:uid="{00000000-0005-0000-0000-0000CC4E0000}"/>
    <cellStyle name="Comma 12 12 2" xfId="20183" xr:uid="{00000000-0005-0000-0000-0000CD4E0000}"/>
    <cellStyle name="Comma 12 12 2 2" xfId="20184" xr:uid="{00000000-0005-0000-0000-0000CE4E0000}"/>
    <cellStyle name="Comma 12 12 3" xfId="20185" xr:uid="{00000000-0005-0000-0000-0000CF4E0000}"/>
    <cellStyle name="Comma 12 12 3 2" xfId="20186" xr:uid="{00000000-0005-0000-0000-0000D04E0000}"/>
    <cellStyle name="Comma 12 12 4" xfId="20187" xr:uid="{00000000-0005-0000-0000-0000D14E0000}"/>
    <cellStyle name="Comma 12 13" xfId="20188" xr:uid="{00000000-0005-0000-0000-0000D24E0000}"/>
    <cellStyle name="Comma 12 13 2" xfId="20189" xr:uid="{00000000-0005-0000-0000-0000D34E0000}"/>
    <cellStyle name="Comma 12 13 2 2" xfId="20190" xr:uid="{00000000-0005-0000-0000-0000D44E0000}"/>
    <cellStyle name="Comma 12 13 3" xfId="20191" xr:uid="{00000000-0005-0000-0000-0000D54E0000}"/>
    <cellStyle name="Comma 12 13 3 2" xfId="20192" xr:uid="{00000000-0005-0000-0000-0000D64E0000}"/>
    <cellStyle name="Comma 12 13 4" xfId="20193" xr:uid="{00000000-0005-0000-0000-0000D74E0000}"/>
    <cellStyle name="Comma 12 14" xfId="20194" xr:uid="{00000000-0005-0000-0000-0000D84E0000}"/>
    <cellStyle name="Comma 12 14 2" xfId="20195" xr:uid="{00000000-0005-0000-0000-0000D94E0000}"/>
    <cellStyle name="Comma 12 14 2 2" xfId="20196" xr:uid="{00000000-0005-0000-0000-0000DA4E0000}"/>
    <cellStyle name="Comma 12 14 3" xfId="20197" xr:uid="{00000000-0005-0000-0000-0000DB4E0000}"/>
    <cellStyle name="Comma 12 14 3 2" xfId="20198" xr:uid="{00000000-0005-0000-0000-0000DC4E0000}"/>
    <cellStyle name="Comma 12 14 4" xfId="20199" xr:uid="{00000000-0005-0000-0000-0000DD4E0000}"/>
    <cellStyle name="Comma 12 15" xfId="20200" xr:uid="{00000000-0005-0000-0000-0000DE4E0000}"/>
    <cellStyle name="Comma 12 15 2" xfId="20201" xr:uid="{00000000-0005-0000-0000-0000DF4E0000}"/>
    <cellStyle name="Comma 12 16" xfId="20202" xr:uid="{00000000-0005-0000-0000-0000E04E0000}"/>
    <cellStyle name="Comma 12 16 2" xfId="20203" xr:uid="{00000000-0005-0000-0000-0000E14E0000}"/>
    <cellStyle name="Comma 12 17" xfId="20204" xr:uid="{00000000-0005-0000-0000-0000E24E0000}"/>
    <cellStyle name="Comma 12 18" xfId="20205" xr:uid="{00000000-0005-0000-0000-0000E34E0000}"/>
    <cellStyle name="Comma 12 19" xfId="20206" xr:uid="{00000000-0005-0000-0000-0000E44E0000}"/>
    <cellStyle name="Comma 12 2" xfId="20207" xr:uid="{00000000-0005-0000-0000-0000E54E0000}"/>
    <cellStyle name="Comma 12 2 10" xfId="20208" xr:uid="{00000000-0005-0000-0000-0000E64E0000}"/>
    <cellStyle name="Comma 12 2 10 2" xfId="20209" xr:uid="{00000000-0005-0000-0000-0000E74E0000}"/>
    <cellStyle name="Comma 12 2 10 2 2" xfId="20210" xr:uid="{00000000-0005-0000-0000-0000E84E0000}"/>
    <cellStyle name="Comma 12 2 10 2 2 2" xfId="20211" xr:uid="{00000000-0005-0000-0000-0000E94E0000}"/>
    <cellStyle name="Comma 12 2 10 2 3" xfId="20212" xr:uid="{00000000-0005-0000-0000-0000EA4E0000}"/>
    <cellStyle name="Comma 12 2 10 2 3 2" xfId="20213" xr:uid="{00000000-0005-0000-0000-0000EB4E0000}"/>
    <cellStyle name="Comma 12 2 10 2 4" xfId="20214" xr:uid="{00000000-0005-0000-0000-0000EC4E0000}"/>
    <cellStyle name="Comma 12 2 10 3" xfId="20215" xr:uid="{00000000-0005-0000-0000-0000ED4E0000}"/>
    <cellStyle name="Comma 12 2 10 3 2" xfId="20216" xr:uid="{00000000-0005-0000-0000-0000EE4E0000}"/>
    <cellStyle name="Comma 12 2 10 3 2 2" xfId="20217" xr:uid="{00000000-0005-0000-0000-0000EF4E0000}"/>
    <cellStyle name="Comma 12 2 10 3 3" xfId="20218" xr:uid="{00000000-0005-0000-0000-0000F04E0000}"/>
    <cellStyle name="Comma 12 2 10 3 3 2" xfId="20219" xr:uid="{00000000-0005-0000-0000-0000F14E0000}"/>
    <cellStyle name="Comma 12 2 10 3 4" xfId="20220" xr:uid="{00000000-0005-0000-0000-0000F24E0000}"/>
    <cellStyle name="Comma 12 2 10 4" xfId="20221" xr:uid="{00000000-0005-0000-0000-0000F34E0000}"/>
    <cellStyle name="Comma 12 2 10 4 2" xfId="20222" xr:uid="{00000000-0005-0000-0000-0000F44E0000}"/>
    <cellStyle name="Comma 12 2 10 4 2 2" xfId="20223" xr:uid="{00000000-0005-0000-0000-0000F54E0000}"/>
    <cellStyle name="Comma 12 2 10 4 3" xfId="20224" xr:uid="{00000000-0005-0000-0000-0000F64E0000}"/>
    <cellStyle name="Comma 12 2 10 4 3 2" xfId="20225" xr:uid="{00000000-0005-0000-0000-0000F74E0000}"/>
    <cellStyle name="Comma 12 2 10 4 4" xfId="20226" xr:uid="{00000000-0005-0000-0000-0000F84E0000}"/>
    <cellStyle name="Comma 12 2 10 5" xfId="20227" xr:uid="{00000000-0005-0000-0000-0000F94E0000}"/>
    <cellStyle name="Comma 12 2 10 5 2" xfId="20228" xr:uid="{00000000-0005-0000-0000-0000FA4E0000}"/>
    <cellStyle name="Comma 12 2 10 6" xfId="20229" xr:uid="{00000000-0005-0000-0000-0000FB4E0000}"/>
    <cellStyle name="Comma 12 2 10 6 2" xfId="20230" xr:uid="{00000000-0005-0000-0000-0000FC4E0000}"/>
    <cellStyle name="Comma 12 2 10 7" xfId="20231" xr:uid="{00000000-0005-0000-0000-0000FD4E0000}"/>
    <cellStyle name="Comma 12 2 10 8" xfId="20232" xr:uid="{00000000-0005-0000-0000-0000FE4E0000}"/>
    <cellStyle name="Comma 12 2 11" xfId="20233" xr:uid="{00000000-0005-0000-0000-0000FF4E0000}"/>
    <cellStyle name="Comma 12 2 11 2" xfId="20234" xr:uid="{00000000-0005-0000-0000-0000004F0000}"/>
    <cellStyle name="Comma 12 2 11 2 2" xfId="20235" xr:uid="{00000000-0005-0000-0000-0000014F0000}"/>
    <cellStyle name="Comma 12 2 11 3" xfId="20236" xr:uid="{00000000-0005-0000-0000-0000024F0000}"/>
    <cellStyle name="Comma 12 2 11 3 2" xfId="20237" xr:uid="{00000000-0005-0000-0000-0000034F0000}"/>
    <cellStyle name="Comma 12 2 11 4" xfId="20238" xr:uid="{00000000-0005-0000-0000-0000044F0000}"/>
    <cellStyle name="Comma 12 2 12" xfId="20239" xr:uid="{00000000-0005-0000-0000-0000054F0000}"/>
    <cellStyle name="Comma 12 2 12 2" xfId="20240" xr:uid="{00000000-0005-0000-0000-0000064F0000}"/>
    <cellStyle name="Comma 12 2 12 2 2" xfId="20241" xr:uid="{00000000-0005-0000-0000-0000074F0000}"/>
    <cellStyle name="Comma 12 2 12 3" xfId="20242" xr:uid="{00000000-0005-0000-0000-0000084F0000}"/>
    <cellStyle name="Comma 12 2 12 3 2" xfId="20243" xr:uid="{00000000-0005-0000-0000-0000094F0000}"/>
    <cellStyle name="Comma 12 2 12 4" xfId="20244" xr:uid="{00000000-0005-0000-0000-00000A4F0000}"/>
    <cellStyle name="Comma 12 2 13" xfId="20245" xr:uid="{00000000-0005-0000-0000-00000B4F0000}"/>
    <cellStyle name="Comma 12 2 13 2" xfId="20246" xr:uid="{00000000-0005-0000-0000-00000C4F0000}"/>
    <cellStyle name="Comma 12 2 13 2 2" xfId="20247" xr:uid="{00000000-0005-0000-0000-00000D4F0000}"/>
    <cellStyle name="Comma 12 2 13 3" xfId="20248" xr:uid="{00000000-0005-0000-0000-00000E4F0000}"/>
    <cellStyle name="Comma 12 2 13 3 2" xfId="20249" xr:uid="{00000000-0005-0000-0000-00000F4F0000}"/>
    <cellStyle name="Comma 12 2 13 4" xfId="20250" xr:uid="{00000000-0005-0000-0000-0000104F0000}"/>
    <cellStyle name="Comma 12 2 14" xfId="20251" xr:uid="{00000000-0005-0000-0000-0000114F0000}"/>
    <cellStyle name="Comma 12 2 14 2" xfId="20252" xr:uid="{00000000-0005-0000-0000-0000124F0000}"/>
    <cellStyle name="Comma 12 2 15" xfId="20253" xr:uid="{00000000-0005-0000-0000-0000134F0000}"/>
    <cellStyle name="Comma 12 2 15 2" xfId="20254" xr:uid="{00000000-0005-0000-0000-0000144F0000}"/>
    <cellStyle name="Comma 12 2 16" xfId="20255" xr:uid="{00000000-0005-0000-0000-0000154F0000}"/>
    <cellStyle name="Comma 12 2 17" xfId="20256" xr:uid="{00000000-0005-0000-0000-0000164F0000}"/>
    <cellStyle name="Comma 12 2 18" xfId="20257" xr:uid="{00000000-0005-0000-0000-0000174F0000}"/>
    <cellStyle name="Comma 12 2 2" xfId="20258" xr:uid="{00000000-0005-0000-0000-0000184F0000}"/>
    <cellStyle name="Comma 12 2 2 10" xfId="20259" xr:uid="{00000000-0005-0000-0000-0000194F0000}"/>
    <cellStyle name="Comma 12 2 2 10 2" xfId="20260" xr:uid="{00000000-0005-0000-0000-00001A4F0000}"/>
    <cellStyle name="Comma 12 2 2 11" xfId="20261" xr:uid="{00000000-0005-0000-0000-00001B4F0000}"/>
    <cellStyle name="Comma 12 2 2 11 2" xfId="20262" xr:uid="{00000000-0005-0000-0000-00001C4F0000}"/>
    <cellStyle name="Comma 12 2 2 12" xfId="20263" xr:uid="{00000000-0005-0000-0000-00001D4F0000}"/>
    <cellStyle name="Comma 12 2 2 13" xfId="20264" xr:uid="{00000000-0005-0000-0000-00001E4F0000}"/>
    <cellStyle name="Comma 12 2 2 14" xfId="20265" xr:uid="{00000000-0005-0000-0000-00001F4F0000}"/>
    <cellStyle name="Comma 12 2 2 2" xfId="20266" xr:uid="{00000000-0005-0000-0000-0000204F0000}"/>
    <cellStyle name="Comma 12 2 2 2 10" xfId="20267" xr:uid="{00000000-0005-0000-0000-0000214F0000}"/>
    <cellStyle name="Comma 12 2 2 2 11" xfId="20268" xr:uid="{00000000-0005-0000-0000-0000224F0000}"/>
    <cellStyle name="Comma 12 2 2 2 2" xfId="20269" xr:uid="{00000000-0005-0000-0000-0000234F0000}"/>
    <cellStyle name="Comma 12 2 2 2 2 10" xfId="20270" xr:uid="{00000000-0005-0000-0000-0000244F0000}"/>
    <cellStyle name="Comma 12 2 2 2 2 2" xfId="20271" xr:uid="{00000000-0005-0000-0000-0000254F0000}"/>
    <cellStyle name="Comma 12 2 2 2 2 2 2" xfId="20272" xr:uid="{00000000-0005-0000-0000-0000264F0000}"/>
    <cellStyle name="Comma 12 2 2 2 2 2 2 2" xfId="20273" xr:uid="{00000000-0005-0000-0000-0000274F0000}"/>
    <cellStyle name="Comma 12 2 2 2 2 2 2 2 2" xfId="20274" xr:uid="{00000000-0005-0000-0000-0000284F0000}"/>
    <cellStyle name="Comma 12 2 2 2 2 2 2 2 2 2" xfId="20275" xr:uid="{00000000-0005-0000-0000-0000294F0000}"/>
    <cellStyle name="Comma 12 2 2 2 2 2 2 2 3" xfId="20276" xr:uid="{00000000-0005-0000-0000-00002A4F0000}"/>
    <cellStyle name="Comma 12 2 2 2 2 2 2 2 3 2" xfId="20277" xr:uid="{00000000-0005-0000-0000-00002B4F0000}"/>
    <cellStyle name="Comma 12 2 2 2 2 2 2 2 4" xfId="20278" xr:uid="{00000000-0005-0000-0000-00002C4F0000}"/>
    <cellStyle name="Comma 12 2 2 2 2 2 2 3" xfId="20279" xr:uid="{00000000-0005-0000-0000-00002D4F0000}"/>
    <cellStyle name="Comma 12 2 2 2 2 2 2 3 2" xfId="20280" xr:uid="{00000000-0005-0000-0000-00002E4F0000}"/>
    <cellStyle name="Comma 12 2 2 2 2 2 2 3 2 2" xfId="20281" xr:uid="{00000000-0005-0000-0000-00002F4F0000}"/>
    <cellStyle name="Comma 12 2 2 2 2 2 2 3 3" xfId="20282" xr:uid="{00000000-0005-0000-0000-0000304F0000}"/>
    <cellStyle name="Comma 12 2 2 2 2 2 2 3 3 2" xfId="20283" xr:uid="{00000000-0005-0000-0000-0000314F0000}"/>
    <cellStyle name="Comma 12 2 2 2 2 2 2 3 4" xfId="20284" xr:uid="{00000000-0005-0000-0000-0000324F0000}"/>
    <cellStyle name="Comma 12 2 2 2 2 2 2 4" xfId="20285" xr:uid="{00000000-0005-0000-0000-0000334F0000}"/>
    <cellStyle name="Comma 12 2 2 2 2 2 2 4 2" xfId="20286" xr:uid="{00000000-0005-0000-0000-0000344F0000}"/>
    <cellStyle name="Comma 12 2 2 2 2 2 2 4 2 2" xfId="20287" xr:uid="{00000000-0005-0000-0000-0000354F0000}"/>
    <cellStyle name="Comma 12 2 2 2 2 2 2 4 3" xfId="20288" xr:uid="{00000000-0005-0000-0000-0000364F0000}"/>
    <cellStyle name="Comma 12 2 2 2 2 2 2 4 3 2" xfId="20289" xr:uid="{00000000-0005-0000-0000-0000374F0000}"/>
    <cellStyle name="Comma 12 2 2 2 2 2 2 4 4" xfId="20290" xr:uid="{00000000-0005-0000-0000-0000384F0000}"/>
    <cellStyle name="Comma 12 2 2 2 2 2 2 5" xfId="20291" xr:uid="{00000000-0005-0000-0000-0000394F0000}"/>
    <cellStyle name="Comma 12 2 2 2 2 2 2 5 2" xfId="20292" xr:uid="{00000000-0005-0000-0000-00003A4F0000}"/>
    <cellStyle name="Comma 12 2 2 2 2 2 2 6" xfId="20293" xr:uid="{00000000-0005-0000-0000-00003B4F0000}"/>
    <cellStyle name="Comma 12 2 2 2 2 2 2 6 2" xfId="20294" xr:uid="{00000000-0005-0000-0000-00003C4F0000}"/>
    <cellStyle name="Comma 12 2 2 2 2 2 2 7" xfId="20295" xr:uid="{00000000-0005-0000-0000-00003D4F0000}"/>
    <cellStyle name="Comma 12 2 2 2 2 2 2 8" xfId="20296" xr:uid="{00000000-0005-0000-0000-00003E4F0000}"/>
    <cellStyle name="Comma 12 2 2 2 2 2 3" xfId="20297" xr:uid="{00000000-0005-0000-0000-00003F4F0000}"/>
    <cellStyle name="Comma 12 2 2 2 2 2 3 2" xfId="20298" xr:uid="{00000000-0005-0000-0000-0000404F0000}"/>
    <cellStyle name="Comma 12 2 2 2 2 2 3 2 2" xfId="20299" xr:uid="{00000000-0005-0000-0000-0000414F0000}"/>
    <cellStyle name="Comma 12 2 2 2 2 2 3 3" xfId="20300" xr:uid="{00000000-0005-0000-0000-0000424F0000}"/>
    <cellStyle name="Comma 12 2 2 2 2 2 3 3 2" xfId="20301" xr:uid="{00000000-0005-0000-0000-0000434F0000}"/>
    <cellStyle name="Comma 12 2 2 2 2 2 3 4" xfId="20302" xr:uid="{00000000-0005-0000-0000-0000444F0000}"/>
    <cellStyle name="Comma 12 2 2 2 2 2 4" xfId="20303" xr:uid="{00000000-0005-0000-0000-0000454F0000}"/>
    <cellStyle name="Comma 12 2 2 2 2 2 4 2" xfId="20304" xr:uid="{00000000-0005-0000-0000-0000464F0000}"/>
    <cellStyle name="Comma 12 2 2 2 2 2 4 2 2" xfId="20305" xr:uid="{00000000-0005-0000-0000-0000474F0000}"/>
    <cellStyle name="Comma 12 2 2 2 2 2 4 3" xfId="20306" xr:uid="{00000000-0005-0000-0000-0000484F0000}"/>
    <cellStyle name="Comma 12 2 2 2 2 2 4 3 2" xfId="20307" xr:uid="{00000000-0005-0000-0000-0000494F0000}"/>
    <cellStyle name="Comma 12 2 2 2 2 2 4 4" xfId="20308" xr:uid="{00000000-0005-0000-0000-00004A4F0000}"/>
    <cellStyle name="Comma 12 2 2 2 2 2 5" xfId="20309" xr:uid="{00000000-0005-0000-0000-00004B4F0000}"/>
    <cellStyle name="Comma 12 2 2 2 2 2 5 2" xfId="20310" xr:uid="{00000000-0005-0000-0000-00004C4F0000}"/>
    <cellStyle name="Comma 12 2 2 2 2 2 5 2 2" xfId="20311" xr:uid="{00000000-0005-0000-0000-00004D4F0000}"/>
    <cellStyle name="Comma 12 2 2 2 2 2 5 3" xfId="20312" xr:uid="{00000000-0005-0000-0000-00004E4F0000}"/>
    <cellStyle name="Comma 12 2 2 2 2 2 5 3 2" xfId="20313" xr:uid="{00000000-0005-0000-0000-00004F4F0000}"/>
    <cellStyle name="Comma 12 2 2 2 2 2 5 4" xfId="20314" xr:uid="{00000000-0005-0000-0000-0000504F0000}"/>
    <cellStyle name="Comma 12 2 2 2 2 2 6" xfId="20315" xr:uid="{00000000-0005-0000-0000-0000514F0000}"/>
    <cellStyle name="Comma 12 2 2 2 2 2 6 2" xfId="20316" xr:uid="{00000000-0005-0000-0000-0000524F0000}"/>
    <cellStyle name="Comma 12 2 2 2 2 2 7" xfId="20317" xr:uid="{00000000-0005-0000-0000-0000534F0000}"/>
    <cellStyle name="Comma 12 2 2 2 2 2 7 2" xfId="20318" xr:uid="{00000000-0005-0000-0000-0000544F0000}"/>
    <cellStyle name="Comma 12 2 2 2 2 2 8" xfId="20319" xr:uid="{00000000-0005-0000-0000-0000554F0000}"/>
    <cellStyle name="Comma 12 2 2 2 2 2 9" xfId="20320" xr:uid="{00000000-0005-0000-0000-0000564F0000}"/>
    <cellStyle name="Comma 12 2 2 2 2 3" xfId="20321" xr:uid="{00000000-0005-0000-0000-0000574F0000}"/>
    <cellStyle name="Comma 12 2 2 2 2 3 2" xfId="20322" xr:uid="{00000000-0005-0000-0000-0000584F0000}"/>
    <cellStyle name="Comma 12 2 2 2 2 3 2 2" xfId="20323" xr:uid="{00000000-0005-0000-0000-0000594F0000}"/>
    <cellStyle name="Comma 12 2 2 2 2 3 2 2 2" xfId="20324" xr:uid="{00000000-0005-0000-0000-00005A4F0000}"/>
    <cellStyle name="Comma 12 2 2 2 2 3 2 3" xfId="20325" xr:uid="{00000000-0005-0000-0000-00005B4F0000}"/>
    <cellStyle name="Comma 12 2 2 2 2 3 2 3 2" xfId="20326" xr:uid="{00000000-0005-0000-0000-00005C4F0000}"/>
    <cellStyle name="Comma 12 2 2 2 2 3 2 4" xfId="20327" xr:uid="{00000000-0005-0000-0000-00005D4F0000}"/>
    <cellStyle name="Comma 12 2 2 2 2 3 3" xfId="20328" xr:uid="{00000000-0005-0000-0000-00005E4F0000}"/>
    <cellStyle name="Comma 12 2 2 2 2 3 3 2" xfId="20329" xr:uid="{00000000-0005-0000-0000-00005F4F0000}"/>
    <cellStyle name="Comma 12 2 2 2 2 3 3 2 2" xfId="20330" xr:uid="{00000000-0005-0000-0000-0000604F0000}"/>
    <cellStyle name="Comma 12 2 2 2 2 3 3 3" xfId="20331" xr:uid="{00000000-0005-0000-0000-0000614F0000}"/>
    <cellStyle name="Comma 12 2 2 2 2 3 3 3 2" xfId="20332" xr:uid="{00000000-0005-0000-0000-0000624F0000}"/>
    <cellStyle name="Comma 12 2 2 2 2 3 3 4" xfId="20333" xr:uid="{00000000-0005-0000-0000-0000634F0000}"/>
    <cellStyle name="Comma 12 2 2 2 2 3 4" xfId="20334" xr:uid="{00000000-0005-0000-0000-0000644F0000}"/>
    <cellStyle name="Comma 12 2 2 2 2 3 4 2" xfId="20335" xr:uid="{00000000-0005-0000-0000-0000654F0000}"/>
    <cellStyle name="Comma 12 2 2 2 2 3 4 2 2" xfId="20336" xr:uid="{00000000-0005-0000-0000-0000664F0000}"/>
    <cellStyle name="Comma 12 2 2 2 2 3 4 3" xfId="20337" xr:uid="{00000000-0005-0000-0000-0000674F0000}"/>
    <cellStyle name="Comma 12 2 2 2 2 3 4 3 2" xfId="20338" xr:uid="{00000000-0005-0000-0000-0000684F0000}"/>
    <cellStyle name="Comma 12 2 2 2 2 3 4 4" xfId="20339" xr:uid="{00000000-0005-0000-0000-0000694F0000}"/>
    <cellStyle name="Comma 12 2 2 2 2 3 5" xfId="20340" xr:uid="{00000000-0005-0000-0000-00006A4F0000}"/>
    <cellStyle name="Comma 12 2 2 2 2 3 5 2" xfId="20341" xr:uid="{00000000-0005-0000-0000-00006B4F0000}"/>
    <cellStyle name="Comma 12 2 2 2 2 3 6" xfId="20342" xr:uid="{00000000-0005-0000-0000-00006C4F0000}"/>
    <cellStyle name="Comma 12 2 2 2 2 3 6 2" xfId="20343" xr:uid="{00000000-0005-0000-0000-00006D4F0000}"/>
    <cellStyle name="Comma 12 2 2 2 2 3 7" xfId="20344" xr:uid="{00000000-0005-0000-0000-00006E4F0000}"/>
    <cellStyle name="Comma 12 2 2 2 2 3 8" xfId="20345" xr:uid="{00000000-0005-0000-0000-00006F4F0000}"/>
    <cellStyle name="Comma 12 2 2 2 2 4" xfId="20346" xr:uid="{00000000-0005-0000-0000-0000704F0000}"/>
    <cellStyle name="Comma 12 2 2 2 2 4 2" xfId="20347" xr:uid="{00000000-0005-0000-0000-0000714F0000}"/>
    <cellStyle name="Comma 12 2 2 2 2 4 2 2" xfId="20348" xr:uid="{00000000-0005-0000-0000-0000724F0000}"/>
    <cellStyle name="Comma 12 2 2 2 2 4 3" xfId="20349" xr:uid="{00000000-0005-0000-0000-0000734F0000}"/>
    <cellStyle name="Comma 12 2 2 2 2 4 3 2" xfId="20350" xr:uid="{00000000-0005-0000-0000-0000744F0000}"/>
    <cellStyle name="Comma 12 2 2 2 2 4 4" xfId="20351" xr:uid="{00000000-0005-0000-0000-0000754F0000}"/>
    <cellStyle name="Comma 12 2 2 2 2 5" xfId="20352" xr:uid="{00000000-0005-0000-0000-0000764F0000}"/>
    <cellStyle name="Comma 12 2 2 2 2 5 2" xfId="20353" xr:uid="{00000000-0005-0000-0000-0000774F0000}"/>
    <cellStyle name="Comma 12 2 2 2 2 5 2 2" xfId="20354" xr:uid="{00000000-0005-0000-0000-0000784F0000}"/>
    <cellStyle name="Comma 12 2 2 2 2 5 3" xfId="20355" xr:uid="{00000000-0005-0000-0000-0000794F0000}"/>
    <cellStyle name="Comma 12 2 2 2 2 5 3 2" xfId="20356" xr:uid="{00000000-0005-0000-0000-00007A4F0000}"/>
    <cellStyle name="Comma 12 2 2 2 2 5 4" xfId="20357" xr:uid="{00000000-0005-0000-0000-00007B4F0000}"/>
    <cellStyle name="Comma 12 2 2 2 2 6" xfId="20358" xr:uid="{00000000-0005-0000-0000-00007C4F0000}"/>
    <cellStyle name="Comma 12 2 2 2 2 6 2" xfId="20359" xr:uid="{00000000-0005-0000-0000-00007D4F0000}"/>
    <cellStyle name="Comma 12 2 2 2 2 6 2 2" xfId="20360" xr:uid="{00000000-0005-0000-0000-00007E4F0000}"/>
    <cellStyle name="Comma 12 2 2 2 2 6 3" xfId="20361" xr:uid="{00000000-0005-0000-0000-00007F4F0000}"/>
    <cellStyle name="Comma 12 2 2 2 2 6 3 2" xfId="20362" xr:uid="{00000000-0005-0000-0000-0000804F0000}"/>
    <cellStyle name="Comma 12 2 2 2 2 6 4" xfId="20363" xr:uid="{00000000-0005-0000-0000-0000814F0000}"/>
    <cellStyle name="Comma 12 2 2 2 2 7" xfId="20364" xr:uid="{00000000-0005-0000-0000-0000824F0000}"/>
    <cellStyle name="Comma 12 2 2 2 2 7 2" xfId="20365" xr:uid="{00000000-0005-0000-0000-0000834F0000}"/>
    <cellStyle name="Comma 12 2 2 2 2 8" xfId="20366" xr:uid="{00000000-0005-0000-0000-0000844F0000}"/>
    <cellStyle name="Comma 12 2 2 2 2 8 2" xfId="20367" xr:uid="{00000000-0005-0000-0000-0000854F0000}"/>
    <cellStyle name="Comma 12 2 2 2 2 9" xfId="20368" xr:uid="{00000000-0005-0000-0000-0000864F0000}"/>
    <cellStyle name="Comma 12 2 2 2 3" xfId="20369" xr:uid="{00000000-0005-0000-0000-0000874F0000}"/>
    <cellStyle name="Comma 12 2 2 2 3 2" xfId="20370" xr:uid="{00000000-0005-0000-0000-0000884F0000}"/>
    <cellStyle name="Comma 12 2 2 2 3 2 2" xfId="20371" xr:uid="{00000000-0005-0000-0000-0000894F0000}"/>
    <cellStyle name="Comma 12 2 2 2 3 2 2 2" xfId="20372" xr:uid="{00000000-0005-0000-0000-00008A4F0000}"/>
    <cellStyle name="Comma 12 2 2 2 3 2 2 2 2" xfId="20373" xr:uid="{00000000-0005-0000-0000-00008B4F0000}"/>
    <cellStyle name="Comma 12 2 2 2 3 2 2 3" xfId="20374" xr:uid="{00000000-0005-0000-0000-00008C4F0000}"/>
    <cellStyle name="Comma 12 2 2 2 3 2 2 3 2" xfId="20375" xr:uid="{00000000-0005-0000-0000-00008D4F0000}"/>
    <cellStyle name="Comma 12 2 2 2 3 2 2 4" xfId="20376" xr:uid="{00000000-0005-0000-0000-00008E4F0000}"/>
    <cellStyle name="Comma 12 2 2 2 3 2 3" xfId="20377" xr:uid="{00000000-0005-0000-0000-00008F4F0000}"/>
    <cellStyle name="Comma 12 2 2 2 3 2 3 2" xfId="20378" xr:uid="{00000000-0005-0000-0000-0000904F0000}"/>
    <cellStyle name="Comma 12 2 2 2 3 2 3 2 2" xfId="20379" xr:uid="{00000000-0005-0000-0000-0000914F0000}"/>
    <cellStyle name="Comma 12 2 2 2 3 2 3 3" xfId="20380" xr:uid="{00000000-0005-0000-0000-0000924F0000}"/>
    <cellStyle name="Comma 12 2 2 2 3 2 3 3 2" xfId="20381" xr:uid="{00000000-0005-0000-0000-0000934F0000}"/>
    <cellStyle name="Comma 12 2 2 2 3 2 3 4" xfId="20382" xr:uid="{00000000-0005-0000-0000-0000944F0000}"/>
    <cellStyle name="Comma 12 2 2 2 3 2 4" xfId="20383" xr:uid="{00000000-0005-0000-0000-0000954F0000}"/>
    <cellStyle name="Comma 12 2 2 2 3 2 4 2" xfId="20384" xr:uid="{00000000-0005-0000-0000-0000964F0000}"/>
    <cellStyle name="Comma 12 2 2 2 3 2 4 2 2" xfId="20385" xr:uid="{00000000-0005-0000-0000-0000974F0000}"/>
    <cellStyle name="Comma 12 2 2 2 3 2 4 3" xfId="20386" xr:uid="{00000000-0005-0000-0000-0000984F0000}"/>
    <cellStyle name="Comma 12 2 2 2 3 2 4 3 2" xfId="20387" xr:uid="{00000000-0005-0000-0000-0000994F0000}"/>
    <cellStyle name="Comma 12 2 2 2 3 2 4 4" xfId="20388" xr:uid="{00000000-0005-0000-0000-00009A4F0000}"/>
    <cellStyle name="Comma 12 2 2 2 3 2 5" xfId="20389" xr:uid="{00000000-0005-0000-0000-00009B4F0000}"/>
    <cellStyle name="Comma 12 2 2 2 3 2 5 2" xfId="20390" xr:uid="{00000000-0005-0000-0000-00009C4F0000}"/>
    <cellStyle name="Comma 12 2 2 2 3 2 6" xfId="20391" xr:uid="{00000000-0005-0000-0000-00009D4F0000}"/>
    <cellStyle name="Comma 12 2 2 2 3 2 6 2" xfId="20392" xr:uid="{00000000-0005-0000-0000-00009E4F0000}"/>
    <cellStyle name="Comma 12 2 2 2 3 2 7" xfId="20393" xr:uid="{00000000-0005-0000-0000-00009F4F0000}"/>
    <cellStyle name="Comma 12 2 2 2 3 2 8" xfId="20394" xr:uid="{00000000-0005-0000-0000-0000A04F0000}"/>
    <cellStyle name="Comma 12 2 2 2 3 3" xfId="20395" xr:uid="{00000000-0005-0000-0000-0000A14F0000}"/>
    <cellStyle name="Comma 12 2 2 2 3 3 2" xfId="20396" xr:uid="{00000000-0005-0000-0000-0000A24F0000}"/>
    <cellStyle name="Comma 12 2 2 2 3 3 2 2" xfId="20397" xr:uid="{00000000-0005-0000-0000-0000A34F0000}"/>
    <cellStyle name="Comma 12 2 2 2 3 3 3" xfId="20398" xr:uid="{00000000-0005-0000-0000-0000A44F0000}"/>
    <cellStyle name="Comma 12 2 2 2 3 3 3 2" xfId="20399" xr:uid="{00000000-0005-0000-0000-0000A54F0000}"/>
    <cellStyle name="Comma 12 2 2 2 3 3 4" xfId="20400" xr:uid="{00000000-0005-0000-0000-0000A64F0000}"/>
    <cellStyle name="Comma 12 2 2 2 3 4" xfId="20401" xr:uid="{00000000-0005-0000-0000-0000A74F0000}"/>
    <cellStyle name="Comma 12 2 2 2 3 4 2" xfId="20402" xr:uid="{00000000-0005-0000-0000-0000A84F0000}"/>
    <cellStyle name="Comma 12 2 2 2 3 4 2 2" xfId="20403" xr:uid="{00000000-0005-0000-0000-0000A94F0000}"/>
    <cellStyle name="Comma 12 2 2 2 3 4 3" xfId="20404" xr:uid="{00000000-0005-0000-0000-0000AA4F0000}"/>
    <cellStyle name="Comma 12 2 2 2 3 4 3 2" xfId="20405" xr:uid="{00000000-0005-0000-0000-0000AB4F0000}"/>
    <cellStyle name="Comma 12 2 2 2 3 4 4" xfId="20406" xr:uid="{00000000-0005-0000-0000-0000AC4F0000}"/>
    <cellStyle name="Comma 12 2 2 2 3 5" xfId="20407" xr:uid="{00000000-0005-0000-0000-0000AD4F0000}"/>
    <cellStyle name="Comma 12 2 2 2 3 5 2" xfId="20408" xr:uid="{00000000-0005-0000-0000-0000AE4F0000}"/>
    <cellStyle name="Comma 12 2 2 2 3 5 2 2" xfId="20409" xr:uid="{00000000-0005-0000-0000-0000AF4F0000}"/>
    <cellStyle name="Comma 12 2 2 2 3 5 3" xfId="20410" xr:uid="{00000000-0005-0000-0000-0000B04F0000}"/>
    <cellStyle name="Comma 12 2 2 2 3 5 3 2" xfId="20411" xr:uid="{00000000-0005-0000-0000-0000B14F0000}"/>
    <cellStyle name="Comma 12 2 2 2 3 5 4" xfId="20412" xr:uid="{00000000-0005-0000-0000-0000B24F0000}"/>
    <cellStyle name="Comma 12 2 2 2 3 6" xfId="20413" xr:uid="{00000000-0005-0000-0000-0000B34F0000}"/>
    <cellStyle name="Comma 12 2 2 2 3 6 2" xfId="20414" xr:uid="{00000000-0005-0000-0000-0000B44F0000}"/>
    <cellStyle name="Comma 12 2 2 2 3 7" xfId="20415" xr:uid="{00000000-0005-0000-0000-0000B54F0000}"/>
    <cellStyle name="Comma 12 2 2 2 3 7 2" xfId="20416" xr:uid="{00000000-0005-0000-0000-0000B64F0000}"/>
    <cellStyle name="Comma 12 2 2 2 3 8" xfId="20417" xr:uid="{00000000-0005-0000-0000-0000B74F0000}"/>
    <cellStyle name="Comma 12 2 2 2 3 9" xfId="20418" xr:uid="{00000000-0005-0000-0000-0000B84F0000}"/>
    <cellStyle name="Comma 12 2 2 2 4" xfId="20419" xr:uid="{00000000-0005-0000-0000-0000B94F0000}"/>
    <cellStyle name="Comma 12 2 2 2 4 2" xfId="20420" xr:uid="{00000000-0005-0000-0000-0000BA4F0000}"/>
    <cellStyle name="Comma 12 2 2 2 4 2 2" xfId="20421" xr:uid="{00000000-0005-0000-0000-0000BB4F0000}"/>
    <cellStyle name="Comma 12 2 2 2 4 2 2 2" xfId="20422" xr:uid="{00000000-0005-0000-0000-0000BC4F0000}"/>
    <cellStyle name="Comma 12 2 2 2 4 2 3" xfId="20423" xr:uid="{00000000-0005-0000-0000-0000BD4F0000}"/>
    <cellStyle name="Comma 12 2 2 2 4 2 3 2" xfId="20424" xr:uid="{00000000-0005-0000-0000-0000BE4F0000}"/>
    <cellStyle name="Comma 12 2 2 2 4 2 4" xfId="20425" xr:uid="{00000000-0005-0000-0000-0000BF4F0000}"/>
    <cellStyle name="Comma 12 2 2 2 4 3" xfId="20426" xr:uid="{00000000-0005-0000-0000-0000C04F0000}"/>
    <cellStyle name="Comma 12 2 2 2 4 3 2" xfId="20427" xr:uid="{00000000-0005-0000-0000-0000C14F0000}"/>
    <cellStyle name="Comma 12 2 2 2 4 3 2 2" xfId="20428" xr:uid="{00000000-0005-0000-0000-0000C24F0000}"/>
    <cellStyle name="Comma 12 2 2 2 4 3 3" xfId="20429" xr:uid="{00000000-0005-0000-0000-0000C34F0000}"/>
    <cellStyle name="Comma 12 2 2 2 4 3 3 2" xfId="20430" xr:uid="{00000000-0005-0000-0000-0000C44F0000}"/>
    <cellStyle name="Comma 12 2 2 2 4 3 4" xfId="20431" xr:uid="{00000000-0005-0000-0000-0000C54F0000}"/>
    <cellStyle name="Comma 12 2 2 2 4 4" xfId="20432" xr:uid="{00000000-0005-0000-0000-0000C64F0000}"/>
    <cellStyle name="Comma 12 2 2 2 4 4 2" xfId="20433" xr:uid="{00000000-0005-0000-0000-0000C74F0000}"/>
    <cellStyle name="Comma 12 2 2 2 4 4 2 2" xfId="20434" xr:uid="{00000000-0005-0000-0000-0000C84F0000}"/>
    <cellStyle name="Comma 12 2 2 2 4 4 3" xfId="20435" xr:uid="{00000000-0005-0000-0000-0000C94F0000}"/>
    <cellStyle name="Comma 12 2 2 2 4 4 3 2" xfId="20436" xr:uid="{00000000-0005-0000-0000-0000CA4F0000}"/>
    <cellStyle name="Comma 12 2 2 2 4 4 4" xfId="20437" xr:uid="{00000000-0005-0000-0000-0000CB4F0000}"/>
    <cellStyle name="Comma 12 2 2 2 4 5" xfId="20438" xr:uid="{00000000-0005-0000-0000-0000CC4F0000}"/>
    <cellStyle name="Comma 12 2 2 2 4 5 2" xfId="20439" xr:uid="{00000000-0005-0000-0000-0000CD4F0000}"/>
    <cellStyle name="Comma 12 2 2 2 4 6" xfId="20440" xr:uid="{00000000-0005-0000-0000-0000CE4F0000}"/>
    <cellStyle name="Comma 12 2 2 2 4 6 2" xfId="20441" xr:uid="{00000000-0005-0000-0000-0000CF4F0000}"/>
    <cellStyle name="Comma 12 2 2 2 4 7" xfId="20442" xr:uid="{00000000-0005-0000-0000-0000D04F0000}"/>
    <cellStyle name="Comma 12 2 2 2 4 8" xfId="20443" xr:uid="{00000000-0005-0000-0000-0000D14F0000}"/>
    <cellStyle name="Comma 12 2 2 2 5" xfId="20444" xr:uid="{00000000-0005-0000-0000-0000D24F0000}"/>
    <cellStyle name="Comma 12 2 2 2 5 2" xfId="20445" xr:uid="{00000000-0005-0000-0000-0000D34F0000}"/>
    <cellStyle name="Comma 12 2 2 2 5 2 2" xfId="20446" xr:uid="{00000000-0005-0000-0000-0000D44F0000}"/>
    <cellStyle name="Comma 12 2 2 2 5 3" xfId="20447" xr:uid="{00000000-0005-0000-0000-0000D54F0000}"/>
    <cellStyle name="Comma 12 2 2 2 5 3 2" xfId="20448" xr:uid="{00000000-0005-0000-0000-0000D64F0000}"/>
    <cellStyle name="Comma 12 2 2 2 5 4" xfId="20449" xr:uid="{00000000-0005-0000-0000-0000D74F0000}"/>
    <cellStyle name="Comma 12 2 2 2 6" xfId="20450" xr:uid="{00000000-0005-0000-0000-0000D84F0000}"/>
    <cellStyle name="Comma 12 2 2 2 6 2" xfId="20451" xr:uid="{00000000-0005-0000-0000-0000D94F0000}"/>
    <cellStyle name="Comma 12 2 2 2 6 2 2" xfId="20452" xr:uid="{00000000-0005-0000-0000-0000DA4F0000}"/>
    <cellStyle name="Comma 12 2 2 2 6 3" xfId="20453" xr:uid="{00000000-0005-0000-0000-0000DB4F0000}"/>
    <cellStyle name="Comma 12 2 2 2 6 3 2" xfId="20454" xr:uid="{00000000-0005-0000-0000-0000DC4F0000}"/>
    <cellStyle name="Comma 12 2 2 2 6 4" xfId="20455" xr:uid="{00000000-0005-0000-0000-0000DD4F0000}"/>
    <cellStyle name="Comma 12 2 2 2 7" xfId="20456" xr:uid="{00000000-0005-0000-0000-0000DE4F0000}"/>
    <cellStyle name="Comma 12 2 2 2 7 2" xfId="20457" xr:uid="{00000000-0005-0000-0000-0000DF4F0000}"/>
    <cellStyle name="Comma 12 2 2 2 7 2 2" xfId="20458" xr:uid="{00000000-0005-0000-0000-0000E04F0000}"/>
    <cellStyle name="Comma 12 2 2 2 7 3" xfId="20459" xr:uid="{00000000-0005-0000-0000-0000E14F0000}"/>
    <cellStyle name="Comma 12 2 2 2 7 3 2" xfId="20460" xr:uid="{00000000-0005-0000-0000-0000E24F0000}"/>
    <cellStyle name="Comma 12 2 2 2 7 4" xfId="20461" xr:uid="{00000000-0005-0000-0000-0000E34F0000}"/>
    <cellStyle name="Comma 12 2 2 2 8" xfId="20462" xr:uid="{00000000-0005-0000-0000-0000E44F0000}"/>
    <cellStyle name="Comma 12 2 2 2 8 2" xfId="20463" xr:uid="{00000000-0005-0000-0000-0000E54F0000}"/>
    <cellStyle name="Comma 12 2 2 2 9" xfId="20464" xr:uid="{00000000-0005-0000-0000-0000E64F0000}"/>
    <cellStyle name="Comma 12 2 2 2 9 2" xfId="20465" xr:uid="{00000000-0005-0000-0000-0000E74F0000}"/>
    <cellStyle name="Comma 12 2 2 3" xfId="20466" xr:uid="{00000000-0005-0000-0000-0000E84F0000}"/>
    <cellStyle name="Comma 12 2 2 3 10" xfId="20467" xr:uid="{00000000-0005-0000-0000-0000E94F0000}"/>
    <cellStyle name="Comma 12 2 2 3 11" xfId="20468" xr:uid="{00000000-0005-0000-0000-0000EA4F0000}"/>
    <cellStyle name="Comma 12 2 2 3 2" xfId="20469" xr:uid="{00000000-0005-0000-0000-0000EB4F0000}"/>
    <cellStyle name="Comma 12 2 2 3 2 10" xfId="20470" xr:uid="{00000000-0005-0000-0000-0000EC4F0000}"/>
    <cellStyle name="Comma 12 2 2 3 2 2" xfId="20471" xr:uid="{00000000-0005-0000-0000-0000ED4F0000}"/>
    <cellStyle name="Comma 12 2 2 3 2 2 2" xfId="20472" xr:uid="{00000000-0005-0000-0000-0000EE4F0000}"/>
    <cellStyle name="Comma 12 2 2 3 2 2 2 2" xfId="20473" xr:uid="{00000000-0005-0000-0000-0000EF4F0000}"/>
    <cellStyle name="Comma 12 2 2 3 2 2 2 2 2" xfId="20474" xr:uid="{00000000-0005-0000-0000-0000F04F0000}"/>
    <cellStyle name="Comma 12 2 2 3 2 2 2 2 2 2" xfId="20475" xr:uid="{00000000-0005-0000-0000-0000F14F0000}"/>
    <cellStyle name="Comma 12 2 2 3 2 2 2 2 3" xfId="20476" xr:uid="{00000000-0005-0000-0000-0000F24F0000}"/>
    <cellStyle name="Comma 12 2 2 3 2 2 2 2 3 2" xfId="20477" xr:uid="{00000000-0005-0000-0000-0000F34F0000}"/>
    <cellStyle name="Comma 12 2 2 3 2 2 2 2 4" xfId="20478" xr:uid="{00000000-0005-0000-0000-0000F44F0000}"/>
    <cellStyle name="Comma 12 2 2 3 2 2 2 3" xfId="20479" xr:uid="{00000000-0005-0000-0000-0000F54F0000}"/>
    <cellStyle name="Comma 12 2 2 3 2 2 2 3 2" xfId="20480" xr:uid="{00000000-0005-0000-0000-0000F64F0000}"/>
    <cellStyle name="Comma 12 2 2 3 2 2 2 3 2 2" xfId="20481" xr:uid="{00000000-0005-0000-0000-0000F74F0000}"/>
    <cellStyle name="Comma 12 2 2 3 2 2 2 3 3" xfId="20482" xr:uid="{00000000-0005-0000-0000-0000F84F0000}"/>
    <cellStyle name="Comma 12 2 2 3 2 2 2 3 3 2" xfId="20483" xr:uid="{00000000-0005-0000-0000-0000F94F0000}"/>
    <cellStyle name="Comma 12 2 2 3 2 2 2 3 4" xfId="20484" xr:uid="{00000000-0005-0000-0000-0000FA4F0000}"/>
    <cellStyle name="Comma 12 2 2 3 2 2 2 4" xfId="20485" xr:uid="{00000000-0005-0000-0000-0000FB4F0000}"/>
    <cellStyle name="Comma 12 2 2 3 2 2 2 4 2" xfId="20486" xr:uid="{00000000-0005-0000-0000-0000FC4F0000}"/>
    <cellStyle name="Comma 12 2 2 3 2 2 2 4 2 2" xfId="20487" xr:uid="{00000000-0005-0000-0000-0000FD4F0000}"/>
    <cellStyle name="Comma 12 2 2 3 2 2 2 4 3" xfId="20488" xr:uid="{00000000-0005-0000-0000-0000FE4F0000}"/>
    <cellStyle name="Comma 12 2 2 3 2 2 2 4 3 2" xfId="20489" xr:uid="{00000000-0005-0000-0000-0000FF4F0000}"/>
    <cellStyle name="Comma 12 2 2 3 2 2 2 4 4" xfId="20490" xr:uid="{00000000-0005-0000-0000-000000500000}"/>
    <cellStyle name="Comma 12 2 2 3 2 2 2 5" xfId="20491" xr:uid="{00000000-0005-0000-0000-000001500000}"/>
    <cellStyle name="Comma 12 2 2 3 2 2 2 5 2" xfId="20492" xr:uid="{00000000-0005-0000-0000-000002500000}"/>
    <cellStyle name="Comma 12 2 2 3 2 2 2 6" xfId="20493" xr:uid="{00000000-0005-0000-0000-000003500000}"/>
    <cellStyle name="Comma 12 2 2 3 2 2 2 6 2" xfId="20494" xr:uid="{00000000-0005-0000-0000-000004500000}"/>
    <cellStyle name="Comma 12 2 2 3 2 2 2 7" xfId="20495" xr:uid="{00000000-0005-0000-0000-000005500000}"/>
    <cellStyle name="Comma 12 2 2 3 2 2 2 8" xfId="20496" xr:uid="{00000000-0005-0000-0000-000006500000}"/>
    <cellStyle name="Comma 12 2 2 3 2 2 3" xfId="20497" xr:uid="{00000000-0005-0000-0000-000007500000}"/>
    <cellStyle name="Comma 12 2 2 3 2 2 3 2" xfId="20498" xr:uid="{00000000-0005-0000-0000-000008500000}"/>
    <cellStyle name="Comma 12 2 2 3 2 2 3 2 2" xfId="20499" xr:uid="{00000000-0005-0000-0000-000009500000}"/>
    <cellStyle name="Comma 12 2 2 3 2 2 3 3" xfId="20500" xr:uid="{00000000-0005-0000-0000-00000A500000}"/>
    <cellStyle name="Comma 12 2 2 3 2 2 3 3 2" xfId="20501" xr:uid="{00000000-0005-0000-0000-00000B500000}"/>
    <cellStyle name="Comma 12 2 2 3 2 2 3 4" xfId="20502" xr:uid="{00000000-0005-0000-0000-00000C500000}"/>
    <cellStyle name="Comma 12 2 2 3 2 2 4" xfId="20503" xr:uid="{00000000-0005-0000-0000-00000D500000}"/>
    <cellStyle name="Comma 12 2 2 3 2 2 4 2" xfId="20504" xr:uid="{00000000-0005-0000-0000-00000E500000}"/>
    <cellStyle name="Comma 12 2 2 3 2 2 4 2 2" xfId="20505" xr:uid="{00000000-0005-0000-0000-00000F500000}"/>
    <cellStyle name="Comma 12 2 2 3 2 2 4 3" xfId="20506" xr:uid="{00000000-0005-0000-0000-000010500000}"/>
    <cellStyle name="Comma 12 2 2 3 2 2 4 3 2" xfId="20507" xr:uid="{00000000-0005-0000-0000-000011500000}"/>
    <cellStyle name="Comma 12 2 2 3 2 2 4 4" xfId="20508" xr:uid="{00000000-0005-0000-0000-000012500000}"/>
    <cellStyle name="Comma 12 2 2 3 2 2 5" xfId="20509" xr:uid="{00000000-0005-0000-0000-000013500000}"/>
    <cellStyle name="Comma 12 2 2 3 2 2 5 2" xfId="20510" xr:uid="{00000000-0005-0000-0000-000014500000}"/>
    <cellStyle name="Comma 12 2 2 3 2 2 5 2 2" xfId="20511" xr:uid="{00000000-0005-0000-0000-000015500000}"/>
    <cellStyle name="Comma 12 2 2 3 2 2 5 3" xfId="20512" xr:uid="{00000000-0005-0000-0000-000016500000}"/>
    <cellStyle name="Comma 12 2 2 3 2 2 5 3 2" xfId="20513" xr:uid="{00000000-0005-0000-0000-000017500000}"/>
    <cellStyle name="Comma 12 2 2 3 2 2 5 4" xfId="20514" xr:uid="{00000000-0005-0000-0000-000018500000}"/>
    <cellStyle name="Comma 12 2 2 3 2 2 6" xfId="20515" xr:uid="{00000000-0005-0000-0000-000019500000}"/>
    <cellStyle name="Comma 12 2 2 3 2 2 6 2" xfId="20516" xr:uid="{00000000-0005-0000-0000-00001A500000}"/>
    <cellStyle name="Comma 12 2 2 3 2 2 7" xfId="20517" xr:uid="{00000000-0005-0000-0000-00001B500000}"/>
    <cellStyle name="Comma 12 2 2 3 2 2 7 2" xfId="20518" xr:uid="{00000000-0005-0000-0000-00001C500000}"/>
    <cellStyle name="Comma 12 2 2 3 2 2 8" xfId="20519" xr:uid="{00000000-0005-0000-0000-00001D500000}"/>
    <cellStyle name="Comma 12 2 2 3 2 2 9" xfId="20520" xr:uid="{00000000-0005-0000-0000-00001E500000}"/>
    <cellStyle name="Comma 12 2 2 3 2 3" xfId="20521" xr:uid="{00000000-0005-0000-0000-00001F500000}"/>
    <cellStyle name="Comma 12 2 2 3 2 3 2" xfId="20522" xr:uid="{00000000-0005-0000-0000-000020500000}"/>
    <cellStyle name="Comma 12 2 2 3 2 3 2 2" xfId="20523" xr:uid="{00000000-0005-0000-0000-000021500000}"/>
    <cellStyle name="Comma 12 2 2 3 2 3 2 2 2" xfId="20524" xr:uid="{00000000-0005-0000-0000-000022500000}"/>
    <cellStyle name="Comma 12 2 2 3 2 3 2 3" xfId="20525" xr:uid="{00000000-0005-0000-0000-000023500000}"/>
    <cellStyle name="Comma 12 2 2 3 2 3 2 3 2" xfId="20526" xr:uid="{00000000-0005-0000-0000-000024500000}"/>
    <cellStyle name="Comma 12 2 2 3 2 3 2 4" xfId="20527" xr:uid="{00000000-0005-0000-0000-000025500000}"/>
    <cellStyle name="Comma 12 2 2 3 2 3 3" xfId="20528" xr:uid="{00000000-0005-0000-0000-000026500000}"/>
    <cellStyle name="Comma 12 2 2 3 2 3 3 2" xfId="20529" xr:uid="{00000000-0005-0000-0000-000027500000}"/>
    <cellStyle name="Comma 12 2 2 3 2 3 3 2 2" xfId="20530" xr:uid="{00000000-0005-0000-0000-000028500000}"/>
    <cellStyle name="Comma 12 2 2 3 2 3 3 3" xfId="20531" xr:uid="{00000000-0005-0000-0000-000029500000}"/>
    <cellStyle name="Comma 12 2 2 3 2 3 3 3 2" xfId="20532" xr:uid="{00000000-0005-0000-0000-00002A500000}"/>
    <cellStyle name="Comma 12 2 2 3 2 3 3 4" xfId="20533" xr:uid="{00000000-0005-0000-0000-00002B500000}"/>
    <cellStyle name="Comma 12 2 2 3 2 3 4" xfId="20534" xr:uid="{00000000-0005-0000-0000-00002C500000}"/>
    <cellStyle name="Comma 12 2 2 3 2 3 4 2" xfId="20535" xr:uid="{00000000-0005-0000-0000-00002D500000}"/>
    <cellStyle name="Comma 12 2 2 3 2 3 4 2 2" xfId="20536" xr:uid="{00000000-0005-0000-0000-00002E500000}"/>
    <cellStyle name="Comma 12 2 2 3 2 3 4 3" xfId="20537" xr:uid="{00000000-0005-0000-0000-00002F500000}"/>
    <cellStyle name="Comma 12 2 2 3 2 3 4 3 2" xfId="20538" xr:uid="{00000000-0005-0000-0000-000030500000}"/>
    <cellStyle name="Comma 12 2 2 3 2 3 4 4" xfId="20539" xr:uid="{00000000-0005-0000-0000-000031500000}"/>
    <cellStyle name="Comma 12 2 2 3 2 3 5" xfId="20540" xr:uid="{00000000-0005-0000-0000-000032500000}"/>
    <cellStyle name="Comma 12 2 2 3 2 3 5 2" xfId="20541" xr:uid="{00000000-0005-0000-0000-000033500000}"/>
    <cellStyle name="Comma 12 2 2 3 2 3 6" xfId="20542" xr:uid="{00000000-0005-0000-0000-000034500000}"/>
    <cellStyle name="Comma 12 2 2 3 2 3 6 2" xfId="20543" xr:uid="{00000000-0005-0000-0000-000035500000}"/>
    <cellStyle name="Comma 12 2 2 3 2 3 7" xfId="20544" xr:uid="{00000000-0005-0000-0000-000036500000}"/>
    <cellStyle name="Comma 12 2 2 3 2 3 8" xfId="20545" xr:uid="{00000000-0005-0000-0000-000037500000}"/>
    <cellStyle name="Comma 12 2 2 3 2 4" xfId="20546" xr:uid="{00000000-0005-0000-0000-000038500000}"/>
    <cellStyle name="Comma 12 2 2 3 2 4 2" xfId="20547" xr:uid="{00000000-0005-0000-0000-000039500000}"/>
    <cellStyle name="Comma 12 2 2 3 2 4 2 2" xfId="20548" xr:uid="{00000000-0005-0000-0000-00003A500000}"/>
    <cellStyle name="Comma 12 2 2 3 2 4 3" xfId="20549" xr:uid="{00000000-0005-0000-0000-00003B500000}"/>
    <cellStyle name="Comma 12 2 2 3 2 4 3 2" xfId="20550" xr:uid="{00000000-0005-0000-0000-00003C500000}"/>
    <cellStyle name="Comma 12 2 2 3 2 4 4" xfId="20551" xr:uid="{00000000-0005-0000-0000-00003D500000}"/>
    <cellStyle name="Comma 12 2 2 3 2 5" xfId="20552" xr:uid="{00000000-0005-0000-0000-00003E500000}"/>
    <cellStyle name="Comma 12 2 2 3 2 5 2" xfId="20553" xr:uid="{00000000-0005-0000-0000-00003F500000}"/>
    <cellStyle name="Comma 12 2 2 3 2 5 2 2" xfId="20554" xr:uid="{00000000-0005-0000-0000-000040500000}"/>
    <cellStyle name="Comma 12 2 2 3 2 5 3" xfId="20555" xr:uid="{00000000-0005-0000-0000-000041500000}"/>
    <cellStyle name="Comma 12 2 2 3 2 5 3 2" xfId="20556" xr:uid="{00000000-0005-0000-0000-000042500000}"/>
    <cellStyle name="Comma 12 2 2 3 2 5 4" xfId="20557" xr:uid="{00000000-0005-0000-0000-000043500000}"/>
    <cellStyle name="Comma 12 2 2 3 2 6" xfId="20558" xr:uid="{00000000-0005-0000-0000-000044500000}"/>
    <cellStyle name="Comma 12 2 2 3 2 6 2" xfId="20559" xr:uid="{00000000-0005-0000-0000-000045500000}"/>
    <cellStyle name="Comma 12 2 2 3 2 6 2 2" xfId="20560" xr:uid="{00000000-0005-0000-0000-000046500000}"/>
    <cellStyle name="Comma 12 2 2 3 2 6 3" xfId="20561" xr:uid="{00000000-0005-0000-0000-000047500000}"/>
    <cellStyle name="Comma 12 2 2 3 2 6 3 2" xfId="20562" xr:uid="{00000000-0005-0000-0000-000048500000}"/>
    <cellStyle name="Comma 12 2 2 3 2 6 4" xfId="20563" xr:uid="{00000000-0005-0000-0000-000049500000}"/>
    <cellStyle name="Comma 12 2 2 3 2 7" xfId="20564" xr:uid="{00000000-0005-0000-0000-00004A500000}"/>
    <cellStyle name="Comma 12 2 2 3 2 7 2" xfId="20565" xr:uid="{00000000-0005-0000-0000-00004B500000}"/>
    <cellStyle name="Comma 12 2 2 3 2 8" xfId="20566" xr:uid="{00000000-0005-0000-0000-00004C500000}"/>
    <cellStyle name="Comma 12 2 2 3 2 8 2" xfId="20567" xr:uid="{00000000-0005-0000-0000-00004D500000}"/>
    <cellStyle name="Comma 12 2 2 3 2 9" xfId="20568" xr:uid="{00000000-0005-0000-0000-00004E500000}"/>
    <cellStyle name="Comma 12 2 2 3 3" xfId="20569" xr:uid="{00000000-0005-0000-0000-00004F500000}"/>
    <cellStyle name="Comma 12 2 2 3 3 2" xfId="20570" xr:uid="{00000000-0005-0000-0000-000050500000}"/>
    <cellStyle name="Comma 12 2 2 3 3 2 2" xfId="20571" xr:uid="{00000000-0005-0000-0000-000051500000}"/>
    <cellStyle name="Comma 12 2 2 3 3 2 2 2" xfId="20572" xr:uid="{00000000-0005-0000-0000-000052500000}"/>
    <cellStyle name="Comma 12 2 2 3 3 2 2 2 2" xfId="20573" xr:uid="{00000000-0005-0000-0000-000053500000}"/>
    <cellStyle name="Comma 12 2 2 3 3 2 2 3" xfId="20574" xr:uid="{00000000-0005-0000-0000-000054500000}"/>
    <cellStyle name="Comma 12 2 2 3 3 2 2 3 2" xfId="20575" xr:uid="{00000000-0005-0000-0000-000055500000}"/>
    <cellStyle name="Comma 12 2 2 3 3 2 2 4" xfId="20576" xr:uid="{00000000-0005-0000-0000-000056500000}"/>
    <cellStyle name="Comma 12 2 2 3 3 2 3" xfId="20577" xr:uid="{00000000-0005-0000-0000-000057500000}"/>
    <cellStyle name="Comma 12 2 2 3 3 2 3 2" xfId="20578" xr:uid="{00000000-0005-0000-0000-000058500000}"/>
    <cellStyle name="Comma 12 2 2 3 3 2 3 2 2" xfId="20579" xr:uid="{00000000-0005-0000-0000-000059500000}"/>
    <cellStyle name="Comma 12 2 2 3 3 2 3 3" xfId="20580" xr:uid="{00000000-0005-0000-0000-00005A500000}"/>
    <cellStyle name="Comma 12 2 2 3 3 2 3 3 2" xfId="20581" xr:uid="{00000000-0005-0000-0000-00005B500000}"/>
    <cellStyle name="Comma 12 2 2 3 3 2 3 4" xfId="20582" xr:uid="{00000000-0005-0000-0000-00005C500000}"/>
    <cellStyle name="Comma 12 2 2 3 3 2 4" xfId="20583" xr:uid="{00000000-0005-0000-0000-00005D500000}"/>
    <cellStyle name="Comma 12 2 2 3 3 2 4 2" xfId="20584" xr:uid="{00000000-0005-0000-0000-00005E500000}"/>
    <cellStyle name="Comma 12 2 2 3 3 2 4 2 2" xfId="20585" xr:uid="{00000000-0005-0000-0000-00005F500000}"/>
    <cellStyle name="Comma 12 2 2 3 3 2 4 3" xfId="20586" xr:uid="{00000000-0005-0000-0000-000060500000}"/>
    <cellStyle name="Comma 12 2 2 3 3 2 4 3 2" xfId="20587" xr:uid="{00000000-0005-0000-0000-000061500000}"/>
    <cellStyle name="Comma 12 2 2 3 3 2 4 4" xfId="20588" xr:uid="{00000000-0005-0000-0000-000062500000}"/>
    <cellStyle name="Comma 12 2 2 3 3 2 5" xfId="20589" xr:uid="{00000000-0005-0000-0000-000063500000}"/>
    <cellStyle name="Comma 12 2 2 3 3 2 5 2" xfId="20590" xr:uid="{00000000-0005-0000-0000-000064500000}"/>
    <cellStyle name="Comma 12 2 2 3 3 2 6" xfId="20591" xr:uid="{00000000-0005-0000-0000-000065500000}"/>
    <cellStyle name="Comma 12 2 2 3 3 2 6 2" xfId="20592" xr:uid="{00000000-0005-0000-0000-000066500000}"/>
    <cellStyle name="Comma 12 2 2 3 3 2 7" xfId="20593" xr:uid="{00000000-0005-0000-0000-000067500000}"/>
    <cellStyle name="Comma 12 2 2 3 3 2 8" xfId="20594" xr:uid="{00000000-0005-0000-0000-000068500000}"/>
    <cellStyle name="Comma 12 2 2 3 3 3" xfId="20595" xr:uid="{00000000-0005-0000-0000-000069500000}"/>
    <cellStyle name="Comma 12 2 2 3 3 3 2" xfId="20596" xr:uid="{00000000-0005-0000-0000-00006A500000}"/>
    <cellStyle name="Comma 12 2 2 3 3 3 2 2" xfId="20597" xr:uid="{00000000-0005-0000-0000-00006B500000}"/>
    <cellStyle name="Comma 12 2 2 3 3 3 3" xfId="20598" xr:uid="{00000000-0005-0000-0000-00006C500000}"/>
    <cellStyle name="Comma 12 2 2 3 3 3 3 2" xfId="20599" xr:uid="{00000000-0005-0000-0000-00006D500000}"/>
    <cellStyle name="Comma 12 2 2 3 3 3 4" xfId="20600" xr:uid="{00000000-0005-0000-0000-00006E500000}"/>
    <cellStyle name="Comma 12 2 2 3 3 4" xfId="20601" xr:uid="{00000000-0005-0000-0000-00006F500000}"/>
    <cellStyle name="Comma 12 2 2 3 3 4 2" xfId="20602" xr:uid="{00000000-0005-0000-0000-000070500000}"/>
    <cellStyle name="Comma 12 2 2 3 3 4 2 2" xfId="20603" xr:uid="{00000000-0005-0000-0000-000071500000}"/>
    <cellStyle name="Comma 12 2 2 3 3 4 3" xfId="20604" xr:uid="{00000000-0005-0000-0000-000072500000}"/>
    <cellStyle name="Comma 12 2 2 3 3 4 3 2" xfId="20605" xr:uid="{00000000-0005-0000-0000-000073500000}"/>
    <cellStyle name="Comma 12 2 2 3 3 4 4" xfId="20606" xr:uid="{00000000-0005-0000-0000-000074500000}"/>
    <cellStyle name="Comma 12 2 2 3 3 5" xfId="20607" xr:uid="{00000000-0005-0000-0000-000075500000}"/>
    <cellStyle name="Comma 12 2 2 3 3 5 2" xfId="20608" xr:uid="{00000000-0005-0000-0000-000076500000}"/>
    <cellStyle name="Comma 12 2 2 3 3 5 2 2" xfId="20609" xr:uid="{00000000-0005-0000-0000-000077500000}"/>
    <cellStyle name="Comma 12 2 2 3 3 5 3" xfId="20610" xr:uid="{00000000-0005-0000-0000-000078500000}"/>
    <cellStyle name="Comma 12 2 2 3 3 5 3 2" xfId="20611" xr:uid="{00000000-0005-0000-0000-000079500000}"/>
    <cellStyle name="Comma 12 2 2 3 3 5 4" xfId="20612" xr:uid="{00000000-0005-0000-0000-00007A500000}"/>
    <cellStyle name="Comma 12 2 2 3 3 6" xfId="20613" xr:uid="{00000000-0005-0000-0000-00007B500000}"/>
    <cellStyle name="Comma 12 2 2 3 3 6 2" xfId="20614" xr:uid="{00000000-0005-0000-0000-00007C500000}"/>
    <cellStyle name="Comma 12 2 2 3 3 7" xfId="20615" xr:uid="{00000000-0005-0000-0000-00007D500000}"/>
    <cellStyle name="Comma 12 2 2 3 3 7 2" xfId="20616" xr:uid="{00000000-0005-0000-0000-00007E500000}"/>
    <cellStyle name="Comma 12 2 2 3 3 8" xfId="20617" xr:uid="{00000000-0005-0000-0000-00007F500000}"/>
    <cellStyle name="Comma 12 2 2 3 3 9" xfId="20618" xr:uid="{00000000-0005-0000-0000-000080500000}"/>
    <cellStyle name="Comma 12 2 2 3 4" xfId="20619" xr:uid="{00000000-0005-0000-0000-000081500000}"/>
    <cellStyle name="Comma 12 2 2 3 4 2" xfId="20620" xr:uid="{00000000-0005-0000-0000-000082500000}"/>
    <cellStyle name="Comma 12 2 2 3 4 2 2" xfId="20621" xr:uid="{00000000-0005-0000-0000-000083500000}"/>
    <cellStyle name="Comma 12 2 2 3 4 2 2 2" xfId="20622" xr:uid="{00000000-0005-0000-0000-000084500000}"/>
    <cellStyle name="Comma 12 2 2 3 4 2 3" xfId="20623" xr:uid="{00000000-0005-0000-0000-000085500000}"/>
    <cellStyle name="Comma 12 2 2 3 4 2 3 2" xfId="20624" xr:uid="{00000000-0005-0000-0000-000086500000}"/>
    <cellStyle name="Comma 12 2 2 3 4 2 4" xfId="20625" xr:uid="{00000000-0005-0000-0000-000087500000}"/>
    <cellStyle name="Comma 12 2 2 3 4 3" xfId="20626" xr:uid="{00000000-0005-0000-0000-000088500000}"/>
    <cellStyle name="Comma 12 2 2 3 4 3 2" xfId="20627" xr:uid="{00000000-0005-0000-0000-000089500000}"/>
    <cellStyle name="Comma 12 2 2 3 4 3 2 2" xfId="20628" xr:uid="{00000000-0005-0000-0000-00008A500000}"/>
    <cellStyle name="Comma 12 2 2 3 4 3 3" xfId="20629" xr:uid="{00000000-0005-0000-0000-00008B500000}"/>
    <cellStyle name="Comma 12 2 2 3 4 3 3 2" xfId="20630" xr:uid="{00000000-0005-0000-0000-00008C500000}"/>
    <cellStyle name="Comma 12 2 2 3 4 3 4" xfId="20631" xr:uid="{00000000-0005-0000-0000-00008D500000}"/>
    <cellStyle name="Comma 12 2 2 3 4 4" xfId="20632" xr:uid="{00000000-0005-0000-0000-00008E500000}"/>
    <cellStyle name="Comma 12 2 2 3 4 4 2" xfId="20633" xr:uid="{00000000-0005-0000-0000-00008F500000}"/>
    <cellStyle name="Comma 12 2 2 3 4 4 2 2" xfId="20634" xr:uid="{00000000-0005-0000-0000-000090500000}"/>
    <cellStyle name="Comma 12 2 2 3 4 4 3" xfId="20635" xr:uid="{00000000-0005-0000-0000-000091500000}"/>
    <cellStyle name="Comma 12 2 2 3 4 4 3 2" xfId="20636" xr:uid="{00000000-0005-0000-0000-000092500000}"/>
    <cellStyle name="Comma 12 2 2 3 4 4 4" xfId="20637" xr:uid="{00000000-0005-0000-0000-000093500000}"/>
    <cellStyle name="Comma 12 2 2 3 4 5" xfId="20638" xr:uid="{00000000-0005-0000-0000-000094500000}"/>
    <cellStyle name="Comma 12 2 2 3 4 5 2" xfId="20639" xr:uid="{00000000-0005-0000-0000-000095500000}"/>
    <cellStyle name="Comma 12 2 2 3 4 6" xfId="20640" xr:uid="{00000000-0005-0000-0000-000096500000}"/>
    <cellStyle name="Comma 12 2 2 3 4 6 2" xfId="20641" xr:uid="{00000000-0005-0000-0000-000097500000}"/>
    <cellStyle name="Comma 12 2 2 3 4 7" xfId="20642" xr:uid="{00000000-0005-0000-0000-000098500000}"/>
    <cellStyle name="Comma 12 2 2 3 4 8" xfId="20643" xr:uid="{00000000-0005-0000-0000-000099500000}"/>
    <cellStyle name="Comma 12 2 2 3 5" xfId="20644" xr:uid="{00000000-0005-0000-0000-00009A500000}"/>
    <cellStyle name="Comma 12 2 2 3 5 2" xfId="20645" xr:uid="{00000000-0005-0000-0000-00009B500000}"/>
    <cellStyle name="Comma 12 2 2 3 5 2 2" xfId="20646" xr:uid="{00000000-0005-0000-0000-00009C500000}"/>
    <cellStyle name="Comma 12 2 2 3 5 3" xfId="20647" xr:uid="{00000000-0005-0000-0000-00009D500000}"/>
    <cellStyle name="Comma 12 2 2 3 5 3 2" xfId="20648" xr:uid="{00000000-0005-0000-0000-00009E500000}"/>
    <cellStyle name="Comma 12 2 2 3 5 4" xfId="20649" xr:uid="{00000000-0005-0000-0000-00009F500000}"/>
    <cellStyle name="Comma 12 2 2 3 6" xfId="20650" xr:uid="{00000000-0005-0000-0000-0000A0500000}"/>
    <cellStyle name="Comma 12 2 2 3 6 2" xfId="20651" xr:uid="{00000000-0005-0000-0000-0000A1500000}"/>
    <cellStyle name="Comma 12 2 2 3 6 2 2" xfId="20652" xr:uid="{00000000-0005-0000-0000-0000A2500000}"/>
    <cellStyle name="Comma 12 2 2 3 6 3" xfId="20653" xr:uid="{00000000-0005-0000-0000-0000A3500000}"/>
    <cellStyle name="Comma 12 2 2 3 6 3 2" xfId="20654" xr:uid="{00000000-0005-0000-0000-0000A4500000}"/>
    <cellStyle name="Comma 12 2 2 3 6 4" xfId="20655" xr:uid="{00000000-0005-0000-0000-0000A5500000}"/>
    <cellStyle name="Comma 12 2 2 3 7" xfId="20656" xr:uid="{00000000-0005-0000-0000-0000A6500000}"/>
    <cellStyle name="Comma 12 2 2 3 7 2" xfId="20657" xr:uid="{00000000-0005-0000-0000-0000A7500000}"/>
    <cellStyle name="Comma 12 2 2 3 7 2 2" xfId="20658" xr:uid="{00000000-0005-0000-0000-0000A8500000}"/>
    <cellStyle name="Comma 12 2 2 3 7 3" xfId="20659" xr:uid="{00000000-0005-0000-0000-0000A9500000}"/>
    <cellStyle name="Comma 12 2 2 3 7 3 2" xfId="20660" xr:uid="{00000000-0005-0000-0000-0000AA500000}"/>
    <cellStyle name="Comma 12 2 2 3 7 4" xfId="20661" xr:uid="{00000000-0005-0000-0000-0000AB500000}"/>
    <cellStyle name="Comma 12 2 2 3 8" xfId="20662" xr:uid="{00000000-0005-0000-0000-0000AC500000}"/>
    <cellStyle name="Comma 12 2 2 3 8 2" xfId="20663" xr:uid="{00000000-0005-0000-0000-0000AD500000}"/>
    <cellStyle name="Comma 12 2 2 3 9" xfId="20664" xr:uid="{00000000-0005-0000-0000-0000AE500000}"/>
    <cellStyle name="Comma 12 2 2 3 9 2" xfId="20665" xr:uid="{00000000-0005-0000-0000-0000AF500000}"/>
    <cellStyle name="Comma 12 2 2 4" xfId="20666" xr:uid="{00000000-0005-0000-0000-0000B0500000}"/>
    <cellStyle name="Comma 12 2 2 4 10" xfId="20667" xr:uid="{00000000-0005-0000-0000-0000B1500000}"/>
    <cellStyle name="Comma 12 2 2 4 2" xfId="20668" xr:uid="{00000000-0005-0000-0000-0000B2500000}"/>
    <cellStyle name="Comma 12 2 2 4 2 2" xfId="20669" xr:uid="{00000000-0005-0000-0000-0000B3500000}"/>
    <cellStyle name="Comma 12 2 2 4 2 2 2" xfId="20670" xr:uid="{00000000-0005-0000-0000-0000B4500000}"/>
    <cellStyle name="Comma 12 2 2 4 2 2 2 2" xfId="20671" xr:uid="{00000000-0005-0000-0000-0000B5500000}"/>
    <cellStyle name="Comma 12 2 2 4 2 2 2 2 2" xfId="20672" xr:uid="{00000000-0005-0000-0000-0000B6500000}"/>
    <cellStyle name="Comma 12 2 2 4 2 2 2 3" xfId="20673" xr:uid="{00000000-0005-0000-0000-0000B7500000}"/>
    <cellStyle name="Comma 12 2 2 4 2 2 2 3 2" xfId="20674" xr:uid="{00000000-0005-0000-0000-0000B8500000}"/>
    <cellStyle name="Comma 12 2 2 4 2 2 2 4" xfId="20675" xr:uid="{00000000-0005-0000-0000-0000B9500000}"/>
    <cellStyle name="Comma 12 2 2 4 2 2 3" xfId="20676" xr:uid="{00000000-0005-0000-0000-0000BA500000}"/>
    <cellStyle name="Comma 12 2 2 4 2 2 3 2" xfId="20677" xr:uid="{00000000-0005-0000-0000-0000BB500000}"/>
    <cellStyle name="Comma 12 2 2 4 2 2 3 2 2" xfId="20678" xr:uid="{00000000-0005-0000-0000-0000BC500000}"/>
    <cellStyle name="Comma 12 2 2 4 2 2 3 3" xfId="20679" xr:uid="{00000000-0005-0000-0000-0000BD500000}"/>
    <cellStyle name="Comma 12 2 2 4 2 2 3 3 2" xfId="20680" xr:uid="{00000000-0005-0000-0000-0000BE500000}"/>
    <cellStyle name="Comma 12 2 2 4 2 2 3 4" xfId="20681" xr:uid="{00000000-0005-0000-0000-0000BF500000}"/>
    <cellStyle name="Comma 12 2 2 4 2 2 4" xfId="20682" xr:uid="{00000000-0005-0000-0000-0000C0500000}"/>
    <cellStyle name="Comma 12 2 2 4 2 2 4 2" xfId="20683" xr:uid="{00000000-0005-0000-0000-0000C1500000}"/>
    <cellStyle name="Comma 12 2 2 4 2 2 4 2 2" xfId="20684" xr:uid="{00000000-0005-0000-0000-0000C2500000}"/>
    <cellStyle name="Comma 12 2 2 4 2 2 4 3" xfId="20685" xr:uid="{00000000-0005-0000-0000-0000C3500000}"/>
    <cellStyle name="Comma 12 2 2 4 2 2 4 3 2" xfId="20686" xr:uid="{00000000-0005-0000-0000-0000C4500000}"/>
    <cellStyle name="Comma 12 2 2 4 2 2 4 4" xfId="20687" xr:uid="{00000000-0005-0000-0000-0000C5500000}"/>
    <cellStyle name="Comma 12 2 2 4 2 2 5" xfId="20688" xr:uid="{00000000-0005-0000-0000-0000C6500000}"/>
    <cellStyle name="Comma 12 2 2 4 2 2 5 2" xfId="20689" xr:uid="{00000000-0005-0000-0000-0000C7500000}"/>
    <cellStyle name="Comma 12 2 2 4 2 2 6" xfId="20690" xr:uid="{00000000-0005-0000-0000-0000C8500000}"/>
    <cellStyle name="Comma 12 2 2 4 2 2 6 2" xfId="20691" xr:uid="{00000000-0005-0000-0000-0000C9500000}"/>
    <cellStyle name="Comma 12 2 2 4 2 2 7" xfId="20692" xr:uid="{00000000-0005-0000-0000-0000CA500000}"/>
    <cellStyle name="Comma 12 2 2 4 2 2 8" xfId="20693" xr:uid="{00000000-0005-0000-0000-0000CB500000}"/>
    <cellStyle name="Comma 12 2 2 4 2 3" xfId="20694" xr:uid="{00000000-0005-0000-0000-0000CC500000}"/>
    <cellStyle name="Comma 12 2 2 4 2 3 2" xfId="20695" xr:uid="{00000000-0005-0000-0000-0000CD500000}"/>
    <cellStyle name="Comma 12 2 2 4 2 3 2 2" xfId="20696" xr:uid="{00000000-0005-0000-0000-0000CE500000}"/>
    <cellStyle name="Comma 12 2 2 4 2 3 3" xfId="20697" xr:uid="{00000000-0005-0000-0000-0000CF500000}"/>
    <cellStyle name="Comma 12 2 2 4 2 3 3 2" xfId="20698" xr:uid="{00000000-0005-0000-0000-0000D0500000}"/>
    <cellStyle name="Comma 12 2 2 4 2 3 4" xfId="20699" xr:uid="{00000000-0005-0000-0000-0000D1500000}"/>
    <cellStyle name="Comma 12 2 2 4 2 4" xfId="20700" xr:uid="{00000000-0005-0000-0000-0000D2500000}"/>
    <cellStyle name="Comma 12 2 2 4 2 4 2" xfId="20701" xr:uid="{00000000-0005-0000-0000-0000D3500000}"/>
    <cellStyle name="Comma 12 2 2 4 2 4 2 2" xfId="20702" xr:uid="{00000000-0005-0000-0000-0000D4500000}"/>
    <cellStyle name="Comma 12 2 2 4 2 4 3" xfId="20703" xr:uid="{00000000-0005-0000-0000-0000D5500000}"/>
    <cellStyle name="Comma 12 2 2 4 2 4 3 2" xfId="20704" xr:uid="{00000000-0005-0000-0000-0000D6500000}"/>
    <cellStyle name="Comma 12 2 2 4 2 4 4" xfId="20705" xr:uid="{00000000-0005-0000-0000-0000D7500000}"/>
    <cellStyle name="Comma 12 2 2 4 2 5" xfId="20706" xr:uid="{00000000-0005-0000-0000-0000D8500000}"/>
    <cellStyle name="Comma 12 2 2 4 2 5 2" xfId="20707" xr:uid="{00000000-0005-0000-0000-0000D9500000}"/>
    <cellStyle name="Comma 12 2 2 4 2 5 2 2" xfId="20708" xr:uid="{00000000-0005-0000-0000-0000DA500000}"/>
    <cellStyle name="Comma 12 2 2 4 2 5 3" xfId="20709" xr:uid="{00000000-0005-0000-0000-0000DB500000}"/>
    <cellStyle name="Comma 12 2 2 4 2 5 3 2" xfId="20710" xr:uid="{00000000-0005-0000-0000-0000DC500000}"/>
    <cellStyle name="Comma 12 2 2 4 2 5 4" xfId="20711" xr:uid="{00000000-0005-0000-0000-0000DD500000}"/>
    <cellStyle name="Comma 12 2 2 4 2 6" xfId="20712" xr:uid="{00000000-0005-0000-0000-0000DE500000}"/>
    <cellStyle name="Comma 12 2 2 4 2 6 2" xfId="20713" xr:uid="{00000000-0005-0000-0000-0000DF500000}"/>
    <cellStyle name="Comma 12 2 2 4 2 7" xfId="20714" xr:uid="{00000000-0005-0000-0000-0000E0500000}"/>
    <cellStyle name="Comma 12 2 2 4 2 7 2" xfId="20715" xr:uid="{00000000-0005-0000-0000-0000E1500000}"/>
    <cellStyle name="Comma 12 2 2 4 2 8" xfId="20716" xr:uid="{00000000-0005-0000-0000-0000E2500000}"/>
    <cellStyle name="Comma 12 2 2 4 2 9" xfId="20717" xr:uid="{00000000-0005-0000-0000-0000E3500000}"/>
    <cellStyle name="Comma 12 2 2 4 3" xfId="20718" xr:uid="{00000000-0005-0000-0000-0000E4500000}"/>
    <cellStyle name="Comma 12 2 2 4 3 2" xfId="20719" xr:uid="{00000000-0005-0000-0000-0000E5500000}"/>
    <cellStyle name="Comma 12 2 2 4 3 2 2" xfId="20720" xr:uid="{00000000-0005-0000-0000-0000E6500000}"/>
    <cellStyle name="Comma 12 2 2 4 3 2 2 2" xfId="20721" xr:uid="{00000000-0005-0000-0000-0000E7500000}"/>
    <cellStyle name="Comma 12 2 2 4 3 2 3" xfId="20722" xr:uid="{00000000-0005-0000-0000-0000E8500000}"/>
    <cellStyle name="Comma 12 2 2 4 3 2 3 2" xfId="20723" xr:uid="{00000000-0005-0000-0000-0000E9500000}"/>
    <cellStyle name="Comma 12 2 2 4 3 2 4" xfId="20724" xr:uid="{00000000-0005-0000-0000-0000EA500000}"/>
    <cellStyle name="Comma 12 2 2 4 3 3" xfId="20725" xr:uid="{00000000-0005-0000-0000-0000EB500000}"/>
    <cellStyle name="Comma 12 2 2 4 3 3 2" xfId="20726" xr:uid="{00000000-0005-0000-0000-0000EC500000}"/>
    <cellStyle name="Comma 12 2 2 4 3 3 2 2" xfId="20727" xr:uid="{00000000-0005-0000-0000-0000ED500000}"/>
    <cellStyle name="Comma 12 2 2 4 3 3 3" xfId="20728" xr:uid="{00000000-0005-0000-0000-0000EE500000}"/>
    <cellStyle name="Comma 12 2 2 4 3 3 3 2" xfId="20729" xr:uid="{00000000-0005-0000-0000-0000EF500000}"/>
    <cellStyle name="Comma 12 2 2 4 3 3 4" xfId="20730" xr:uid="{00000000-0005-0000-0000-0000F0500000}"/>
    <cellStyle name="Comma 12 2 2 4 3 4" xfId="20731" xr:uid="{00000000-0005-0000-0000-0000F1500000}"/>
    <cellStyle name="Comma 12 2 2 4 3 4 2" xfId="20732" xr:uid="{00000000-0005-0000-0000-0000F2500000}"/>
    <cellStyle name="Comma 12 2 2 4 3 4 2 2" xfId="20733" xr:uid="{00000000-0005-0000-0000-0000F3500000}"/>
    <cellStyle name="Comma 12 2 2 4 3 4 3" xfId="20734" xr:uid="{00000000-0005-0000-0000-0000F4500000}"/>
    <cellStyle name="Comma 12 2 2 4 3 4 3 2" xfId="20735" xr:uid="{00000000-0005-0000-0000-0000F5500000}"/>
    <cellStyle name="Comma 12 2 2 4 3 4 4" xfId="20736" xr:uid="{00000000-0005-0000-0000-0000F6500000}"/>
    <cellStyle name="Comma 12 2 2 4 3 5" xfId="20737" xr:uid="{00000000-0005-0000-0000-0000F7500000}"/>
    <cellStyle name="Comma 12 2 2 4 3 5 2" xfId="20738" xr:uid="{00000000-0005-0000-0000-0000F8500000}"/>
    <cellStyle name="Comma 12 2 2 4 3 6" xfId="20739" xr:uid="{00000000-0005-0000-0000-0000F9500000}"/>
    <cellStyle name="Comma 12 2 2 4 3 6 2" xfId="20740" xr:uid="{00000000-0005-0000-0000-0000FA500000}"/>
    <cellStyle name="Comma 12 2 2 4 3 7" xfId="20741" xr:uid="{00000000-0005-0000-0000-0000FB500000}"/>
    <cellStyle name="Comma 12 2 2 4 3 8" xfId="20742" xr:uid="{00000000-0005-0000-0000-0000FC500000}"/>
    <cellStyle name="Comma 12 2 2 4 4" xfId="20743" xr:uid="{00000000-0005-0000-0000-0000FD500000}"/>
    <cellStyle name="Comma 12 2 2 4 4 2" xfId="20744" xr:uid="{00000000-0005-0000-0000-0000FE500000}"/>
    <cellStyle name="Comma 12 2 2 4 4 2 2" xfId="20745" xr:uid="{00000000-0005-0000-0000-0000FF500000}"/>
    <cellStyle name="Comma 12 2 2 4 4 3" xfId="20746" xr:uid="{00000000-0005-0000-0000-000000510000}"/>
    <cellStyle name="Comma 12 2 2 4 4 3 2" xfId="20747" xr:uid="{00000000-0005-0000-0000-000001510000}"/>
    <cellStyle name="Comma 12 2 2 4 4 4" xfId="20748" xr:uid="{00000000-0005-0000-0000-000002510000}"/>
    <cellStyle name="Comma 12 2 2 4 5" xfId="20749" xr:uid="{00000000-0005-0000-0000-000003510000}"/>
    <cellStyle name="Comma 12 2 2 4 5 2" xfId="20750" xr:uid="{00000000-0005-0000-0000-000004510000}"/>
    <cellStyle name="Comma 12 2 2 4 5 2 2" xfId="20751" xr:uid="{00000000-0005-0000-0000-000005510000}"/>
    <cellStyle name="Comma 12 2 2 4 5 3" xfId="20752" xr:uid="{00000000-0005-0000-0000-000006510000}"/>
    <cellStyle name="Comma 12 2 2 4 5 3 2" xfId="20753" xr:uid="{00000000-0005-0000-0000-000007510000}"/>
    <cellStyle name="Comma 12 2 2 4 5 4" xfId="20754" xr:uid="{00000000-0005-0000-0000-000008510000}"/>
    <cellStyle name="Comma 12 2 2 4 6" xfId="20755" xr:uid="{00000000-0005-0000-0000-000009510000}"/>
    <cellStyle name="Comma 12 2 2 4 6 2" xfId="20756" xr:uid="{00000000-0005-0000-0000-00000A510000}"/>
    <cellStyle name="Comma 12 2 2 4 6 2 2" xfId="20757" xr:uid="{00000000-0005-0000-0000-00000B510000}"/>
    <cellStyle name="Comma 12 2 2 4 6 3" xfId="20758" xr:uid="{00000000-0005-0000-0000-00000C510000}"/>
    <cellStyle name="Comma 12 2 2 4 6 3 2" xfId="20759" xr:uid="{00000000-0005-0000-0000-00000D510000}"/>
    <cellStyle name="Comma 12 2 2 4 6 4" xfId="20760" xr:uid="{00000000-0005-0000-0000-00000E510000}"/>
    <cellStyle name="Comma 12 2 2 4 7" xfId="20761" xr:uid="{00000000-0005-0000-0000-00000F510000}"/>
    <cellStyle name="Comma 12 2 2 4 7 2" xfId="20762" xr:uid="{00000000-0005-0000-0000-000010510000}"/>
    <cellStyle name="Comma 12 2 2 4 8" xfId="20763" xr:uid="{00000000-0005-0000-0000-000011510000}"/>
    <cellStyle name="Comma 12 2 2 4 8 2" xfId="20764" xr:uid="{00000000-0005-0000-0000-000012510000}"/>
    <cellStyle name="Comma 12 2 2 4 9" xfId="20765" xr:uid="{00000000-0005-0000-0000-000013510000}"/>
    <cellStyle name="Comma 12 2 2 5" xfId="20766" xr:uid="{00000000-0005-0000-0000-000014510000}"/>
    <cellStyle name="Comma 12 2 2 5 2" xfId="20767" xr:uid="{00000000-0005-0000-0000-000015510000}"/>
    <cellStyle name="Comma 12 2 2 5 2 2" xfId="20768" xr:uid="{00000000-0005-0000-0000-000016510000}"/>
    <cellStyle name="Comma 12 2 2 5 2 2 2" xfId="20769" xr:uid="{00000000-0005-0000-0000-000017510000}"/>
    <cellStyle name="Comma 12 2 2 5 2 2 2 2" xfId="20770" xr:uid="{00000000-0005-0000-0000-000018510000}"/>
    <cellStyle name="Comma 12 2 2 5 2 2 3" xfId="20771" xr:uid="{00000000-0005-0000-0000-000019510000}"/>
    <cellStyle name="Comma 12 2 2 5 2 2 3 2" xfId="20772" xr:uid="{00000000-0005-0000-0000-00001A510000}"/>
    <cellStyle name="Comma 12 2 2 5 2 2 4" xfId="20773" xr:uid="{00000000-0005-0000-0000-00001B510000}"/>
    <cellStyle name="Comma 12 2 2 5 2 3" xfId="20774" xr:uid="{00000000-0005-0000-0000-00001C510000}"/>
    <cellStyle name="Comma 12 2 2 5 2 3 2" xfId="20775" xr:uid="{00000000-0005-0000-0000-00001D510000}"/>
    <cellStyle name="Comma 12 2 2 5 2 3 2 2" xfId="20776" xr:uid="{00000000-0005-0000-0000-00001E510000}"/>
    <cellStyle name="Comma 12 2 2 5 2 3 3" xfId="20777" xr:uid="{00000000-0005-0000-0000-00001F510000}"/>
    <cellStyle name="Comma 12 2 2 5 2 3 3 2" xfId="20778" xr:uid="{00000000-0005-0000-0000-000020510000}"/>
    <cellStyle name="Comma 12 2 2 5 2 3 4" xfId="20779" xr:uid="{00000000-0005-0000-0000-000021510000}"/>
    <cellStyle name="Comma 12 2 2 5 2 4" xfId="20780" xr:uid="{00000000-0005-0000-0000-000022510000}"/>
    <cellStyle name="Comma 12 2 2 5 2 4 2" xfId="20781" xr:uid="{00000000-0005-0000-0000-000023510000}"/>
    <cellStyle name="Comma 12 2 2 5 2 4 2 2" xfId="20782" xr:uid="{00000000-0005-0000-0000-000024510000}"/>
    <cellStyle name="Comma 12 2 2 5 2 4 3" xfId="20783" xr:uid="{00000000-0005-0000-0000-000025510000}"/>
    <cellStyle name="Comma 12 2 2 5 2 4 3 2" xfId="20784" xr:uid="{00000000-0005-0000-0000-000026510000}"/>
    <cellStyle name="Comma 12 2 2 5 2 4 4" xfId="20785" xr:uid="{00000000-0005-0000-0000-000027510000}"/>
    <cellStyle name="Comma 12 2 2 5 2 5" xfId="20786" xr:uid="{00000000-0005-0000-0000-000028510000}"/>
    <cellStyle name="Comma 12 2 2 5 2 5 2" xfId="20787" xr:uid="{00000000-0005-0000-0000-000029510000}"/>
    <cellStyle name="Comma 12 2 2 5 2 6" xfId="20788" xr:uid="{00000000-0005-0000-0000-00002A510000}"/>
    <cellStyle name="Comma 12 2 2 5 2 6 2" xfId="20789" xr:uid="{00000000-0005-0000-0000-00002B510000}"/>
    <cellStyle name="Comma 12 2 2 5 2 7" xfId="20790" xr:uid="{00000000-0005-0000-0000-00002C510000}"/>
    <cellStyle name="Comma 12 2 2 5 2 8" xfId="20791" xr:uid="{00000000-0005-0000-0000-00002D510000}"/>
    <cellStyle name="Comma 12 2 2 5 3" xfId="20792" xr:uid="{00000000-0005-0000-0000-00002E510000}"/>
    <cellStyle name="Comma 12 2 2 5 3 2" xfId="20793" xr:uid="{00000000-0005-0000-0000-00002F510000}"/>
    <cellStyle name="Comma 12 2 2 5 3 2 2" xfId="20794" xr:uid="{00000000-0005-0000-0000-000030510000}"/>
    <cellStyle name="Comma 12 2 2 5 3 3" xfId="20795" xr:uid="{00000000-0005-0000-0000-000031510000}"/>
    <cellStyle name="Comma 12 2 2 5 3 3 2" xfId="20796" xr:uid="{00000000-0005-0000-0000-000032510000}"/>
    <cellStyle name="Comma 12 2 2 5 3 4" xfId="20797" xr:uid="{00000000-0005-0000-0000-000033510000}"/>
    <cellStyle name="Comma 12 2 2 5 4" xfId="20798" xr:uid="{00000000-0005-0000-0000-000034510000}"/>
    <cellStyle name="Comma 12 2 2 5 4 2" xfId="20799" xr:uid="{00000000-0005-0000-0000-000035510000}"/>
    <cellStyle name="Comma 12 2 2 5 4 2 2" xfId="20800" xr:uid="{00000000-0005-0000-0000-000036510000}"/>
    <cellStyle name="Comma 12 2 2 5 4 3" xfId="20801" xr:uid="{00000000-0005-0000-0000-000037510000}"/>
    <cellStyle name="Comma 12 2 2 5 4 3 2" xfId="20802" xr:uid="{00000000-0005-0000-0000-000038510000}"/>
    <cellStyle name="Comma 12 2 2 5 4 4" xfId="20803" xr:uid="{00000000-0005-0000-0000-000039510000}"/>
    <cellStyle name="Comma 12 2 2 5 5" xfId="20804" xr:uid="{00000000-0005-0000-0000-00003A510000}"/>
    <cellStyle name="Comma 12 2 2 5 5 2" xfId="20805" xr:uid="{00000000-0005-0000-0000-00003B510000}"/>
    <cellStyle name="Comma 12 2 2 5 5 2 2" xfId="20806" xr:uid="{00000000-0005-0000-0000-00003C510000}"/>
    <cellStyle name="Comma 12 2 2 5 5 3" xfId="20807" xr:uid="{00000000-0005-0000-0000-00003D510000}"/>
    <cellStyle name="Comma 12 2 2 5 5 3 2" xfId="20808" xr:uid="{00000000-0005-0000-0000-00003E510000}"/>
    <cellStyle name="Comma 12 2 2 5 5 4" xfId="20809" xr:uid="{00000000-0005-0000-0000-00003F510000}"/>
    <cellStyle name="Comma 12 2 2 5 6" xfId="20810" xr:uid="{00000000-0005-0000-0000-000040510000}"/>
    <cellStyle name="Comma 12 2 2 5 6 2" xfId="20811" xr:uid="{00000000-0005-0000-0000-000041510000}"/>
    <cellStyle name="Comma 12 2 2 5 7" xfId="20812" xr:uid="{00000000-0005-0000-0000-000042510000}"/>
    <cellStyle name="Comma 12 2 2 5 7 2" xfId="20813" xr:uid="{00000000-0005-0000-0000-000043510000}"/>
    <cellStyle name="Comma 12 2 2 5 8" xfId="20814" xr:uid="{00000000-0005-0000-0000-000044510000}"/>
    <cellStyle name="Comma 12 2 2 5 9" xfId="20815" xr:uid="{00000000-0005-0000-0000-000045510000}"/>
    <cellStyle name="Comma 12 2 2 6" xfId="20816" xr:uid="{00000000-0005-0000-0000-000046510000}"/>
    <cellStyle name="Comma 12 2 2 6 2" xfId="20817" xr:uid="{00000000-0005-0000-0000-000047510000}"/>
    <cellStyle name="Comma 12 2 2 6 2 2" xfId="20818" xr:uid="{00000000-0005-0000-0000-000048510000}"/>
    <cellStyle name="Comma 12 2 2 6 2 2 2" xfId="20819" xr:uid="{00000000-0005-0000-0000-000049510000}"/>
    <cellStyle name="Comma 12 2 2 6 2 3" xfId="20820" xr:uid="{00000000-0005-0000-0000-00004A510000}"/>
    <cellStyle name="Comma 12 2 2 6 2 3 2" xfId="20821" xr:uid="{00000000-0005-0000-0000-00004B510000}"/>
    <cellStyle name="Comma 12 2 2 6 2 4" xfId="20822" xr:uid="{00000000-0005-0000-0000-00004C510000}"/>
    <cellStyle name="Comma 12 2 2 6 3" xfId="20823" xr:uid="{00000000-0005-0000-0000-00004D510000}"/>
    <cellStyle name="Comma 12 2 2 6 3 2" xfId="20824" xr:uid="{00000000-0005-0000-0000-00004E510000}"/>
    <cellStyle name="Comma 12 2 2 6 3 2 2" xfId="20825" xr:uid="{00000000-0005-0000-0000-00004F510000}"/>
    <cellStyle name="Comma 12 2 2 6 3 3" xfId="20826" xr:uid="{00000000-0005-0000-0000-000050510000}"/>
    <cellStyle name="Comma 12 2 2 6 3 3 2" xfId="20827" xr:uid="{00000000-0005-0000-0000-000051510000}"/>
    <cellStyle name="Comma 12 2 2 6 3 4" xfId="20828" xr:uid="{00000000-0005-0000-0000-000052510000}"/>
    <cellStyle name="Comma 12 2 2 6 4" xfId="20829" xr:uid="{00000000-0005-0000-0000-000053510000}"/>
    <cellStyle name="Comma 12 2 2 6 4 2" xfId="20830" xr:uid="{00000000-0005-0000-0000-000054510000}"/>
    <cellStyle name="Comma 12 2 2 6 4 2 2" xfId="20831" xr:uid="{00000000-0005-0000-0000-000055510000}"/>
    <cellStyle name="Comma 12 2 2 6 4 3" xfId="20832" xr:uid="{00000000-0005-0000-0000-000056510000}"/>
    <cellStyle name="Comma 12 2 2 6 4 3 2" xfId="20833" xr:uid="{00000000-0005-0000-0000-000057510000}"/>
    <cellStyle name="Comma 12 2 2 6 4 4" xfId="20834" xr:uid="{00000000-0005-0000-0000-000058510000}"/>
    <cellStyle name="Comma 12 2 2 6 5" xfId="20835" xr:uid="{00000000-0005-0000-0000-000059510000}"/>
    <cellStyle name="Comma 12 2 2 6 5 2" xfId="20836" xr:uid="{00000000-0005-0000-0000-00005A510000}"/>
    <cellStyle name="Comma 12 2 2 6 6" xfId="20837" xr:uid="{00000000-0005-0000-0000-00005B510000}"/>
    <cellStyle name="Comma 12 2 2 6 6 2" xfId="20838" xr:uid="{00000000-0005-0000-0000-00005C510000}"/>
    <cellStyle name="Comma 12 2 2 6 7" xfId="20839" xr:uid="{00000000-0005-0000-0000-00005D510000}"/>
    <cellStyle name="Comma 12 2 2 6 8" xfId="20840" xr:uid="{00000000-0005-0000-0000-00005E510000}"/>
    <cellStyle name="Comma 12 2 2 7" xfId="20841" xr:uid="{00000000-0005-0000-0000-00005F510000}"/>
    <cellStyle name="Comma 12 2 2 7 2" xfId="20842" xr:uid="{00000000-0005-0000-0000-000060510000}"/>
    <cellStyle name="Comma 12 2 2 7 2 2" xfId="20843" xr:uid="{00000000-0005-0000-0000-000061510000}"/>
    <cellStyle name="Comma 12 2 2 7 3" xfId="20844" xr:uid="{00000000-0005-0000-0000-000062510000}"/>
    <cellStyle name="Comma 12 2 2 7 3 2" xfId="20845" xr:uid="{00000000-0005-0000-0000-000063510000}"/>
    <cellStyle name="Comma 12 2 2 7 4" xfId="20846" xr:uid="{00000000-0005-0000-0000-000064510000}"/>
    <cellStyle name="Comma 12 2 2 8" xfId="20847" xr:uid="{00000000-0005-0000-0000-000065510000}"/>
    <cellStyle name="Comma 12 2 2 8 2" xfId="20848" xr:uid="{00000000-0005-0000-0000-000066510000}"/>
    <cellStyle name="Comma 12 2 2 8 2 2" xfId="20849" xr:uid="{00000000-0005-0000-0000-000067510000}"/>
    <cellStyle name="Comma 12 2 2 8 3" xfId="20850" xr:uid="{00000000-0005-0000-0000-000068510000}"/>
    <cellStyle name="Comma 12 2 2 8 3 2" xfId="20851" xr:uid="{00000000-0005-0000-0000-000069510000}"/>
    <cellStyle name="Comma 12 2 2 8 4" xfId="20852" xr:uid="{00000000-0005-0000-0000-00006A510000}"/>
    <cellStyle name="Comma 12 2 2 9" xfId="20853" xr:uid="{00000000-0005-0000-0000-00006B510000}"/>
    <cellStyle name="Comma 12 2 2 9 2" xfId="20854" xr:uid="{00000000-0005-0000-0000-00006C510000}"/>
    <cellStyle name="Comma 12 2 2 9 2 2" xfId="20855" xr:uid="{00000000-0005-0000-0000-00006D510000}"/>
    <cellStyle name="Comma 12 2 2 9 3" xfId="20856" xr:uid="{00000000-0005-0000-0000-00006E510000}"/>
    <cellStyle name="Comma 12 2 2 9 3 2" xfId="20857" xr:uid="{00000000-0005-0000-0000-00006F510000}"/>
    <cellStyle name="Comma 12 2 2 9 4" xfId="20858" xr:uid="{00000000-0005-0000-0000-000070510000}"/>
    <cellStyle name="Comma 12 2 3" xfId="20859" xr:uid="{00000000-0005-0000-0000-000071510000}"/>
    <cellStyle name="Comma 12 2 3 10" xfId="20860" xr:uid="{00000000-0005-0000-0000-000072510000}"/>
    <cellStyle name="Comma 12 2 3 10 2" xfId="20861" xr:uid="{00000000-0005-0000-0000-000073510000}"/>
    <cellStyle name="Comma 12 2 3 11" xfId="20862" xr:uid="{00000000-0005-0000-0000-000074510000}"/>
    <cellStyle name="Comma 12 2 3 11 2" xfId="20863" xr:uid="{00000000-0005-0000-0000-000075510000}"/>
    <cellStyle name="Comma 12 2 3 12" xfId="20864" xr:uid="{00000000-0005-0000-0000-000076510000}"/>
    <cellStyle name="Comma 12 2 3 13" xfId="20865" xr:uid="{00000000-0005-0000-0000-000077510000}"/>
    <cellStyle name="Comma 12 2 3 14" xfId="20866" xr:uid="{00000000-0005-0000-0000-000078510000}"/>
    <cellStyle name="Comma 12 2 3 2" xfId="20867" xr:uid="{00000000-0005-0000-0000-000079510000}"/>
    <cellStyle name="Comma 12 2 3 2 10" xfId="20868" xr:uid="{00000000-0005-0000-0000-00007A510000}"/>
    <cellStyle name="Comma 12 2 3 2 11" xfId="20869" xr:uid="{00000000-0005-0000-0000-00007B510000}"/>
    <cellStyle name="Comma 12 2 3 2 2" xfId="20870" xr:uid="{00000000-0005-0000-0000-00007C510000}"/>
    <cellStyle name="Comma 12 2 3 2 2 10" xfId="20871" xr:uid="{00000000-0005-0000-0000-00007D510000}"/>
    <cellStyle name="Comma 12 2 3 2 2 2" xfId="20872" xr:uid="{00000000-0005-0000-0000-00007E510000}"/>
    <cellStyle name="Comma 12 2 3 2 2 2 2" xfId="20873" xr:uid="{00000000-0005-0000-0000-00007F510000}"/>
    <cellStyle name="Comma 12 2 3 2 2 2 2 2" xfId="20874" xr:uid="{00000000-0005-0000-0000-000080510000}"/>
    <cellStyle name="Comma 12 2 3 2 2 2 2 2 2" xfId="20875" xr:uid="{00000000-0005-0000-0000-000081510000}"/>
    <cellStyle name="Comma 12 2 3 2 2 2 2 2 2 2" xfId="20876" xr:uid="{00000000-0005-0000-0000-000082510000}"/>
    <cellStyle name="Comma 12 2 3 2 2 2 2 2 3" xfId="20877" xr:uid="{00000000-0005-0000-0000-000083510000}"/>
    <cellStyle name="Comma 12 2 3 2 2 2 2 2 3 2" xfId="20878" xr:uid="{00000000-0005-0000-0000-000084510000}"/>
    <cellStyle name="Comma 12 2 3 2 2 2 2 2 4" xfId="20879" xr:uid="{00000000-0005-0000-0000-000085510000}"/>
    <cellStyle name="Comma 12 2 3 2 2 2 2 3" xfId="20880" xr:uid="{00000000-0005-0000-0000-000086510000}"/>
    <cellStyle name="Comma 12 2 3 2 2 2 2 3 2" xfId="20881" xr:uid="{00000000-0005-0000-0000-000087510000}"/>
    <cellStyle name="Comma 12 2 3 2 2 2 2 3 2 2" xfId="20882" xr:uid="{00000000-0005-0000-0000-000088510000}"/>
    <cellStyle name="Comma 12 2 3 2 2 2 2 3 3" xfId="20883" xr:uid="{00000000-0005-0000-0000-000089510000}"/>
    <cellStyle name="Comma 12 2 3 2 2 2 2 3 3 2" xfId="20884" xr:uid="{00000000-0005-0000-0000-00008A510000}"/>
    <cellStyle name="Comma 12 2 3 2 2 2 2 3 4" xfId="20885" xr:uid="{00000000-0005-0000-0000-00008B510000}"/>
    <cellStyle name="Comma 12 2 3 2 2 2 2 4" xfId="20886" xr:uid="{00000000-0005-0000-0000-00008C510000}"/>
    <cellStyle name="Comma 12 2 3 2 2 2 2 4 2" xfId="20887" xr:uid="{00000000-0005-0000-0000-00008D510000}"/>
    <cellStyle name="Comma 12 2 3 2 2 2 2 4 2 2" xfId="20888" xr:uid="{00000000-0005-0000-0000-00008E510000}"/>
    <cellStyle name="Comma 12 2 3 2 2 2 2 4 3" xfId="20889" xr:uid="{00000000-0005-0000-0000-00008F510000}"/>
    <cellStyle name="Comma 12 2 3 2 2 2 2 4 3 2" xfId="20890" xr:uid="{00000000-0005-0000-0000-000090510000}"/>
    <cellStyle name="Comma 12 2 3 2 2 2 2 4 4" xfId="20891" xr:uid="{00000000-0005-0000-0000-000091510000}"/>
    <cellStyle name="Comma 12 2 3 2 2 2 2 5" xfId="20892" xr:uid="{00000000-0005-0000-0000-000092510000}"/>
    <cellStyle name="Comma 12 2 3 2 2 2 2 5 2" xfId="20893" xr:uid="{00000000-0005-0000-0000-000093510000}"/>
    <cellStyle name="Comma 12 2 3 2 2 2 2 6" xfId="20894" xr:uid="{00000000-0005-0000-0000-000094510000}"/>
    <cellStyle name="Comma 12 2 3 2 2 2 2 6 2" xfId="20895" xr:uid="{00000000-0005-0000-0000-000095510000}"/>
    <cellStyle name="Comma 12 2 3 2 2 2 2 7" xfId="20896" xr:uid="{00000000-0005-0000-0000-000096510000}"/>
    <cellStyle name="Comma 12 2 3 2 2 2 2 8" xfId="20897" xr:uid="{00000000-0005-0000-0000-000097510000}"/>
    <cellStyle name="Comma 12 2 3 2 2 2 3" xfId="20898" xr:uid="{00000000-0005-0000-0000-000098510000}"/>
    <cellStyle name="Comma 12 2 3 2 2 2 3 2" xfId="20899" xr:uid="{00000000-0005-0000-0000-000099510000}"/>
    <cellStyle name="Comma 12 2 3 2 2 2 3 2 2" xfId="20900" xr:uid="{00000000-0005-0000-0000-00009A510000}"/>
    <cellStyle name="Comma 12 2 3 2 2 2 3 3" xfId="20901" xr:uid="{00000000-0005-0000-0000-00009B510000}"/>
    <cellStyle name="Comma 12 2 3 2 2 2 3 3 2" xfId="20902" xr:uid="{00000000-0005-0000-0000-00009C510000}"/>
    <cellStyle name="Comma 12 2 3 2 2 2 3 4" xfId="20903" xr:uid="{00000000-0005-0000-0000-00009D510000}"/>
    <cellStyle name="Comma 12 2 3 2 2 2 4" xfId="20904" xr:uid="{00000000-0005-0000-0000-00009E510000}"/>
    <cellStyle name="Comma 12 2 3 2 2 2 4 2" xfId="20905" xr:uid="{00000000-0005-0000-0000-00009F510000}"/>
    <cellStyle name="Comma 12 2 3 2 2 2 4 2 2" xfId="20906" xr:uid="{00000000-0005-0000-0000-0000A0510000}"/>
    <cellStyle name="Comma 12 2 3 2 2 2 4 3" xfId="20907" xr:uid="{00000000-0005-0000-0000-0000A1510000}"/>
    <cellStyle name="Comma 12 2 3 2 2 2 4 3 2" xfId="20908" xr:uid="{00000000-0005-0000-0000-0000A2510000}"/>
    <cellStyle name="Comma 12 2 3 2 2 2 4 4" xfId="20909" xr:uid="{00000000-0005-0000-0000-0000A3510000}"/>
    <cellStyle name="Comma 12 2 3 2 2 2 5" xfId="20910" xr:uid="{00000000-0005-0000-0000-0000A4510000}"/>
    <cellStyle name="Comma 12 2 3 2 2 2 5 2" xfId="20911" xr:uid="{00000000-0005-0000-0000-0000A5510000}"/>
    <cellStyle name="Comma 12 2 3 2 2 2 5 2 2" xfId="20912" xr:uid="{00000000-0005-0000-0000-0000A6510000}"/>
    <cellStyle name="Comma 12 2 3 2 2 2 5 3" xfId="20913" xr:uid="{00000000-0005-0000-0000-0000A7510000}"/>
    <cellStyle name="Comma 12 2 3 2 2 2 5 3 2" xfId="20914" xr:uid="{00000000-0005-0000-0000-0000A8510000}"/>
    <cellStyle name="Comma 12 2 3 2 2 2 5 4" xfId="20915" xr:uid="{00000000-0005-0000-0000-0000A9510000}"/>
    <cellStyle name="Comma 12 2 3 2 2 2 6" xfId="20916" xr:uid="{00000000-0005-0000-0000-0000AA510000}"/>
    <cellStyle name="Comma 12 2 3 2 2 2 6 2" xfId="20917" xr:uid="{00000000-0005-0000-0000-0000AB510000}"/>
    <cellStyle name="Comma 12 2 3 2 2 2 7" xfId="20918" xr:uid="{00000000-0005-0000-0000-0000AC510000}"/>
    <cellStyle name="Comma 12 2 3 2 2 2 7 2" xfId="20919" xr:uid="{00000000-0005-0000-0000-0000AD510000}"/>
    <cellStyle name="Comma 12 2 3 2 2 2 8" xfId="20920" xr:uid="{00000000-0005-0000-0000-0000AE510000}"/>
    <cellStyle name="Comma 12 2 3 2 2 2 9" xfId="20921" xr:uid="{00000000-0005-0000-0000-0000AF510000}"/>
    <cellStyle name="Comma 12 2 3 2 2 3" xfId="20922" xr:uid="{00000000-0005-0000-0000-0000B0510000}"/>
    <cellStyle name="Comma 12 2 3 2 2 3 2" xfId="20923" xr:uid="{00000000-0005-0000-0000-0000B1510000}"/>
    <cellStyle name="Comma 12 2 3 2 2 3 2 2" xfId="20924" xr:uid="{00000000-0005-0000-0000-0000B2510000}"/>
    <cellStyle name="Comma 12 2 3 2 2 3 2 2 2" xfId="20925" xr:uid="{00000000-0005-0000-0000-0000B3510000}"/>
    <cellStyle name="Comma 12 2 3 2 2 3 2 3" xfId="20926" xr:uid="{00000000-0005-0000-0000-0000B4510000}"/>
    <cellStyle name="Comma 12 2 3 2 2 3 2 3 2" xfId="20927" xr:uid="{00000000-0005-0000-0000-0000B5510000}"/>
    <cellStyle name="Comma 12 2 3 2 2 3 2 4" xfId="20928" xr:uid="{00000000-0005-0000-0000-0000B6510000}"/>
    <cellStyle name="Comma 12 2 3 2 2 3 3" xfId="20929" xr:uid="{00000000-0005-0000-0000-0000B7510000}"/>
    <cellStyle name="Comma 12 2 3 2 2 3 3 2" xfId="20930" xr:uid="{00000000-0005-0000-0000-0000B8510000}"/>
    <cellStyle name="Comma 12 2 3 2 2 3 3 2 2" xfId="20931" xr:uid="{00000000-0005-0000-0000-0000B9510000}"/>
    <cellStyle name="Comma 12 2 3 2 2 3 3 3" xfId="20932" xr:uid="{00000000-0005-0000-0000-0000BA510000}"/>
    <cellStyle name="Comma 12 2 3 2 2 3 3 3 2" xfId="20933" xr:uid="{00000000-0005-0000-0000-0000BB510000}"/>
    <cellStyle name="Comma 12 2 3 2 2 3 3 4" xfId="20934" xr:uid="{00000000-0005-0000-0000-0000BC510000}"/>
    <cellStyle name="Comma 12 2 3 2 2 3 4" xfId="20935" xr:uid="{00000000-0005-0000-0000-0000BD510000}"/>
    <cellStyle name="Comma 12 2 3 2 2 3 4 2" xfId="20936" xr:uid="{00000000-0005-0000-0000-0000BE510000}"/>
    <cellStyle name="Comma 12 2 3 2 2 3 4 2 2" xfId="20937" xr:uid="{00000000-0005-0000-0000-0000BF510000}"/>
    <cellStyle name="Comma 12 2 3 2 2 3 4 3" xfId="20938" xr:uid="{00000000-0005-0000-0000-0000C0510000}"/>
    <cellStyle name="Comma 12 2 3 2 2 3 4 3 2" xfId="20939" xr:uid="{00000000-0005-0000-0000-0000C1510000}"/>
    <cellStyle name="Comma 12 2 3 2 2 3 4 4" xfId="20940" xr:uid="{00000000-0005-0000-0000-0000C2510000}"/>
    <cellStyle name="Comma 12 2 3 2 2 3 5" xfId="20941" xr:uid="{00000000-0005-0000-0000-0000C3510000}"/>
    <cellStyle name="Comma 12 2 3 2 2 3 5 2" xfId="20942" xr:uid="{00000000-0005-0000-0000-0000C4510000}"/>
    <cellStyle name="Comma 12 2 3 2 2 3 6" xfId="20943" xr:uid="{00000000-0005-0000-0000-0000C5510000}"/>
    <cellStyle name="Comma 12 2 3 2 2 3 6 2" xfId="20944" xr:uid="{00000000-0005-0000-0000-0000C6510000}"/>
    <cellStyle name="Comma 12 2 3 2 2 3 7" xfId="20945" xr:uid="{00000000-0005-0000-0000-0000C7510000}"/>
    <cellStyle name="Comma 12 2 3 2 2 3 8" xfId="20946" xr:uid="{00000000-0005-0000-0000-0000C8510000}"/>
    <cellStyle name="Comma 12 2 3 2 2 4" xfId="20947" xr:uid="{00000000-0005-0000-0000-0000C9510000}"/>
    <cellStyle name="Comma 12 2 3 2 2 4 2" xfId="20948" xr:uid="{00000000-0005-0000-0000-0000CA510000}"/>
    <cellStyle name="Comma 12 2 3 2 2 4 2 2" xfId="20949" xr:uid="{00000000-0005-0000-0000-0000CB510000}"/>
    <cellStyle name="Comma 12 2 3 2 2 4 3" xfId="20950" xr:uid="{00000000-0005-0000-0000-0000CC510000}"/>
    <cellStyle name="Comma 12 2 3 2 2 4 3 2" xfId="20951" xr:uid="{00000000-0005-0000-0000-0000CD510000}"/>
    <cellStyle name="Comma 12 2 3 2 2 4 4" xfId="20952" xr:uid="{00000000-0005-0000-0000-0000CE510000}"/>
    <cellStyle name="Comma 12 2 3 2 2 5" xfId="20953" xr:uid="{00000000-0005-0000-0000-0000CF510000}"/>
    <cellStyle name="Comma 12 2 3 2 2 5 2" xfId="20954" xr:uid="{00000000-0005-0000-0000-0000D0510000}"/>
    <cellStyle name="Comma 12 2 3 2 2 5 2 2" xfId="20955" xr:uid="{00000000-0005-0000-0000-0000D1510000}"/>
    <cellStyle name="Comma 12 2 3 2 2 5 3" xfId="20956" xr:uid="{00000000-0005-0000-0000-0000D2510000}"/>
    <cellStyle name="Comma 12 2 3 2 2 5 3 2" xfId="20957" xr:uid="{00000000-0005-0000-0000-0000D3510000}"/>
    <cellStyle name="Comma 12 2 3 2 2 5 4" xfId="20958" xr:uid="{00000000-0005-0000-0000-0000D4510000}"/>
    <cellStyle name="Comma 12 2 3 2 2 6" xfId="20959" xr:uid="{00000000-0005-0000-0000-0000D5510000}"/>
    <cellStyle name="Comma 12 2 3 2 2 6 2" xfId="20960" xr:uid="{00000000-0005-0000-0000-0000D6510000}"/>
    <cellStyle name="Comma 12 2 3 2 2 6 2 2" xfId="20961" xr:uid="{00000000-0005-0000-0000-0000D7510000}"/>
    <cellStyle name="Comma 12 2 3 2 2 6 3" xfId="20962" xr:uid="{00000000-0005-0000-0000-0000D8510000}"/>
    <cellStyle name="Comma 12 2 3 2 2 6 3 2" xfId="20963" xr:uid="{00000000-0005-0000-0000-0000D9510000}"/>
    <cellStyle name="Comma 12 2 3 2 2 6 4" xfId="20964" xr:uid="{00000000-0005-0000-0000-0000DA510000}"/>
    <cellStyle name="Comma 12 2 3 2 2 7" xfId="20965" xr:uid="{00000000-0005-0000-0000-0000DB510000}"/>
    <cellStyle name="Comma 12 2 3 2 2 7 2" xfId="20966" xr:uid="{00000000-0005-0000-0000-0000DC510000}"/>
    <cellStyle name="Comma 12 2 3 2 2 8" xfId="20967" xr:uid="{00000000-0005-0000-0000-0000DD510000}"/>
    <cellStyle name="Comma 12 2 3 2 2 8 2" xfId="20968" xr:uid="{00000000-0005-0000-0000-0000DE510000}"/>
    <cellStyle name="Comma 12 2 3 2 2 9" xfId="20969" xr:uid="{00000000-0005-0000-0000-0000DF510000}"/>
    <cellStyle name="Comma 12 2 3 2 3" xfId="20970" xr:uid="{00000000-0005-0000-0000-0000E0510000}"/>
    <cellStyle name="Comma 12 2 3 2 3 2" xfId="20971" xr:uid="{00000000-0005-0000-0000-0000E1510000}"/>
    <cellStyle name="Comma 12 2 3 2 3 2 2" xfId="20972" xr:uid="{00000000-0005-0000-0000-0000E2510000}"/>
    <cellStyle name="Comma 12 2 3 2 3 2 2 2" xfId="20973" xr:uid="{00000000-0005-0000-0000-0000E3510000}"/>
    <cellStyle name="Comma 12 2 3 2 3 2 2 2 2" xfId="20974" xr:uid="{00000000-0005-0000-0000-0000E4510000}"/>
    <cellStyle name="Comma 12 2 3 2 3 2 2 3" xfId="20975" xr:uid="{00000000-0005-0000-0000-0000E5510000}"/>
    <cellStyle name="Comma 12 2 3 2 3 2 2 3 2" xfId="20976" xr:uid="{00000000-0005-0000-0000-0000E6510000}"/>
    <cellStyle name="Comma 12 2 3 2 3 2 2 4" xfId="20977" xr:uid="{00000000-0005-0000-0000-0000E7510000}"/>
    <cellStyle name="Comma 12 2 3 2 3 2 3" xfId="20978" xr:uid="{00000000-0005-0000-0000-0000E8510000}"/>
    <cellStyle name="Comma 12 2 3 2 3 2 3 2" xfId="20979" xr:uid="{00000000-0005-0000-0000-0000E9510000}"/>
    <cellStyle name="Comma 12 2 3 2 3 2 3 2 2" xfId="20980" xr:uid="{00000000-0005-0000-0000-0000EA510000}"/>
    <cellStyle name="Comma 12 2 3 2 3 2 3 3" xfId="20981" xr:uid="{00000000-0005-0000-0000-0000EB510000}"/>
    <cellStyle name="Comma 12 2 3 2 3 2 3 3 2" xfId="20982" xr:uid="{00000000-0005-0000-0000-0000EC510000}"/>
    <cellStyle name="Comma 12 2 3 2 3 2 3 4" xfId="20983" xr:uid="{00000000-0005-0000-0000-0000ED510000}"/>
    <cellStyle name="Comma 12 2 3 2 3 2 4" xfId="20984" xr:uid="{00000000-0005-0000-0000-0000EE510000}"/>
    <cellStyle name="Comma 12 2 3 2 3 2 4 2" xfId="20985" xr:uid="{00000000-0005-0000-0000-0000EF510000}"/>
    <cellStyle name="Comma 12 2 3 2 3 2 4 2 2" xfId="20986" xr:uid="{00000000-0005-0000-0000-0000F0510000}"/>
    <cellStyle name="Comma 12 2 3 2 3 2 4 3" xfId="20987" xr:uid="{00000000-0005-0000-0000-0000F1510000}"/>
    <cellStyle name="Comma 12 2 3 2 3 2 4 3 2" xfId="20988" xr:uid="{00000000-0005-0000-0000-0000F2510000}"/>
    <cellStyle name="Comma 12 2 3 2 3 2 4 4" xfId="20989" xr:uid="{00000000-0005-0000-0000-0000F3510000}"/>
    <cellStyle name="Comma 12 2 3 2 3 2 5" xfId="20990" xr:uid="{00000000-0005-0000-0000-0000F4510000}"/>
    <cellStyle name="Comma 12 2 3 2 3 2 5 2" xfId="20991" xr:uid="{00000000-0005-0000-0000-0000F5510000}"/>
    <cellStyle name="Comma 12 2 3 2 3 2 6" xfId="20992" xr:uid="{00000000-0005-0000-0000-0000F6510000}"/>
    <cellStyle name="Comma 12 2 3 2 3 2 6 2" xfId="20993" xr:uid="{00000000-0005-0000-0000-0000F7510000}"/>
    <cellStyle name="Comma 12 2 3 2 3 2 7" xfId="20994" xr:uid="{00000000-0005-0000-0000-0000F8510000}"/>
    <cellStyle name="Comma 12 2 3 2 3 2 8" xfId="20995" xr:uid="{00000000-0005-0000-0000-0000F9510000}"/>
    <cellStyle name="Comma 12 2 3 2 3 3" xfId="20996" xr:uid="{00000000-0005-0000-0000-0000FA510000}"/>
    <cellStyle name="Comma 12 2 3 2 3 3 2" xfId="20997" xr:uid="{00000000-0005-0000-0000-0000FB510000}"/>
    <cellStyle name="Comma 12 2 3 2 3 3 2 2" xfId="20998" xr:uid="{00000000-0005-0000-0000-0000FC510000}"/>
    <cellStyle name="Comma 12 2 3 2 3 3 3" xfId="20999" xr:uid="{00000000-0005-0000-0000-0000FD510000}"/>
    <cellStyle name="Comma 12 2 3 2 3 3 3 2" xfId="21000" xr:uid="{00000000-0005-0000-0000-0000FE510000}"/>
    <cellStyle name="Comma 12 2 3 2 3 3 4" xfId="21001" xr:uid="{00000000-0005-0000-0000-0000FF510000}"/>
    <cellStyle name="Comma 12 2 3 2 3 4" xfId="21002" xr:uid="{00000000-0005-0000-0000-000000520000}"/>
    <cellStyle name="Comma 12 2 3 2 3 4 2" xfId="21003" xr:uid="{00000000-0005-0000-0000-000001520000}"/>
    <cellStyle name="Comma 12 2 3 2 3 4 2 2" xfId="21004" xr:uid="{00000000-0005-0000-0000-000002520000}"/>
    <cellStyle name="Comma 12 2 3 2 3 4 3" xfId="21005" xr:uid="{00000000-0005-0000-0000-000003520000}"/>
    <cellStyle name="Comma 12 2 3 2 3 4 3 2" xfId="21006" xr:uid="{00000000-0005-0000-0000-000004520000}"/>
    <cellStyle name="Comma 12 2 3 2 3 4 4" xfId="21007" xr:uid="{00000000-0005-0000-0000-000005520000}"/>
    <cellStyle name="Comma 12 2 3 2 3 5" xfId="21008" xr:uid="{00000000-0005-0000-0000-000006520000}"/>
    <cellStyle name="Comma 12 2 3 2 3 5 2" xfId="21009" xr:uid="{00000000-0005-0000-0000-000007520000}"/>
    <cellStyle name="Comma 12 2 3 2 3 5 2 2" xfId="21010" xr:uid="{00000000-0005-0000-0000-000008520000}"/>
    <cellStyle name="Comma 12 2 3 2 3 5 3" xfId="21011" xr:uid="{00000000-0005-0000-0000-000009520000}"/>
    <cellStyle name="Comma 12 2 3 2 3 5 3 2" xfId="21012" xr:uid="{00000000-0005-0000-0000-00000A520000}"/>
    <cellStyle name="Comma 12 2 3 2 3 5 4" xfId="21013" xr:uid="{00000000-0005-0000-0000-00000B520000}"/>
    <cellStyle name="Comma 12 2 3 2 3 6" xfId="21014" xr:uid="{00000000-0005-0000-0000-00000C520000}"/>
    <cellStyle name="Comma 12 2 3 2 3 6 2" xfId="21015" xr:uid="{00000000-0005-0000-0000-00000D520000}"/>
    <cellStyle name="Comma 12 2 3 2 3 7" xfId="21016" xr:uid="{00000000-0005-0000-0000-00000E520000}"/>
    <cellStyle name="Comma 12 2 3 2 3 7 2" xfId="21017" xr:uid="{00000000-0005-0000-0000-00000F520000}"/>
    <cellStyle name="Comma 12 2 3 2 3 8" xfId="21018" xr:uid="{00000000-0005-0000-0000-000010520000}"/>
    <cellStyle name="Comma 12 2 3 2 3 9" xfId="21019" xr:uid="{00000000-0005-0000-0000-000011520000}"/>
    <cellStyle name="Comma 12 2 3 2 4" xfId="21020" xr:uid="{00000000-0005-0000-0000-000012520000}"/>
    <cellStyle name="Comma 12 2 3 2 4 2" xfId="21021" xr:uid="{00000000-0005-0000-0000-000013520000}"/>
    <cellStyle name="Comma 12 2 3 2 4 2 2" xfId="21022" xr:uid="{00000000-0005-0000-0000-000014520000}"/>
    <cellStyle name="Comma 12 2 3 2 4 2 2 2" xfId="21023" xr:uid="{00000000-0005-0000-0000-000015520000}"/>
    <cellStyle name="Comma 12 2 3 2 4 2 3" xfId="21024" xr:uid="{00000000-0005-0000-0000-000016520000}"/>
    <cellStyle name="Comma 12 2 3 2 4 2 3 2" xfId="21025" xr:uid="{00000000-0005-0000-0000-000017520000}"/>
    <cellStyle name="Comma 12 2 3 2 4 2 4" xfId="21026" xr:uid="{00000000-0005-0000-0000-000018520000}"/>
    <cellStyle name="Comma 12 2 3 2 4 3" xfId="21027" xr:uid="{00000000-0005-0000-0000-000019520000}"/>
    <cellStyle name="Comma 12 2 3 2 4 3 2" xfId="21028" xr:uid="{00000000-0005-0000-0000-00001A520000}"/>
    <cellStyle name="Comma 12 2 3 2 4 3 2 2" xfId="21029" xr:uid="{00000000-0005-0000-0000-00001B520000}"/>
    <cellStyle name="Comma 12 2 3 2 4 3 3" xfId="21030" xr:uid="{00000000-0005-0000-0000-00001C520000}"/>
    <cellStyle name="Comma 12 2 3 2 4 3 3 2" xfId="21031" xr:uid="{00000000-0005-0000-0000-00001D520000}"/>
    <cellStyle name="Comma 12 2 3 2 4 3 4" xfId="21032" xr:uid="{00000000-0005-0000-0000-00001E520000}"/>
    <cellStyle name="Comma 12 2 3 2 4 4" xfId="21033" xr:uid="{00000000-0005-0000-0000-00001F520000}"/>
    <cellStyle name="Comma 12 2 3 2 4 4 2" xfId="21034" xr:uid="{00000000-0005-0000-0000-000020520000}"/>
    <cellStyle name="Comma 12 2 3 2 4 4 2 2" xfId="21035" xr:uid="{00000000-0005-0000-0000-000021520000}"/>
    <cellStyle name="Comma 12 2 3 2 4 4 3" xfId="21036" xr:uid="{00000000-0005-0000-0000-000022520000}"/>
    <cellStyle name="Comma 12 2 3 2 4 4 3 2" xfId="21037" xr:uid="{00000000-0005-0000-0000-000023520000}"/>
    <cellStyle name="Comma 12 2 3 2 4 4 4" xfId="21038" xr:uid="{00000000-0005-0000-0000-000024520000}"/>
    <cellStyle name="Comma 12 2 3 2 4 5" xfId="21039" xr:uid="{00000000-0005-0000-0000-000025520000}"/>
    <cellStyle name="Comma 12 2 3 2 4 5 2" xfId="21040" xr:uid="{00000000-0005-0000-0000-000026520000}"/>
    <cellStyle name="Comma 12 2 3 2 4 6" xfId="21041" xr:uid="{00000000-0005-0000-0000-000027520000}"/>
    <cellStyle name="Comma 12 2 3 2 4 6 2" xfId="21042" xr:uid="{00000000-0005-0000-0000-000028520000}"/>
    <cellStyle name="Comma 12 2 3 2 4 7" xfId="21043" xr:uid="{00000000-0005-0000-0000-000029520000}"/>
    <cellStyle name="Comma 12 2 3 2 4 8" xfId="21044" xr:uid="{00000000-0005-0000-0000-00002A520000}"/>
    <cellStyle name="Comma 12 2 3 2 5" xfId="21045" xr:uid="{00000000-0005-0000-0000-00002B520000}"/>
    <cellStyle name="Comma 12 2 3 2 5 2" xfId="21046" xr:uid="{00000000-0005-0000-0000-00002C520000}"/>
    <cellStyle name="Comma 12 2 3 2 5 2 2" xfId="21047" xr:uid="{00000000-0005-0000-0000-00002D520000}"/>
    <cellStyle name="Comma 12 2 3 2 5 3" xfId="21048" xr:uid="{00000000-0005-0000-0000-00002E520000}"/>
    <cellStyle name="Comma 12 2 3 2 5 3 2" xfId="21049" xr:uid="{00000000-0005-0000-0000-00002F520000}"/>
    <cellStyle name="Comma 12 2 3 2 5 4" xfId="21050" xr:uid="{00000000-0005-0000-0000-000030520000}"/>
    <cellStyle name="Comma 12 2 3 2 6" xfId="21051" xr:uid="{00000000-0005-0000-0000-000031520000}"/>
    <cellStyle name="Comma 12 2 3 2 6 2" xfId="21052" xr:uid="{00000000-0005-0000-0000-000032520000}"/>
    <cellStyle name="Comma 12 2 3 2 6 2 2" xfId="21053" xr:uid="{00000000-0005-0000-0000-000033520000}"/>
    <cellStyle name="Comma 12 2 3 2 6 3" xfId="21054" xr:uid="{00000000-0005-0000-0000-000034520000}"/>
    <cellStyle name="Comma 12 2 3 2 6 3 2" xfId="21055" xr:uid="{00000000-0005-0000-0000-000035520000}"/>
    <cellStyle name="Comma 12 2 3 2 6 4" xfId="21056" xr:uid="{00000000-0005-0000-0000-000036520000}"/>
    <cellStyle name="Comma 12 2 3 2 7" xfId="21057" xr:uid="{00000000-0005-0000-0000-000037520000}"/>
    <cellStyle name="Comma 12 2 3 2 7 2" xfId="21058" xr:uid="{00000000-0005-0000-0000-000038520000}"/>
    <cellStyle name="Comma 12 2 3 2 7 2 2" xfId="21059" xr:uid="{00000000-0005-0000-0000-000039520000}"/>
    <cellStyle name="Comma 12 2 3 2 7 3" xfId="21060" xr:uid="{00000000-0005-0000-0000-00003A520000}"/>
    <cellStyle name="Comma 12 2 3 2 7 3 2" xfId="21061" xr:uid="{00000000-0005-0000-0000-00003B520000}"/>
    <cellStyle name="Comma 12 2 3 2 7 4" xfId="21062" xr:uid="{00000000-0005-0000-0000-00003C520000}"/>
    <cellStyle name="Comma 12 2 3 2 8" xfId="21063" xr:uid="{00000000-0005-0000-0000-00003D520000}"/>
    <cellStyle name="Comma 12 2 3 2 8 2" xfId="21064" xr:uid="{00000000-0005-0000-0000-00003E520000}"/>
    <cellStyle name="Comma 12 2 3 2 9" xfId="21065" xr:uid="{00000000-0005-0000-0000-00003F520000}"/>
    <cellStyle name="Comma 12 2 3 2 9 2" xfId="21066" xr:uid="{00000000-0005-0000-0000-000040520000}"/>
    <cellStyle name="Comma 12 2 3 3" xfId="21067" xr:uid="{00000000-0005-0000-0000-000041520000}"/>
    <cellStyle name="Comma 12 2 3 3 10" xfId="21068" xr:uid="{00000000-0005-0000-0000-000042520000}"/>
    <cellStyle name="Comma 12 2 3 3 11" xfId="21069" xr:uid="{00000000-0005-0000-0000-000043520000}"/>
    <cellStyle name="Comma 12 2 3 3 2" xfId="21070" xr:uid="{00000000-0005-0000-0000-000044520000}"/>
    <cellStyle name="Comma 12 2 3 3 2 10" xfId="21071" xr:uid="{00000000-0005-0000-0000-000045520000}"/>
    <cellStyle name="Comma 12 2 3 3 2 2" xfId="21072" xr:uid="{00000000-0005-0000-0000-000046520000}"/>
    <cellStyle name="Comma 12 2 3 3 2 2 2" xfId="21073" xr:uid="{00000000-0005-0000-0000-000047520000}"/>
    <cellStyle name="Comma 12 2 3 3 2 2 2 2" xfId="21074" xr:uid="{00000000-0005-0000-0000-000048520000}"/>
    <cellStyle name="Comma 12 2 3 3 2 2 2 2 2" xfId="21075" xr:uid="{00000000-0005-0000-0000-000049520000}"/>
    <cellStyle name="Comma 12 2 3 3 2 2 2 2 2 2" xfId="21076" xr:uid="{00000000-0005-0000-0000-00004A520000}"/>
    <cellStyle name="Comma 12 2 3 3 2 2 2 2 3" xfId="21077" xr:uid="{00000000-0005-0000-0000-00004B520000}"/>
    <cellStyle name="Comma 12 2 3 3 2 2 2 2 3 2" xfId="21078" xr:uid="{00000000-0005-0000-0000-00004C520000}"/>
    <cellStyle name="Comma 12 2 3 3 2 2 2 2 4" xfId="21079" xr:uid="{00000000-0005-0000-0000-00004D520000}"/>
    <cellStyle name="Comma 12 2 3 3 2 2 2 3" xfId="21080" xr:uid="{00000000-0005-0000-0000-00004E520000}"/>
    <cellStyle name="Comma 12 2 3 3 2 2 2 3 2" xfId="21081" xr:uid="{00000000-0005-0000-0000-00004F520000}"/>
    <cellStyle name="Comma 12 2 3 3 2 2 2 3 2 2" xfId="21082" xr:uid="{00000000-0005-0000-0000-000050520000}"/>
    <cellStyle name="Comma 12 2 3 3 2 2 2 3 3" xfId="21083" xr:uid="{00000000-0005-0000-0000-000051520000}"/>
    <cellStyle name="Comma 12 2 3 3 2 2 2 3 3 2" xfId="21084" xr:uid="{00000000-0005-0000-0000-000052520000}"/>
    <cellStyle name="Comma 12 2 3 3 2 2 2 3 4" xfId="21085" xr:uid="{00000000-0005-0000-0000-000053520000}"/>
    <cellStyle name="Comma 12 2 3 3 2 2 2 4" xfId="21086" xr:uid="{00000000-0005-0000-0000-000054520000}"/>
    <cellStyle name="Comma 12 2 3 3 2 2 2 4 2" xfId="21087" xr:uid="{00000000-0005-0000-0000-000055520000}"/>
    <cellStyle name="Comma 12 2 3 3 2 2 2 4 2 2" xfId="21088" xr:uid="{00000000-0005-0000-0000-000056520000}"/>
    <cellStyle name="Comma 12 2 3 3 2 2 2 4 3" xfId="21089" xr:uid="{00000000-0005-0000-0000-000057520000}"/>
    <cellStyle name="Comma 12 2 3 3 2 2 2 4 3 2" xfId="21090" xr:uid="{00000000-0005-0000-0000-000058520000}"/>
    <cellStyle name="Comma 12 2 3 3 2 2 2 4 4" xfId="21091" xr:uid="{00000000-0005-0000-0000-000059520000}"/>
    <cellStyle name="Comma 12 2 3 3 2 2 2 5" xfId="21092" xr:uid="{00000000-0005-0000-0000-00005A520000}"/>
    <cellStyle name="Comma 12 2 3 3 2 2 2 5 2" xfId="21093" xr:uid="{00000000-0005-0000-0000-00005B520000}"/>
    <cellStyle name="Comma 12 2 3 3 2 2 2 6" xfId="21094" xr:uid="{00000000-0005-0000-0000-00005C520000}"/>
    <cellStyle name="Comma 12 2 3 3 2 2 2 6 2" xfId="21095" xr:uid="{00000000-0005-0000-0000-00005D520000}"/>
    <cellStyle name="Comma 12 2 3 3 2 2 2 7" xfId="21096" xr:uid="{00000000-0005-0000-0000-00005E520000}"/>
    <cellStyle name="Comma 12 2 3 3 2 2 2 8" xfId="21097" xr:uid="{00000000-0005-0000-0000-00005F520000}"/>
    <cellStyle name="Comma 12 2 3 3 2 2 3" xfId="21098" xr:uid="{00000000-0005-0000-0000-000060520000}"/>
    <cellStyle name="Comma 12 2 3 3 2 2 3 2" xfId="21099" xr:uid="{00000000-0005-0000-0000-000061520000}"/>
    <cellStyle name="Comma 12 2 3 3 2 2 3 2 2" xfId="21100" xr:uid="{00000000-0005-0000-0000-000062520000}"/>
    <cellStyle name="Comma 12 2 3 3 2 2 3 3" xfId="21101" xr:uid="{00000000-0005-0000-0000-000063520000}"/>
    <cellStyle name="Comma 12 2 3 3 2 2 3 3 2" xfId="21102" xr:uid="{00000000-0005-0000-0000-000064520000}"/>
    <cellStyle name="Comma 12 2 3 3 2 2 3 4" xfId="21103" xr:uid="{00000000-0005-0000-0000-000065520000}"/>
    <cellStyle name="Comma 12 2 3 3 2 2 4" xfId="21104" xr:uid="{00000000-0005-0000-0000-000066520000}"/>
    <cellStyle name="Comma 12 2 3 3 2 2 4 2" xfId="21105" xr:uid="{00000000-0005-0000-0000-000067520000}"/>
    <cellStyle name="Comma 12 2 3 3 2 2 4 2 2" xfId="21106" xr:uid="{00000000-0005-0000-0000-000068520000}"/>
    <cellStyle name="Comma 12 2 3 3 2 2 4 3" xfId="21107" xr:uid="{00000000-0005-0000-0000-000069520000}"/>
    <cellStyle name="Comma 12 2 3 3 2 2 4 3 2" xfId="21108" xr:uid="{00000000-0005-0000-0000-00006A520000}"/>
    <cellStyle name="Comma 12 2 3 3 2 2 4 4" xfId="21109" xr:uid="{00000000-0005-0000-0000-00006B520000}"/>
    <cellStyle name="Comma 12 2 3 3 2 2 5" xfId="21110" xr:uid="{00000000-0005-0000-0000-00006C520000}"/>
    <cellStyle name="Comma 12 2 3 3 2 2 5 2" xfId="21111" xr:uid="{00000000-0005-0000-0000-00006D520000}"/>
    <cellStyle name="Comma 12 2 3 3 2 2 5 2 2" xfId="21112" xr:uid="{00000000-0005-0000-0000-00006E520000}"/>
    <cellStyle name="Comma 12 2 3 3 2 2 5 3" xfId="21113" xr:uid="{00000000-0005-0000-0000-00006F520000}"/>
    <cellStyle name="Comma 12 2 3 3 2 2 5 3 2" xfId="21114" xr:uid="{00000000-0005-0000-0000-000070520000}"/>
    <cellStyle name="Comma 12 2 3 3 2 2 5 4" xfId="21115" xr:uid="{00000000-0005-0000-0000-000071520000}"/>
    <cellStyle name="Comma 12 2 3 3 2 2 6" xfId="21116" xr:uid="{00000000-0005-0000-0000-000072520000}"/>
    <cellStyle name="Comma 12 2 3 3 2 2 6 2" xfId="21117" xr:uid="{00000000-0005-0000-0000-000073520000}"/>
    <cellStyle name="Comma 12 2 3 3 2 2 7" xfId="21118" xr:uid="{00000000-0005-0000-0000-000074520000}"/>
    <cellStyle name="Comma 12 2 3 3 2 2 7 2" xfId="21119" xr:uid="{00000000-0005-0000-0000-000075520000}"/>
    <cellStyle name="Comma 12 2 3 3 2 2 8" xfId="21120" xr:uid="{00000000-0005-0000-0000-000076520000}"/>
    <cellStyle name="Comma 12 2 3 3 2 2 9" xfId="21121" xr:uid="{00000000-0005-0000-0000-000077520000}"/>
    <cellStyle name="Comma 12 2 3 3 2 3" xfId="21122" xr:uid="{00000000-0005-0000-0000-000078520000}"/>
    <cellStyle name="Comma 12 2 3 3 2 3 2" xfId="21123" xr:uid="{00000000-0005-0000-0000-000079520000}"/>
    <cellStyle name="Comma 12 2 3 3 2 3 2 2" xfId="21124" xr:uid="{00000000-0005-0000-0000-00007A520000}"/>
    <cellStyle name="Comma 12 2 3 3 2 3 2 2 2" xfId="21125" xr:uid="{00000000-0005-0000-0000-00007B520000}"/>
    <cellStyle name="Comma 12 2 3 3 2 3 2 3" xfId="21126" xr:uid="{00000000-0005-0000-0000-00007C520000}"/>
    <cellStyle name="Comma 12 2 3 3 2 3 2 3 2" xfId="21127" xr:uid="{00000000-0005-0000-0000-00007D520000}"/>
    <cellStyle name="Comma 12 2 3 3 2 3 2 4" xfId="21128" xr:uid="{00000000-0005-0000-0000-00007E520000}"/>
    <cellStyle name="Comma 12 2 3 3 2 3 3" xfId="21129" xr:uid="{00000000-0005-0000-0000-00007F520000}"/>
    <cellStyle name="Comma 12 2 3 3 2 3 3 2" xfId="21130" xr:uid="{00000000-0005-0000-0000-000080520000}"/>
    <cellStyle name="Comma 12 2 3 3 2 3 3 2 2" xfId="21131" xr:uid="{00000000-0005-0000-0000-000081520000}"/>
    <cellStyle name="Comma 12 2 3 3 2 3 3 3" xfId="21132" xr:uid="{00000000-0005-0000-0000-000082520000}"/>
    <cellStyle name="Comma 12 2 3 3 2 3 3 3 2" xfId="21133" xr:uid="{00000000-0005-0000-0000-000083520000}"/>
    <cellStyle name="Comma 12 2 3 3 2 3 3 4" xfId="21134" xr:uid="{00000000-0005-0000-0000-000084520000}"/>
    <cellStyle name="Comma 12 2 3 3 2 3 4" xfId="21135" xr:uid="{00000000-0005-0000-0000-000085520000}"/>
    <cellStyle name="Comma 12 2 3 3 2 3 4 2" xfId="21136" xr:uid="{00000000-0005-0000-0000-000086520000}"/>
    <cellStyle name="Comma 12 2 3 3 2 3 4 2 2" xfId="21137" xr:uid="{00000000-0005-0000-0000-000087520000}"/>
    <cellStyle name="Comma 12 2 3 3 2 3 4 3" xfId="21138" xr:uid="{00000000-0005-0000-0000-000088520000}"/>
    <cellStyle name="Comma 12 2 3 3 2 3 4 3 2" xfId="21139" xr:uid="{00000000-0005-0000-0000-000089520000}"/>
    <cellStyle name="Comma 12 2 3 3 2 3 4 4" xfId="21140" xr:uid="{00000000-0005-0000-0000-00008A520000}"/>
    <cellStyle name="Comma 12 2 3 3 2 3 5" xfId="21141" xr:uid="{00000000-0005-0000-0000-00008B520000}"/>
    <cellStyle name="Comma 12 2 3 3 2 3 5 2" xfId="21142" xr:uid="{00000000-0005-0000-0000-00008C520000}"/>
    <cellStyle name="Comma 12 2 3 3 2 3 6" xfId="21143" xr:uid="{00000000-0005-0000-0000-00008D520000}"/>
    <cellStyle name="Comma 12 2 3 3 2 3 6 2" xfId="21144" xr:uid="{00000000-0005-0000-0000-00008E520000}"/>
    <cellStyle name="Comma 12 2 3 3 2 3 7" xfId="21145" xr:uid="{00000000-0005-0000-0000-00008F520000}"/>
    <cellStyle name="Comma 12 2 3 3 2 3 8" xfId="21146" xr:uid="{00000000-0005-0000-0000-000090520000}"/>
    <cellStyle name="Comma 12 2 3 3 2 4" xfId="21147" xr:uid="{00000000-0005-0000-0000-000091520000}"/>
    <cellStyle name="Comma 12 2 3 3 2 4 2" xfId="21148" xr:uid="{00000000-0005-0000-0000-000092520000}"/>
    <cellStyle name="Comma 12 2 3 3 2 4 2 2" xfId="21149" xr:uid="{00000000-0005-0000-0000-000093520000}"/>
    <cellStyle name="Comma 12 2 3 3 2 4 3" xfId="21150" xr:uid="{00000000-0005-0000-0000-000094520000}"/>
    <cellStyle name="Comma 12 2 3 3 2 4 3 2" xfId="21151" xr:uid="{00000000-0005-0000-0000-000095520000}"/>
    <cellStyle name="Comma 12 2 3 3 2 4 4" xfId="21152" xr:uid="{00000000-0005-0000-0000-000096520000}"/>
    <cellStyle name="Comma 12 2 3 3 2 5" xfId="21153" xr:uid="{00000000-0005-0000-0000-000097520000}"/>
    <cellStyle name="Comma 12 2 3 3 2 5 2" xfId="21154" xr:uid="{00000000-0005-0000-0000-000098520000}"/>
    <cellStyle name="Comma 12 2 3 3 2 5 2 2" xfId="21155" xr:uid="{00000000-0005-0000-0000-000099520000}"/>
    <cellStyle name="Comma 12 2 3 3 2 5 3" xfId="21156" xr:uid="{00000000-0005-0000-0000-00009A520000}"/>
    <cellStyle name="Comma 12 2 3 3 2 5 3 2" xfId="21157" xr:uid="{00000000-0005-0000-0000-00009B520000}"/>
    <cellStyle name="Comma 12 2 3 3 2 5 4" xfId="21158" xr:uid="{00000000-0005-0000-0000-00009C520000}"/>
    <cellStyle name="Comma 12 2 3 3 2 6" xfId="21159" xr:uid="{00000000-0005-0000-0000-00009D520000}"/>
    <cellStyle name="Comma 12 2 3 3 2 6 2" xfId="21160" xr:uid="{00000000-0005-0000-0000-00009E520000}"/>
    <cellStyle name="Comma 12 2 3 3 2 6 2 2" xfId="21161" xr:uid="{00000000-0005-0000-0000-00009F520000}"/>
    <cellStyle name="Comma 12 2 3 3 2 6 3" xfId="21162" xr:uid="{00000000-0005-0000-0000-0000A0520000}"/>
    <cellStyle name="Comma 12 2 3 3 2 6 3 2" xfId="21163" xr:uid="{00000000-0005-0000-0000-0000A1520000}"/>
    <cellStyle name="Comma 12 2 3 3 2 6 4" xfId="21164" xr:uid="{00000000-0005-0000-0000-0000A2520000}"/>
    <cellStyle name="Comma 12 2 3 3 2 7" xfId="21165" xr:uid="{00000000-0005-0000-0000-0000A3520000}"/>
    <cellStyle name="Comma 12 2 3 3 2 7 2" xfId="21166" xr:uid="{00000000-0005-0000-0000-0000A4520000}"/>
    <cellStyle name="Comma 12 2 3 3 2 8" xfId="21167" xr:uid="{00000000-0005-0000-0000-0000A5520000}"/>
    <cellStyle name="Comma 12 2 3 3 2 8 2" xfId="21168" xr:uid="{00000000-0005-0000-0000-0000A6520000}"/>
    <cellStyle name="Comma 12 2 3 3 2 9" xfId="21169" xr:uid="{00000000-0005-0000-0000-0000A7520000}"/>
    <cellStyle name="Comma 12 2 3 3 3" xfId="21170" xr:uid="{00000000-0005-0000-0000-0000A8520000}"/>
    <cellStyle name="Comma 12 2 3 3 3 2" xfId="21171" xr:uid="{00000000-0005-0000-0000-0000A9520000}"/>
    <cellStyle name="Comma 12 2 3 3 3 2 2" xfId="21172" xr:uid="{00000000-0005-0000-0000-0000AA520000}"/>
    <cellStyle name="Comma 12 2 3 3 3 2 2 2" xfId="21173" xr:uid="{00000000-0005-0000-0000-0000AB520000}"/>
    <cellStyle name="Comma 12 2 3 3 3 2 2 2 2" xfId="21174" xr:uid="{00000000-0005-0000-0000-0000AC520000}"/>
    <cellStyle name="Comma 12 2 3 3 3 2 2 3" xfId="21175" xr:uid="{00000000-0005-0000-0000-0000AD520000}"/>
    <cellStyle name="Comma 12 2 3 3 3 2 2 3 2" xfId="21176" xr:uid="{00000000-0005-0000-0000-0000AE520000}"/>
    <cellStyle name="Comma 12 2 3 3 3 2 2 4" xfId="21177" xr:uid="{00000000-0005-0000-0000-0000AF520000}"/>
    <cellStyle name="Comma 12 2 3 3 3 2 3" xfId="21178" xr:uid="{00000000-0005-0000-0000-0000B0520000}"/>
    <cellStyle name="Comma 12 2 3 3 3 2 3 2" xfId="21179" xr:uid="{00000000-0005-0000-0000-0000B1520000}"/>
    <cellStyle name="Comma 12 2 3 3 3 2 3 2 2" xfId="21180" xr:uid="{00000000-0005-0000-0000-0000B2520000}"/>
    <cellStyle name="Comma 12 2 3 3 3 2 3 3" xfId="21181" xr:uid="{00000000-0005-0000-0000-0000B3520000}"/>
    <cellStyle name="Comma 12 2 3 3 3 2 3 3 2" xfId="21182" xr:uid="{00000000-0005-0000-0000-0000B4520000}"/>
    <cellStyle name="Comma 12 2 3 3 3 2 3 4" xfId="21183" xr:uid="{00000000-0005-0000-0000-0000B5520000}"/>
    <cellStyle name="Comma 12 2 3 3 3 2 4" xfId="21184" xr:uid="{00000000-0005-0000-0000-0000B6520000}"/>
    <cellStyle name="Comma 12 2 3 3 3 2 4 2" xfId="21185" xr:uid="{00000000-0005-0000-0000-0000B7520000}"/>
    <cellStyle name="Comma 12 2 3 3 3 2 4 2 2" xfId="21186" xr:uid="{00000000-0005-0000-0000-0000B8520000}"/>
    <cellStyle name="Comma 12 2 3 3 3 2 4 3" xfId="21187" xr:uid="{00000000-0005-0000-0000-0000B9520000}"/>
    <cellStyle name="Comma 12 2 3 3 3 2 4 3 2" xfId="21188" xr:uid="{00000000-0005-0000-0000-0000BA520000}"/>
    <cellStyle name="Comma 12 2 3 3 3 2 4 4" xfId="21189" xr:uid="{00000000-0005-0000-0000-0000BB520000}"/>
    <cellStyle name="Comma 12 2 3 3 3 2 5" xfId="21190" xr:uid="{00000000-0005-0000-0000-0000BC520000}"/>
    <cellStyle name="Comma 12 2 3 3 3 2 5 2" xfId="21191" xr:uid="{00000000-0005-0000-0000-0000BD520000}"/>
    <cellStyle name="Comma 12 2 3 3 3 2 6" xfId="21192" xr:uid="{00000000-0005-0000-0000-0000BE520000}"/>
    <cellStyle name="Comma 12 2 3 3 3 2 6 2" xfId="21193" xr:uid="{00000000-0005-0000-0000-0000BF520000}"/>
    <cellStyle name="Comma 12 2 3 3 3 2 7" xfId="21194" xr:uid="{00000000-0005-0000-0000-0000C0520000}"/>
    <cellStyle name="Comma 12 2 3 3 3 2 8" xfId="21195" xr:uid="{00000000-0005-0000-0000-0000C1520000}"/>
    <cellStyle name="Comma 12 2 3 3 3 3" xfId="21196" xr:uid="{00000000-0005-0000-0000-0000C2520000}"/>
    <cellStyle name="Comma 12 2 3 3 3 3 2" xfId="21197" xr:uid="{00000000-0005-0000-0000-0000C3520000}"/>
    <cellStyle name="Comma 12 2 3 3 3 3 2 2" xfId="21198" xr:uid="{00000000-0005-0000-0000-0000C4520000}"/>
    <cellStyle name="Comma 12 2 3 3 3 3 3" xfId="21199" xr:uid="{00000000-0005-0000-0000-0000C5520000}"/>
    <cellStyle name="Comma 12 2 3 3 3 3 3 2" xfId="21200" xr:uid="{00000000-0005-0000-0000-0000C6520000}"/>
    <cellStyle name="Comma 12 2 3 3 3 3 4" xfId="21201" xr:uid="{00000000-0005-0000-0000-0000C7520000}"/>
    <cellStyle name="Comma 12 2 3 3 3 4" xfId="21202" xr:uid="{00000000-0005-0000-0000-0000C8520000}"/>
    <cellStyle name="Comma 12 2 3 3 3 4 2" xfId="21203" xr:uid="{00000000-0005-0000-0000-0000C9520000}"/>
    <cellStyle name="Comma 12 2 3 3 3 4 2 2" xfId="21204" xr:uid="{00000000-0005-0000-0000-0000CA520000}"/>
    <cellStyle name="Comma 12 2 3 3 3 4 3" xfId="21205" xr:uid="{00000000-0005-0000-0000-0000CB520000}"/>
    <cellStyle name="Comma 12 2 3 3 3 4 3 2" xfId="21206" xr:uid="{00000000-0005-0000-0000-0000CC520000}"/>
    <cellStyle name="Comma 12 2 3 3 3 4 4" xfId="21207" xr:uid="{00000000-0005-0000-0000-0000CD520000}"/>
    <cellStyle name="Comma 12 2 3 3 3 5" xfId="21208" xr:uid="{00000000-0005-0000-0000-0000CE520000}"/>
    <cellStyle name="Comma 12 2 3 3 3 5 2" xfId="21209" xr:uid="{00000000-0005-0000-0000-0000CF520000}"/>
    <cellStyle name="Comma 12 2 3 3 3 5 2 2" xfId="21210" xr:uid="{00000000-0005-0000-0000-0000D0520000}"/>
    <cellStyle name="Comma 12 2 3 3 3 5 3" xfId="21211" xr:uid="{00000000-0005-0000-0000-0000D1520000}"/>
    <cellStyle name="Comma 12 2 3 3 3 5 3 2" xfId="21212" xr:uid="{00000000-0005-0000-0000-0000D2520000}"/>
    <cellStyle name="Comma 12 2 3 3 3 5 4" xfId="21213" xr:uid="{00000000-0005-0000-0000-0000D3520000}"/>
    <cellStyle name="Comma 12 2 3 3 3 6" xfId="21214" xr:uid="{00000000-0005-0000-0000-0000D4520000}"/>
    <cellStyle name="Comma 12 2 3 3 3 6 2" xfId="21215" xr:uid="{00000000-0005-0000-0000-0000D5520000}"/>
    <cellStyle name="Comma 12 2 3 3 3 7" xfId="21216" xr:uid="{00000000-0005-0000-0000-0000D6520000}"/>
    <cellStyle name="Comma 12 2 3 3 3 7 2" xfId="21217" xr:uid="{00000000-0005-0000-0000-0000D7520000}"/>
    <cellStyle name="Comma 12 2 3 3 3 8" xfId="21218" xr:uid="{00000000-0005-0000-0000-0000D8520000}"/>
    <cellStyle name="Comma 12 2 3 3 3 9" xfId="21219" xr:uid="{00000000-0005-0000-0000-0000D9520000}"/>
    <cellStyle name="Comma 12 2 3 3 4" xfId="21220" xr:uid="{00000000-0005-0000-0000-0000DA520000}"/>
    <cellStyle name="Comma 12 2 3 3 4 2" xfId="21221" xr:uid="{00000000-0005-0000-0000-0000DB520000}"/>
    <cellStyle name="Comma 12 2 3 3 4 2 2" xfId="21222" xr:uid="{00000000-0005-0000-0000-0000DC520000}"/>
    <cellStyle name="Comma 12 2 3 3 4 2 2 2" xfId="21223" xr:uid="{00000000-0005-0000-0000-0000DD520000}"/>
    <cellStyle name="Comma 12 2 3 3 4 2 3" xfId="21224" xr:uid="{00000000-0005-0000-0000-0000DE520000}"/>
    <cellStyle name="Comma 12 2 3 3 4 2 3 2" xfId="21225" xr:uid="{00000000-0005-0000-0000-0000DF520000}"/>
    <cellStyle name="Comma 12 2 3 3 4 2 4" xfId="21226" xr:uid="{00000000-0005-0000-0000-0000E0520000}"/>
    <cellStyle name="Comma 12 2 3 3 4 3" xfId="21227" xr:uid="{00000000-0005-0000-0000-0000E1520000}"/>
    <cellStyle name="Comma 12 2 3 3 4 3 2" xfId="21228" xr:uid="{00000000-0005-0000-0000-0000E2520000}"/>
    <cellStyle name="Comma 12 2 3 3 4 3 2 2" xfId="21229" xr:uid="{00000000-0005-0000-0000-0000E3520000}"/>
    <cellStyle name="Comma 12 2 3 3 4 3 3" xfId="21230" xr:uid="{00000000-0005-0000-0000-0000E4520000}"/>
    <cellStyle name="Comma 12 2 3 3 4 3 3 2" xfId="21231" xr:uid="{00000000-0005-0000-0000-0000E5520000}"/>
    <cellStyle name="Comma 12 2 3 3 4 3 4" xfId="21232" xr:uid="{00000000-0005-0000-0000-0000E6520000}"/>
    <cellStyle name="Comma 12 2 3 3 4 4" xfId="21233" xr:uid="{00000000-0005-0000-0000-0000E7520000}"/>
    <cellStyle name="Comma 12 2 3 3 4 4 2" xfId="21234" xr:uid="{00000000-0005-0000-0000-0000E8520000}"/>
    <cellStyle name="Comma 12 2 3 3 4 4 2 2" xfId="21235" xr:uid="{00000000-0005-0000-0000-0000E9520000}"/>
    <cellStyle name="Comma 12 2 3 3 4 4 3" xfId="21236" xr:uid="{00000000-0005-0000-0000-0000EA520000}"/>
    <cellStyle name="Comma 12 2 3 3 4 4 3 2" xfId="21237" xr:uid="{00000000-0005-0000-0000-0000EB520000}"/>
    <cellStyle name="Comma 12 2 3 3 4 4 4" xfId="21238" xr:uid="{00000000-0005-0000-0000-0000EC520000}"/>
    <cellStyle name="Comma 12 2 3 3 4 5" xfId="21239" xr:uid="{00000000-0005-0000-0000-0000ED520000}"/>
    <cellStyle name="Comma 12 2 3 3 4 5 2" xfId="21240" xr:uid="{00000000-0005-0000-0000-0000EE520000}"/>
    <cellStyle name="Comma 12 2 3 3 4 6" xfId="21241" xr:uid="{00000000-0005-0000-0000-0000EF520000}"/>
    <cellStyle name="Comma 12 2 3 3 4 6 2" xfId="21242" xr:uid="{00000000-0005-0000-0000-0000F0520000}"/>
    <cellStyle name="Comma 12 2 3 3 4 7" xfId="21243" xr:uid="{00000000-0005-0000-0000-0000F1520000}"/>
    <cellStyle name="Comma 12 2 3 3 4 8" xfId="21244" xr:uid="{00000000-0005-0000-0000-0000F2520000}"/>
    <cellStyle name="Comma 12 2 3 3 5" xfId="21245" xr:uid="{00000000-0005-0000-0000-0000F3520000}"/>
    <cellStyle name="Comma 12 2 3 3 5 2" xfId="21246" xr:uid="{00000000-0005-0000-0000-0000F4520000}"/>
    <cellStyle name="Comma 12 2 3 3 5 2 2" xfId="21247" xr:uid="{00000000-0005-0000-0000-0000F5520000}"/>
    <cellStyle name="Comma 12 2 3 3 5 3" xfId="21248" xr:uid="{00000000-0005-0000-0000-0000F6520000}"/>
    <cellStyle name="Comma 12 2 3 3 5 3 2" xfId="21249" xr:uid="{00000000-0005-0000-0000-0000F7520000}"/>
    <cellStyle name="Comma 12 2 3 3 5 4" xfId="21250" xr:uid="{00000000-0005-0000-0000-0000F8520000}"/>
    <cellStyle name="Comma 12 2 3 3 6" xfId="21251" xr:uid="{00000000-0005-0000-0000-0000F9520000}"/>
    <cellStyle name="Comma 12 2 3 3 6 2" xfId="21252" xr:uid="{00000000-0005-0000-0000-0000FA520000}"/>
    <cellStyle name="Comma 12 2 3 3 6 2 2" xfId="21253" xr:uid="{00000000-0005-0000-0000-0000FB520000}"/>
    <cellStyle name="Comma 12 2 3 3 6 3" xfId="21254" xr:uid="{00000000-0005-0000-0000-0000FC520000}"/>
    <cellStyle name="Comma 12 2 3 3 6 3 2" xfId="21255" xr:uid="{00000000-0005-0000-0000-0000FD520000}"/>
    <cellStyle name="Comma 12 2 3 3 6 4" xfId="21256" xr:uid="{00000000-0005-0000-0000-0000FE520000}"/>
    <cellStyle name="Comma 12 2 3 3 7" xfId="21257" xr:uid="{00000000-0005-0000-0000-0000FF520000}"/>
    <cellStyle name="Comma 12 2 3 3 7 2" xfId="21258" xr:uid="{00000000-0005-0000-0000-000000530000}"/>
    <cellStyle name="Comma 12 2 3 3 7 2 2" xfId="21259" xr:uid="{00000000-0005-0000-0000-000001530000}"/>
    <cellStyle name="Comma 12 2 3 3 7 3" xfId="21260" xr:uid="{00000000-0005-0000-0000-000002530000}"/>
    <cellStyle name="Comma 12 2 3 3 7 3 2" xfId="21261" xr:uid="{00000000-0005-0000-0000-000003530000}"/>
    <cellStyle name="Comma 12 2 3 3 7 4" xfId="21262" xr:uid="{00000000-0005-0000-0000-000004530000}"/>
    <cellStyle name="Comma 12 2 3 3 8" xfId="21263" xr:uid="{00000000-0005-0000-0000-000005530000}"/>
    <cellStyle name="Comma 12 2 3 3 8 2" xfId="21264" xr:uid="{00000000-0005-0000-0000-000006530000}"/>
    <cellStyle name="Comma 12 2 3 3 9" xfId="21265" xr:uid="{00000000-0005-0000-0000-000007530000}"/>
    <cellStyle name="Comma 12 2 3 3 9 2" xfId="21266" xr:uid="{00000000-0005-0000-0000-000008530000}"/>
    <cellStyle name="Comma 12 2 3 4" xfId="21267" xr:uid="{00000000-0005-0000-0000-000009530000}"/>
    <cellStyle name="Comma 12 2 3 4 10" xfId="21268" xr:uid="{00000000-0005-0000-0000-00000A530000}"/>
    <cellStyle name="Comma 12 2 3 4 2" xfId="21269" xr:uid="{00000000-0005-0000-0000-00000B530000}"/>
    <cellStyle name="Comma 12 2 3 4 2 2" xfId="21270" xr:uid="{00000000-0005-0000-0000-00000C530000}"/>
    <cellStyle name="Comma 12 2 3 4 2 2 2" xfId="21271" xr:uid="{00000000-0005-0000-0000-00000D530000}"/>
    <cellStyle name="Comma 12 2 3 4 2 2 2 2" xfId="21272" xr:uid="{00000000-0005-0000-0000-00000E530000}"/>
    <cellStyle name="Comma 12 2 3 4 2 2 2 2 2" xfId="21273" xr:uid="{00000000-0005-0000-0000-00000F530000}"/>
    <cellStyle name="Comma 12 2 3 4 2 2 2 3" xfId="21274" xr:uid="{00000000-0005-0000-0000-000010530000}"/>
    <cellStyle name="Comma 12 2 3 4 2 2 2 3 2" xfId="21275" xr:uid="{00000000-0005-0000-0000-000011530000}"/>
    <cellStyle name="Comma 12 2 3 4 2 2 2 4" xfId="21276" xr:uid="{00000000-0005-0000-0000-000012530000}"/>
    <cellStyle name="Comma 12 2 3 4 2 2 3" xfId="21277" xr:uid="{00000000-0005-0000-0000-000013530000}"/>
    <cellStyle name="Comma 12 2 3 4 2 2 3 2" xfId="21278" xr:uid="{00000000-0005-0000-0000-000014530000}"/>
    <cellStyle name="Comma 12 2 3 4 2 2 3 2 2" xfId="21279" xr:uid="{00000000-0005-0000-0000-000015530000}"/>
    <cellStyle name="Comma 12 2 3 4 2 2 3 3" xfId="21280" xr:uid="{00000000-0005-0000-0000-000016530000}"/>
    <cellStyle name="Comma 12 2 3 4 2 2 3 3 2" xfId="21281" xr:uid="{00000000-0005-0000-0000-000017530000}"/>
    <cellStyle name="Comma 12 2 3 4 2 2 3 4" xfId="21282" xr:uid="{00000000-0005-0000-0000-000018530000}"/>
    <cellStyle name="Comma 12 2 3 4 2 2 4" xfId="21283" xr:uid="{00000000-0005-0000-0000-000019530000}"/>
    <cellStyle name="Comma 12 2 3 4 2 2 4 2" xfId="21284" xr:uid="{00000000-0005-0000-0000-00001A530000}"/>
    <cellStyle name="Comma 12 2 3 4 2 2 4 2 2" xfId="21285" xr:uid="{00000000-0005-0000-0000-00001B530000}"/>
    <cellStyle name="Comma 12 2 3 4 2 2 4 3" xfId="21286" xr:uid="{00000000-0005-0000-0000-00001C530000}"/>
    <cellStyle name="Comma 12 2 3 4 2 2 4 3 2" xfId="21287" xr:uid="{00000000-0005-0000-0000-00001D530000}"/>
    <cellStyle name="Comma 12 2 3 4 2 2 4 4" xfId="21288" xr:uid="{00000000-0005-0000-0000-00001E530000}"/>
    <cellStyle name="Comma 12 2 3 4 2 2 5" xfId="21289" xr:uid="{00000000-0005-0000-0000-00001F530000}"/>
    <cellStyle name="Comma 12 2 3 4 2 2 5 2" xfId="21290" xr:uid="{00000000-0005-0000-0000-000020530000}"/>
    <cellStyle name="Comma 12 2 3 4 2 2 6" xfId="21291" xr:uid="{00000000-0005-0000-0000-000021530000}"/>
    <cellStyle name="Comma 12 2 3 4 2 2 6 2" xfId="21292" xr:uid="{00000000-0005-0000-0000-000022530000}"/>
    <cellStyle name="Comma 12 2 3 4 2 2 7" xfId="21293" xr:uid="{00000000-0005-0000-0000-000023530000}"/>
    <cellStyle name="Comma 12 2 3 4 2 2 8" xfId="21294" xr:uid="{00000000-0005-0000-0000-000024530000}"/>
    <cellStyle name="Comma 12 2 3 4 2 3" xfId="21295" xr:uid="{00000000-0005-0000-0000-000025530000}"/>
    <cellStyle name="Comma 12 2 3 4 2 3 2" xfId="21296" xr:uid="{00000000-0005-0000-0000-000026530000}"/>
    <cellStyle name="Comma 12 2 3 4 2 3 2 2" xfId="21297" xr:uid="{00000000-0005-0000-0000-000027530000}"/>
    <cellStyle name="Comma 12 2 3 4 2 3 3" xfId="21298" xr:uid="{00000000-0005-0000-0000-000028530000}"/>
    <cellStyle name="Comma 12 2 3 4 2 3 3 2" xfId="21299" xr:uid="{00000000-0005-0000-0000-000029530000}"/>
    <cellStyle name="Comma 12 2 3 4 2 3 4" xfId="21300" xr:uid="{00000000-0005-0000-0000-00002A530000}"/>
    <cellStyle name="Comma 12 2 3 4 2 4" xfId="21301" xr:uid="{00000000-0005-0000-0000-00002B530000}"/>
    <cellStyle name="Comma 12 2 3 4 2 4 2" xfId="21302" xr:uid="{00000000-0005-0000-0000-00002C530000}"/>
    <cellStyle name="Comma 12 2 3 4 2 4 2 2" xfId="21303" xr:uid="{00000000-0005-0000-0000-00002D530000}"/>
    <cellStyle name="Comma 12 2 3 4 2 4 3" xfId="21304" xr:uid="{00000000-0005-0000-0000-00002E530000}"/>
    <cellStyle name="Comma 12 2 3 4 2 4 3 2" xfId="21305" xr:uid="{00000000-0005-0000-0000-00002F530000}"/>
    <cellStyle name="Comma 12 2 3 4 2 4 4" xfId="21306" xr:uid="{00000000-0005-0000-0000-000030530000}"/>
    <cellStyle name="Comma 12 2 3 4 2 5" xfId="21307" xr:uid="{00000000-0005-0000-0000-000031530000}"/>
    <cellStyle name="Comma 12 2 3 4 2 5 2" xfId="21308" xr:uid="{00000000-0005-0000-0000-000032530000}"/>
    <cellStyle name="Comma 12 2 3 4 2 5 2 2" xfId="21309" xr:uid="{00000000-0005-0000-0000-000033530000}"/>
    <cellStyle name="Comma 12 2 3 4 2 5 3" xfId="21310" xr:uid="{00000000-0005-0000-0000-000034530000}"/>
    <cellStyle name="Comma 12 2 3 4 2 5 3 2" xfId="21311" xr:uid="{00000000-0005-0000-0000-000035530000}"/>
    <cellStyle name="Comma 12 2 3 4 2 5 4" xfId="21312" xr:uid="{00000000-0005-0000-0000-000036530000}"/>
    <cellStyle name="Comma 12 2 3 4 2 6" xfId="21313" xr:uid="{00000000-0005-0000-0000-000037530000}"/>
    <cellStyle name="Comma 12 2 3 4 2 6 2" xfId="21314" xr:uid="{00000000-0005-0000-0000-000038530000}"/>
    <cellStyle name="Comma 12 2 3 4 2 7" xfId="21315" xr:uid="{00000000-0005-0000-0000-000039530000}"/>
    <cellStyle name="Comma 12 2 3 4 2 7 2" xfId="21316" xr:uid="{00000000-0005-0000-0000-00003A530000}"/>
    <cellStyle name="Comma 12 2 3 4 2 8" xfId="21317" xr:uid="{00000000-0005-0000-0000-00003B530000}"/>
    <cellStyle name="Comma 12 2 3 4 2 9" xfId="21318" xr:uid="{00000000-0005-0000-0000-00003C530000}"/>
    <cellStyle name="Comma 12 2 3 4 3" xfId="21319" xr:uid="{00000000-0005-0000-0000-00003D530000}"/>
    <cellStyle name="Comma 12 2 3 4 3 2" xfId="21320" xr:uid="{00000000-0005-0000-0000-00003E530000}"/>
    <cellStyle name="Comma 12 2 3 4 3 2 2" xfId="21321" xr:uid="{00000000-0005-0000-0000-00003F530000}"/>
    <cellStyle name="Comma 12 2 3 4 3 2 2 2" xfId="21322" xr:uid="{00000000-0005-0000-0000-000040530000}"/>
    <cellStyle name="Comma 12 2 3 4 3 2 3" xfId="21323" xr:uid="{00000000-0005-0000-0000-000041530000}"/>
    <cellStyle name="Comma 12 2 3 4 3 2 3 2" xfId="21324" xr:uid="{00000000-0005-0000-0000-000042530000}"/>
    <cellStyle name="Comma 12 2 3 4 3 2 4" xfId="21325" xr:uid="{00000000-0005-0000-0000-000043530000}"/>
    <cellStyle name="Comma 12 2 3 4 3 3" xfId="21326" xr:uid="{00000000-0005-0000-0000-000044530000}"/>
    <cellStyle name="Comma 12 2 3 4 3 3 2" xfId="21327" xr:uid="{00000000-0005-0000-0000-000045530000}"/>
    <cellStyle name="Comma 12 2 3 4 3 3 2 2" xfId="21328" xr:uid="{00000000-0005-0000-0000-000046530000}"/>
    <cellStyle name="Comma 12 2 3 4 3 3 3" xfId="21329" xr:uid="{00000000-0005-0000-0000-000047530000}"/>
    <cellStyle name="Comma 12 2 3 4 3 3 3 2" xfId="21330" xr:uid="{00000000-0005-0000-0000-000048530000}"/>
    <cellStyle name="Comma 12 2 3 4 3 3 4" xfId="21331" xr:uid="{00000000-0005-0000-0000-000049530000}"/>
    <cellStyle name="Comma 12 2 3 4 3 4" xfId="21332" xr:uid="{00000000-0005-0000-0000-00004A530000}"/>
    <cellStyle name="Comma 12 2 3 4 3 4 2" xfId="21333" xr:uid="{00000000-0005-0000-0000-00004B530000}"/>
    <cellStyle name="Comma 12 2 3 4 3 4 2 2" xfId="21334" xr:uid="{00000000-0005-0000-0000-00004C530000}"/>
    <cellStyle name="Comma 12 2 3 4 3 4 3" xfId="21335" xr:uid="{00000000-0005-0000-0000-00004D530000}"/>
    <cellStyle name="Comma 12 2 3 4 3 4 3 2" xfId="21336" xr:uid="{00000000-0005-0000-0000-00004E530000}"/>
    <cellStyle name="Comma 12 2 3 4 3 4 4" xfId="21337" xr:uid="{00000000-0005-0000-0000-00004F530000}"/>
    <cellStyle name="Comma 12 2 3 4 3 5" xfId="21338" xr:uid="{00000000-0005-0000-0000-000050530000}"/>
    <cellStyle name="Comma 12 2 3 4 3 5 2" xfId="21339" xr:uid="{00000000-0005-0000-0000-000051530000}"/>
    <cellStyle name="Comma 12 2 3 4 3 6" xfId="21340" xr:uid="{00000000-0005-0000-0000-000052530000}"/>
    <cellStyle name="Comma 12 2 3 4 3 6 2" xfId="21341" xr:uid="{00000000-0005-0000-0000-000053530000}"/>
    <cellStyle name="Comma 12 2 3 4 3 7" xfId="21342" xr:uid="{00000000-0005-0000-0000-000054530000}"/>
    <cellStyle name="Comma 12 2 3 4 3 8" xfId="21343" xr:uid="{00000000-0005-0000-0000-000055530000}"/>
    <cellStyle name="Comma 12 2 3 4 4" xfId="21344" xr:uid="{00000000-0005-0000-0000-000056530000}"/>
    <cellStyle name="Comma 12 2 3 4 4 2" xfId="21345" xr:uid="{00000000-0005-0000-0000-000057530000}"/>
    <cellStyle name="Comma 12 2 3 4 4 2 2" xfId="21346" xr:uid="{00000000-0005-0000-0000-000058530000}"/>
    <cellStyle name="Comma 12 2 3 4 4 3" xfId="21347" xr:uid="{00000000-0005-0000-0000-000059530000}"/>
    <cellStyle name="Comma 12 2 3 4 4 3 2" xfId="21348" xr:uid="{00000000-0005-0000-0000-00005A530000}"/>
    <cellStyle name="Comma 12 2 3 4 4 4" xfId="21349" xr:uid="{00000000-0005-0000-0000-00005B530000}"/>
    <cellStyle name="Comma 12 2 3 4 5" xfId="21350" xr:uid="{00000000-0005-0000-0000-00005C530000}"/>
    <cellStyle name="Comma 12 2 3 4 5 2" xfId="21351" xr:uid="{00000000-0005-0000-0000-00005D530000}"/>
    <cellStyle name="Comma 12 2 3 4 5 2 2" xfId="21352" xr:uid="{00000000-0005-0000-0000-00005E530000}"/>
    <cellStyle name="Comma 12 2 3 4 5 3" xfId="21353" xr:uid="{00000000-0005-0000-0000-00005F530000}"/>
    <cellStyle name="Comma 12 2 3 4 5 3 2" xfId="21354" xr:uid="{00000000-0005-0000-0000-000060530000}"/>
    <cellStyle name="Comma 12 2 3 4 5 4" xfId="21355" xr:uid="{00000000-0005-0000-0000-000061530000}"/>
    <cellStyle name="Comma 12 2 3 4 6" xfId="21356" xr:uid="{00000000-0005-0000-0000-000062530000}"/>
    <cellStyle name="Comma 12 2 3 4 6 2" xfId="21357" xr:uid="{00000000-0005-0000-0000-000063530000}"/>
    <cellStyle name="Comma 12 2 3 4 6 2 2" xfId="21358" xr:uid="{00000000-0005-0000-0000-000064530000}"/>
    <cellStyle name="Comma 12 2 3 4 6 3" xfId="21359" xr:uid="{00000000-0005-0000-0000-000065530000}"/>
    <cellStyle name="Comma 12 2 3 4 6 3 2" xfId="21360" xr:uid="{00000000-0005-0000-0000-000066530000}"/>
    <cellStyle name="Comma 12 2 3 4 6 4" xfId="21361" xr:uid="{00000000-0005-0000-0000-000067530000}"/>
    <cellStyle name="Comma 12 2 3 4 7" xfId="21362" xr:uid="{00000000-0005-0000-0000-000068530000}"/>
    <cellStyle name="Comma 12 2 3 4 7 2" xfId="21363" xr:uid="{00000000-0005-0000-0000-000069530000}"/>
    <cellStyle name="Comma 12 2 3 4 8" xfId="21364" xr:uid="{00000000-0005-0000-0000-00006A530000}"/>
    <cellStyle name="Comma 12 2 3 4 8 2" xfId="21365" xr:uid="{00000000-0005-0000-0000-00006B530000}"/>
    <cellStyle name="Comma 12 2 3 4 9" xfId="21366" xr:uid="{00000000-0005-0000-0000-00006C530000}"/>
    <cellStyle name="Comma 12 2 3 5" xfId="21367" xr:uid="{00000000-0005-0000-0000-00006D530000}"/>
    <cellStyle name="Comma 12 2 3 5 2" xfId="21368" xr:uid="{00000000-0005-0000-0000-00006E530000}"/>
    <cellStyle name="Comma 12 2 3 5 2 2" xfId="21369" xr:uid="{00000000-0005-0000-0000-00006F530000}"/>
    <cellStyle name="Comma 12 2 3 5 2 2 2" xfId="21370" xr:uid="{00000000-0005-0000-0000-000070530000}"/>
    <cellStyle name="Comma 12 2 3 5 2 2 2 2" xfId="21371" xr:uid="{00000000-0005-0000-0000-000071530000}"/>
    <cellStyle name="Comma 12 2 3 5 2 2 3" xfId="21372" xr:uid="{00000000-0005-0000-0000-000072530000}"/>
    <cellStyle name="Comma 12 2 3 5 2 2 3 2" xfId="21373" xr:uid="{00000000-0005-0000-0000-000073530000}"/>
    <cellStyle name="Comma 12 2 3 5 2 2 4" xfId="21374" xr:uid="{00000000-0005-0000-0000-000074530000}"/>
    <cellStyle name="Comma 12 2 3 5 2 3" xfId="21375" xr:uid="{00000000-0005-0000-0000-000075530000}"/>
    <cellStyle name="Comma 12 2 3 5 2 3 2" xfId="21376" xr:uid="{00000000-0005-0000-0000-000076530000}"/>
    <cellStyle name="Comma 12 2 3 5 2 3 2 2" xfId="21377" xr:uid="{00000000-0005-0000-0000-000077530000}"/>
    <cellStyle name="Comma 12 2 3 5 2 3 3" xfId="21378" xr:uid="{00000000-0005-0000-0000-000078530000}"/>
    <cellStyle name="Comma 12 2 3 5 2 3 3 2" xfId="21379" xr:uid="{00000000-0005-0000-0000-000079530000}"/>
    <cellStyle name="Comma 12 2 3 5 2 3 4" xfId="21380" xr:uid="{00000000-0005-0000-0000-00007A530000}"/>
    <cellStyle name="Comma 12 2 3 5 2 4" xfId="21381" xr:uid="{00000000-0005-0000-0000-00007B530000}"/>
    <cellStyle name="Comma 12 2 3 5 2 4 2" xfId="21382" xr:uid="{00000000-0005-0000-0000-00007C530000}"/>
    <cellStyle name="Comma 12 2 3 5 2 4 2 2" xfId="21383" xr:uid="{00000000-0005-0000-0000-00007D530000}"/>
    <cellStyle name="Comma 12 2 3 5 2 4 3" xfId="21384" xr:uid="{00000000-0005-0000-0000-00007E530000}"/>
    <cellStyle name="Comma 12 2 3 5 2 4 3 2" xfId="21385" xr:uid="{00000000-0005-0000-0000-00007F530000}"/>
    <cellStyle name="Comma 12 2 3 5 2 4 4" xfId="21386" xr:uid="{00000000-0005-0000-0000-000080530000}"/>
    <cellStyle name="Comma 12 2 3 5 2 5" xfId="21387" xr:uid="{00000000-0005-0000-0000-000081530000}"/>
    <cellStyle name="Comma 12 2 3 5 2 5 2" xfId="21388" xr:uid="{00000000-0005-0000-0000-000082530000}"/>
    <cellStyle name="Comma 12 2 3 5 2 6" xfId="21389" xr:uid="{00000000-0005-0000-0000-000083530000}"/>
    <cellStyle name="Comma 12 2 3 5 2 6 2" xfId="21390" xr:uid="{00000000-0005-0000-0000-000084530000}"/>
    <cellStyle name="Comma 12 2 3 5 2 7" xfId="21391" xr:uid="{00000000-0005-0000-0000-000085530000}"/>
    <cellStyle name="Comma 12 2 3 5 2 8" xfId="21392" xr:uid="{00000000-0005-0000-0000-000086530000}"/>
    <cellStyle name="Comma 12 2 3 5 3" xfId="21393" xr:uid="{00000000-0005-0000-0000-000087530000}"/>
    <cellStyle name="Comma 12 2 3 5 3 2" xfId="21394" xr:uid="{00000000-0005-0000-0000-000088530000}"/>
    <cellStyle name="Comma 12 2 3 5 3 2 2" xfId="21395" xr:uid="{00000000-0005-0000-0000-000089530000}"/>
    <cellStyle name="Comma 12 2 3 5 3 3" xfId="21396" xr:uid="{00000000-0005-0000-0000-00008A530000}"/>
    <cellStyle name="Comma 12 2 3 5 3 3 2" xfId="21397" xr:uid="{00000000-0005-0000-0000-00008B530000}"/>
    <cellStyle name="Comma 12 2 3 5 3 4" xfId="21398" xr:uid="{00000000-0005-0000-0000-00008C530000}"/>
    <cellStyle name="Comma 12 2 3 5 4" xfId="21399" xr:uid="{00000000-0005-0000-0000-00008D530000}"/>
    <cellStyle name="Comma 12 2 3 5 4 2" xfId="21400" xr:uid="{00000000-0005-0000-0000-00008E530000}"/>
    <cellStyle name="Comma 12 2 3 5 4 2 2" xfId="21401" xr:uid="{00000000-0005-0000-0000-00008F530000}"/>
    <cellStyle name="Comma 12 2 3 5 4 3" xfId="21402" xr:uid="{00000000-0005-0000-0000-000090530000}"/>
    <cellStyle name="Comma 12 2 3 5 4 3 2" xfId="21403" xr:uid="{00000000-0005-0000-0000-000091530000}"/>
    <cellStyle name="Comma 12 2 3 5 4 4" xfId="21404" xr:uid="{00000000-0005-0000-0000-000092530000}"/>
    <cellStyle name="Comma 12 2 3 5 5" xfId="21405" xr:uid="{00000000-0005-0000-0000-000093530000}"/>
    <cellStyle name="Comma 12 2 3 5 5 2" xfId="21406" xr:uid="{00000000-0005-0000-0000-000094530000}"/>
    <cellStyle name="Comma 12 2 3 5 5 2 2" xfId="21407" xr:uid="{00000000-0005-0000-0000-000095530000}"/>
    <cellStyle name="Comma 12 2 3 5 5 3" xfId="21408" xr:uid="{00000000-0005-0000-0000-000096530000}"/>
    <cellStyle name="Comma 12 2 3 5 5 3 2" xfId="21409" xr:uid="{00000000-0005-0000-0000-000097530000}"/>
    <cellStyle name="Comma 12 2 3 5 5 4" xfId="21410" xr:uid="{00000000-0005-0000-0000-000098530000}"/>
    <cellStyle name="Comma 12 2 3 5 6" xfId="21411" xr:uid="{00000000-0005-0000-0000-000099530000}"/>
    <cellStyle name="Comma 12 2 3 5 6 2" xfId="21412" xr:uid="{00000000-0005-0000-0000-00009A530000}"/>
    <cellStyle name="Comma 12 2 3 5 7" xfId="21413" xr:uid="{00000000-0005-0000-0000-00009B530000}"/>
    <cellStyle name="Comma 12 2 3 5 7 2" xfId="21414" xr:uid="{00000000-0005-0000-0000-00009C530000}"/>
    <cellStyle name="Comma 12 2 3 5 8" xfId="21415" xr:uid="{00000000-0005-0000-0000-00009D530000}"/>
    <cellStyle name="Comma 12 2 3 5 9" xfId="21416" xr:uid="{00000000-0005-0000-0000-00009E530000}"/>
    <cellStyle name="Comma 12 2 3 6" xfId="21417" xr:uid="{00000000-0005-0000-0000-00009F530000}"/>
    <cellStyle name="Comma 12 2 3 6 2" xfId="21418" xr:uid="{00000000-0005-0000-0000-0000A0530000}"/>
    <cellStyle name="Comma 12 2 3 6 2 2" xfId="21419" xr:uid="{00000000-0005-0000-0000-0000A1530000}"/>
    <cellStyle name="Comma 12 2 3 6 2 2 2" xfId="21420" xr:uid="{00000000-0005-0000-0000-0000A2530000}"/>
    <cellStyle name="Comma 12 2 3 6 2 3" xfId="21421" xr:uid="{00000000-0005-0000-0000-0000A3530000}"/>
    <cellStyle name="Comma 12 2 3 6 2 3 2" xfId="21422" xr:uid="{00000000-0005-0000-0000-0000A4530000}"/>
    <cellStyle name="Comma 12 2 3 6 2 4" xfId="21423" xr:uid="{00000000-0005-0000-0000-0000A5530000}"/>
    <cellStyle name="Comma 12 2 3 6 3" xfId="21424" xr:uid="{00000000-0005-0000-0000-0000A6530000}"/>
    <cellStyle name="Comma 12 2 3 6 3 2" xfId="21425" xr:uid="{00000000-0005-0000-0000-0000A7530000}"/>
    <cellStyle name="Comma 12 2 3 6 3 2 2" xfId="21426" xr:uid="{00000000-0005-0000-0000-0000A8530000}"/>
    <cellStyle name="Comma 12 2 3 6 3 3" xfId="21427" xr:uid="{00000000-0005-0000-0000-0000A9530000}"/>
    <cellStyle name="Comma 12 2 3 6 3 3 2" xfId="21428" xr:uid="{00000000-0005-0000-0000-0000AA530000}"/>
    <cellStyle name="Comma 12 2 3 6 3 4" xfId="21429" xr:uid="{00000000-0005-0000-0000-0000AB530000}"/>
    <cellStyle name="Comma 12 2 3 6 4" xfId="21430" xr:uid="{00000000-0005-0000-0000-0000AC530000}"/>
    <cellStyle name="Comma 12 2 3 6 4 2" xfId="21431" xr:uid="{00000000-0005-0000-0000-0000AD530000}"/>
    <cellStyle name="Comma 12 2 3 6 4 2 2" xfId="21432" xr:uid="{00000000-0005-0000-0000-0000AE530000}"/>
    <cellStyle name="Comma 12 2 3 6 4 3" xfId="21433" xr:uid="{00000000-0005-0000-0000-0000AF530000}"/>
    <cellStyle name="Comma 12 2 3 6 4 3 2" xfId="21434" xr:uid="{00000000-0005-0000-0000-0000B0530000}"/>
    <cellStyle name="Comma 12 2 3 6 4 4" xfId="21435" xr:uid="{00000000-0005-0000-0000-0000B1530000}"/>
    <cellStyle name="Comma 12 2 3 6 5" xfId="21436" xr:uid="{00000000-0005-0000-0000-0000B2530000}"/>
    <cellStyle name="Comma 12 2 3 6 5 2" xfId="21437" xr:uid="{00000000-0005-0000-0000-0000B3530000}"/>
    <cellStyle name="Comma 12 2 3 6 6" xfId="21438" xr:uid="{00000000-0005-0000-0000-0000B4530000}"/>
    <cellStyle name="Comma 12 2 3 6 6 2" xfId="21439" xr:uid="{00000000-0005-0000-0000-0000B5530000}"/>
    <cellStyle name="Comma 12 2 3 6 7" xfId="21440" xr:uid="{00000000-0005-0000-0000-0000B6530000}"/>
    <cellStyle name="Comma 12 2 3 6 8" xfId="21441" xr:uid="{00000000-0005-0000-0000-0000B7530000}"/>
    <cellStyle name="Comma 12 2 3 7" xfId="21442" xr:uid="{00000000-0005-0000-0000-0000B8530000}"/>
    <cellStyle name="Comma 12 2 3 7 2" xfId="21443" xr:uid="{00000000-0005-0000-0000-0000B9530000}"/>
    <cellStyle name="Comma 12 2 3 7 2 2" xfId="21444" xr:uid="{00000000-0005-0000-0000-0000BA530000}"/>
    <cellStyle name="Comma 12 2 3 7 3" xfId="21445" xr:uid="{00000000-0005-0000-0000-0000BB530000}"/>
    <cellStyle name="Comma 12 2 3 7 3 2" xfId="21446" xr:uid="{00000000-0005-0000-0000-0000BC530000}"/>
    <cellStyle name="Comma 12 2 3 7 4" xfId="21447" xr:uid="{00000000-0005-0000-0000-0000BD530000}"/>
    <cellStyle name="Comma 12 2 3 8" xfId="21448" xr:uid="{00000000-0005-0000-0000-0000BE530000}"/>
    <cellStyle name="Comma 12 2 3 8 2" xfId="21449" xr:uid="{00000000-0005-0000-0000-0000BF530000}"/>
    <cellStyle name="Comma 12 2 3 8 2 2" xfId="21450" xr:uid="{00000000-0005-0000-0000-0000C0530000}"/>
    <cellStyle name="Comma 12 2 3 8 3" xfId="21451" xr:uid="{00000000-0005-0000-0000-0000C1530000}"/>
    <cellStyle name="Comma 12 2 3 8 3 2" xfId="21452" xr:uid="{00000000-0005-0000-0000-0000C2530000}"/>
    <cellStyle name="Comma 12 2 3 8 4" xfId="21453" xr:uid="{00000000-0005-0000-0000-0000C3530000}"/>
    <cellStyle name="Comma 12 2 3 9" xfId="21454" xr:uid="{00000000-0005-0000-0000-0000C4530000}"/>
    <cellStyle name="Comma 12 2 3 9 2" xfId="21455" xr:uid="{00000000-0005-0000-0000-0000C5530000}"/>
    <cellStyle name="Comma 12 2 3 9 2 2" xfId="21456" xr:uid="{00000000-0005-0000-0000-0000C6530000}"/>
    <cellStyle name="Comma 12 2 3 9 3" xfId="21457" xr:uid="{00000000-0005-0000-0000-0000C7530000}"/>
    <cellStyle name="Comma 12 2 3 9 3 2" xfId="21458" xr:uid="{00000000-0005-0000-0000-0000C8530000}"/>
    <cellStyle name="Comma 12 2 3 9 4" xfId="21459" xr:uid="{00000000-0005-0000-0000-0000C9530000}"/>
    <cellStyle name="Comma 12 2 4" xfId="21460" xr:uid="{00000000-0005-0000-0000-0000CA530000}"/>
    <cellStyle name="Comma 12 2 4 10" xfId="21461" xr:uid="{00000000-0005-0000-0000-0000CB530000}"/>
    <cellStyle name="Comma 12 2 4 10 2" xfId="21462" xr:uid="{00000000-0005-0000-0000-0000CC530000}"/>
    <cellStyle name="Comma 12 2 4 11" xfId="21463" xr:uid="{00000000-0005-0000-0000-0000CD530000}"/>
    <cellStyle name="Comma 12 2 4 11 2" xfId="21464" xr:uid="{00000000-0005-0000-0000-0000CE530000}"/>
    <cellStyle name="Comma 12 2 4 12" xfId="21465" xr:uid="{00000000-0005-0000-0000-0000CF530000}"/>
    <cellStyle name="Comma 12 2 4 13" xfId="21466" xr:uid="{00000000-0005-0000-0000-0000D0530000}"/>
    <cellStyle name="Comma 12 2 4 14" xfId="21467" xr:uid="{00000000-0005-0000-0000-0000D1530000}"/>
    <cellStyle name="Comma 12 2 4 2" xfId="21468" xr:uid="{00000000-0005-0000-0000-0000D2530000}"/>
    <cellStyle name="Comma 12 2 4 2 10" xfId="21469" xr:uid="{00000000-0005-0000-0000-0000D3530000}"/>
    <cellStyle name="Comma 12 2 4 2 11" xfId="21470" xr:uid="{00000000-0005-0000-0000-0000D4530000}"/>
    <cellStyle name="Comma 12 2 4 2 2" xfId="21471" xr:uid="{00000000-0005-0000-0000-0000D5530000}"/>
    <cellStyle name="Comma 12 2 4 2 2 10" xfId="21472" xr:uid="{00000000-0005-0000-0000-0000D6530000}"/>
    <cellStyle name="Comma 12 2 4 2 2 2" xfId="21473" xr:uid="{00000000-0005-0000-0000-0000D7530000}"/>
    <cellStyle name="Comma 12 2 4 2 2 2 2" xfId="21474" xr:uid="{00000000-0005-0000-0000-0000D8530000}"/>
    <cellStyle name="Comma 12 2 4 2 2 2 2 2" xfId="21475" xr:uid="{00000000-0005-0000-0000-0000D9530000}"/>
    <cellStyle name="Comma 12 2 4 2 2 2 2 2 2" xfId="21476" xr:uid="{00000000-0005-0000-0000-0000DA530000}"/>
    <cellStyle name="Comma 12 2 4 2 2 2 2 2 2 2" xfId="21477" xr:uid="{00000000-0005-0000-0000-0000DB530000}"/>
    <cellStyle name="Comma 12 2 4 2 2 2 2 2 3" xfId="21478" xr:uid="{00000000-0005-0000-0000-0000DC530000}"/>
    <cellStyle name="Comma 12 2 4 2 2 2 2 2 3 2" xfId="21479" xr:uid="{00000000-0005-0000-0000-0000DD530000}"/>
    <cellStyle name="Comma 12 2 4 2 2 2 2 2 4" xfId="21480" xr:uid="{00000000-0005-0000-0000-0000DE530000}"/>
    <cellStyle name="Comma 12 2 4 2 2 2 2 3" xfId="21481" xr:uid="{00000000-0005-0000-0000-0000DF530000}"/>
    <cellStyle name="Comma 12 2 4 2 2 2 2 3 2" xfId="21482" xr:uid="{00000000-0005-0000-0000-0000E0530000}"/>
    <cellStyle name="Comma 12 2 4 2 2 2 2 3 2 2" xfId="21483" xr:uid="{00000000-0005-0000-0000-0000E1530000}"/>
    <cellStyle name="Comma 12 2 4 2 2 2 2 3 3" xfId="21484" xr:uid="{00000000-0005-0000-0000-0000E2530000}"/>
    <cellStyle name="Comma 12 2 4 2 2 2 2 3 3 2" xfId="21485" xr:uid="{00000000-0005-0000-0000-0000E3530000}"/>
    <cellStyle name="Comma 12 2 4 2 2 2 2 3 4" xfId="21486" xr:uid="{00000000-0005-0000-0000-0000E4530000}"/>
    <cellStyle name="Comma 12 2 4 2 2 2 2 4" xfId="21487" xr:uid="{00000000-0005-0000-0000-0000E5530000}"/>
    <cellStyle name="Comma 12 2 4 2 2 2 2 4 2" xfId="21488" xr:uid="{00000000-0005-0000-0000-0000E6530000}"/>
    <cellStyle name="Comma 12 2 4 2 2 2 2 4 2 2" xfId="21489" xr:uid="{00000000-0005-0000-0000-0000E7530000}"/>
    <cellStyle name="Comma 12 2 4 2 2 2 2 4 3" xfId="21490" xr:uid="{00000000-0005-0000-0000-0000E8530000}"/>
    <cellStyle name="Comma 12 2 4 2 2 2 2 4 3 2" xfId="21491" xr:uid="{00000000-0005-0000-0000-0000E9530000}"/>
    <cellStyle name="Comma 12 2 4 2 2 2 2 4 4" xfId="21492" xr:uid="{00000000-0005-0000-0000-0000EA530000}"/>
    <cellStyle name="Comma 12 2 4 2 2 2 2 5" xfId="21493" xr:uid="{00000000-0005-0000-0000-0000EB530000}"/>
    <cellStyle name="Comma 12 2 4 2 2 2 2 5 2" xfId="21494" xr:uid="{00000000-0005-0000-0000-0000EC530000}"/>
    <cellStyle name="Comma 12 2 4 2 2 2 2 6" xfId="21495" xr:uid="{00000000-0005-0000-0000-0000ED530000}"/>
    <cellStyle name="Comma 12 2 4 2 2 2 2 6 2" xfId="21496" xr:uid="{00000000-0005-0000-0000-0000EE530000}"/>
    <cellStyle name="Comma 12 2 4 2 2 2 2 7" xfId="21497" xr:uid="{00000000-0005-0000-0000-0000EF530000}"/>
    <cellStyle name="Comma 12 2 4 2 2 2 2 8" xfId="21498" xr:uid="{00000000-0005-0000-0000-0000F0530000}"/>
    <cellStyle name="Comma 12 2 4 2 2 2 3" xfId="21499" xr:uid="{00000000-0005-0000-0000-0000F1530000}"/>
    <cellStyle name="Comma 12 2 4 2 2 2 3 2" xfId="21500" xr:uid="{00000000-0005-0000-0000-0000F2530000}"/>
    <cellStyle name="Comma 12 2 4 2 2 2 3 2 2" xfId="21501" xr:uid="{00000000-0005-0000-0000-0000F3530000}"/>
    <cellStyle name="Comma 12 2 4 2 2 2 3 3" xfId="21502" xr:uid="{00000000-0005-0000-0000-0000F4530000}"/>
    <cellStyle name="Comma 12 2 4 2 2 2 3 3 2" xfId="21503" xr:uid="{00000000-0005-0000-0000-0000F5530000}"/>
    <cellStyle name="Comma 12 2 4 2 2 2 3 4" xfId="21504" xr:uid="{00000000-0005-0000-0000-0000F6530000}"/>
    <cellStyle name="Comma 12 2 4 2 2 2 4" xfId="21505" xr:uid="{00000000-0005-0000-0000-0000F7530000}"/>
    <cellStyle name="Comma 12 2 4 2 2 2 4 2" xfId="21506" xr:uid="{00000000-0005-0000-0000-0000F8530000}"/>
    <cellStyle name="Comma 12 2 4 2 2 2 4 2 2" xfId="21507" xr:uid="{00000000-0005-0000-0000-0000F9530000}"/>
    <cellStyle name="Comma 12 2 4 2 2 2 4 3" xfId="21508" xr:uid="{00000000-0005-0000-0000-0000FA530000}"/>
    <cellStyle name="Comma 12 2 4 2 2 2 4 3 2" xfId="21509" xr:uid="{00000000-0005-0000-0000-0000FB530000}"/>
    <cellStyle name="Comma 12 2 4 2 2 2 4 4" xfId="21510" xr:uid="{00000000-0005-0000-0000-0000FC530000}"/>
    <cellStyle name="Comma 12 2 4 2 2 2 5" xfId="21511" xr:uid="{00000000-0005-0000-0000-0000FD530000}"/>
    <cellStyle name="Comma 12 2 4 2 2 2 5 2" xfId="21512" xr:uid="{00000000-0005-0000-0000-0000FE530000}"/>
    <cellStyle name="Comma 12 2 4 2 2 2 5 2 2" xfId="21513" xr:uid="{00000000-0005-0000-0000-0000FF530000}"/>
    <cellStyle name="Comma 12 2 4 2 2 2 5 3" xfId="21514" xr:uid="{00000000-0005-0000-0000-000000540000}"/>
    <cellStyle name="Comma 12 2 4 2 2 2 5 3 2" xfId="21515" xr:uid="{00000000-0005-0000-0000-000001540000}"/>
    <cellStyle name="Comma 12 2 4 2 2 2 5 4" xfId="21516" xr:uid="{00000000-0005-0000-0000-000002540000}"/>
    <cellStyle name="Comma 12 2 4 2 2 2 6" xfId="21517" xr:uid="{00000000-0005-0000-0000-000003540000}"/>
    <cellStyle name="Comma 12 2 4 2 2 2 6 2" xfId="21518" xr:uid="{00000000-0005-0000-0000-000004540000}"/>
    <cellStyle name="Comma 12 2 4 2 2 2 7" xfId="21519" xr:uid="{00000000-0005-0000-0000-000005540000}"/>
    <cellStyle name="Comma 12 2 4 2 2 2 7 2" xfId="21520" xr:uid="{00000000-0005-0000-0000-000006540000}"/>
    <cellStyle name="Comma 12 2 4 2 2 2 8" xfId="21521" xr:uid="{00000000-0005-0000-0000-000007540000}"/>
    <cellStyle name="Comma 12 2 4 2 2 2 9" xfId="21522" xr:uid="{00000000-0005-0000-0000-000008540000}"/>
    <cellStyle name="Comma 12 2 4 2 2 3" xfId="21523" xr:uid="{00000000-0005-0000-0000-000009540000}"/>
    <cellStyle name="Comma 12 2 4 2 2 3 2" xfId="21524" xr:uid="{00000000-0005-0000-0000-00000A540000}"/>
    <cellStyle name="Comma 12 2 4 2 2 3 2 2" xfId="21525" xr:uid="{00000000-0005-0000-0000-00000B540000}"/>
    <cellStyle name="Comma 12 2 4 2 2 3 2 2 2" xfId="21526" xr:uid="{00000000-0005-0000-0000-00000C540000}"/>
    <cellStyle name="Comma 12 2 4 2 2 3 2 3" xfId="21527" xr:uid="{00000000-0005-0000-0000-00000D540000}"/>
    <cellStyle name="Comma 12 2 4 2 2 3 2 3 2" xfId="21528" xr:uid="{00000000-0005-0000-0000-00000E540000}"/>
    <cellStyle name="Comma 12 2 4 2 2 3 2 4" xfId="21529" xr:uid="{00000000-0005-0000-0000-00000F540000}"/>
    <cellStyle name="Comma 12 2 4 2 2 3 3" xfId="21530" xr:uid="{00000000-0005-0000-0000-000010540000}"/>
    <cellStyle name="Comma 12 2 4 2 2 3 3 2" xfId="21531" xr:uid="{00000000-0005-0000-0000-000011540000}"/>
    <cellStyle name="Comma 12 2 4 2 2 3 3 2 2" xfId="21532" xr:uid="{00000000-0005-0000-0000-000012540000}"/>
    <cellStyle name="Comma 12 2 4 2 2 3 3 3" xfId="21533" xr:uid="{00000000-0005-0000-0000-000013540000}"/>
    <cellStyle name="Comma 12 2 4 2 2 3 3 3 2" xfId="21534" xr:uid="{00000000-0005-0000-0000-000014540000}"/>
    <cellStyle name="Comma 12 2 4 2 2 3 3 4" xfId="21535" xr:uid="{00000000-0005-0000-0000-000015540000}"/>
    <cellStyle name="Comma 12 2 4 2 2 3 4" xfId="21536" xr:uid="{00000000-0005-0000-0000-000016540000}"/>
    <cellStyle name="Comma 12 2 4 2 2 3 4 2" xfId="21537" xr:uid="{00000000-0005-0000-0000-000017540000}"/>
    <cellStyle name="Comma 12 2 4 2 2 3 4 2 2" xfId="21538" xr:uid="{00000000-0005-0000-0000-000018540000}"/>
    <cellStyle name="Comma 12 2 4 2 2 3 4 3" xfId="21539" xr:uid="{00000000-0005-0000-0000-000019540000}"/>
    <cellStyle name="Comma 12 2 4 2 2 3 4 3 2" xfId="21540" xr:uid="{00000000-0005-0000-0000-00001A540000}"/>
    <cellStyle name="Comma 12 2 4 2 2 3 4 4" xfId="21541" xr:uid="{00000000-0005-0000-0000-00001B540000}"/>
    <cellStyle name="Comma 12 2 4 2 2 3 5" xfId="21542" xr:uid="{00000000-0005-0000-0000-00001C540000}"/>
    <cellStyle name="Comma 12 2 4 2 2 3 5 2" xfId="21543" xr:uid="{00000000-0005-0000-0000-00001D540000}"/>
    <cellStyle name="Comma 12 2 4 2 2 3 6" xfId="21544" xr:uid="{00000000-0005-0000-0000-00001E540000}"/>
    <cellStyle name="Comma 12 2 4 2 2 3 6 2" xfId="21545" xr:uid="{00000000-0005-0000-0000-00001F540000}"/>
    <cellStyle name="Comma 12 2 4 2 2 3 7" xfId="21546" xr:uid="{00000000-0005-0000-0000-000020540000}"/>
    <cellStyle name="Comma 12 2 4 2 2 3 8" xfId="21547" xr:uid="{00000000-0005-0000-0000-000021540000}"/>
    <cellStyle name="Comma 12 2 4 2 2 4" xfId="21548" xr:uid="{00000000-0005-0000-0000-000022540000}"/>
    <cellStyle name="Comma 12 2 4 2 2 4 2" xfId="21549" xr:uid="{00000000-0005-0000-0000-000023540000}"/>
    <cellStyle name="Comma 12 2 4 2 2 4 2 2" xfId="21550" xr:uid="{00000000-0005-0000-0000-000024540000}"/>
    <cellStyle name="Comma 12 2 4 2 2 4 3" xfId="21551" xr:uid="{00000000-0005-0000-0000-000025540000}"/>
    <cellStyle name="Comma 12 2 4 2 2 4 3 2" xfId="21552" xr:uid="{00000000-0005-0000-0000-000026540000}"/>
    <cellStyle name="Comma 12 2 4 2 2 4 4" xfId="21553" xr:uid="{00000000-0005-0000-0000-000027540000}"/>
    <cellStyle name="Comma 12 2 4 2 2 5" xfId="21554" xr:uid="{00000000-0005-0000-0000-000028540000}"/>
    <cellStyle name="Comma 12 2 4 2 2 5 2" xfId="21555" xr:uid="{00000000-0005-0000-0000-000029540000}"/>
    <cellStyle name="Comma 12 2 4 2 2 5 2 2" xfId="21556" xr:uid="{00000000-0005-0000-0000-00002A540000}"/>
    <cellStyle name="Comma 12 2 4 2 2 5 3" xfId="21557" xr:uid="{00000000-0005-0000-0000-00002B540000}"/>
    <cellStyle name="Comma 12 2 4 2 2 5 3 2" xfId="21558" xr:uid="{00000000-0005-0000-0000-00002C540000}"/>
    <cellStyle name="Comma 12 2 4 2 2 5 4" xfId="21559" xr:uid="{00000000-0005-0000-0000-00002D540000}"/>
    <cellStyle name="Comma 12 2 4 2 2 6" xfId="21560" xr:uid="{00000000-0005-0000-0000-00002E540000}"/>
    <cellStyle name="Comma 12 2 4 2 2 6 2" xfId="21561" xr:uid="{00000000-0005-0000-0000-00002F540000}"/>
    <cellStyle name="Comma 12 2 4 2 2 6 2 2" xfId="21562" xr:uid="{00000000-0005-0000-0000-000030540000}"/>
    <cellStyle name="Comma 12 2 4 2 2 6 3" xfId="21563" xr:uid="{00000000-0005-0000-0000-000031540000}"/>
    <cellStyle name="Comma 12 2 4 2 2 6 3 2" xfId="21564" xr:uid="{00000000-0005-0000-0000-000032540000}"/>
    <cellStyle name="Comma 12 2 4 2 2 6 4" xfId="21565" xr:uid="{00000000-0005-0000-0000-000033540000}"/>
    <cellStyle name="Comma 12 2 4 2 2 7" xfId="21566" xr:uid="{00000000-0005-0000-0000-000034540000}"/>
    <cellStyle name="Comma 12 2 4 2 2 7 2" xfId="21567" xr:uid="{00000000-0005-0000-0000-000035540000}"/>
    <cellStyle name="Comma 12 2 4 2 2 8" xfId="21568" xr:uid="{00000000-0005-0000-0000-000036540000}"/>
    <cellStyle name="Comma 12 2 4 2 2 8 2" xfId="21569" xr:uid="{00000000-0005-0000-0000-000037540000}"/>
    <cellStyle name="Comma 12 2 4 2 2 9" xfId="21570" xr:uid="{00000000-0005-0000-0000-000038540000}"/>
    <cellStyle name="Comma 12 2 4 2 3" xfId="21571" xr:uid="{00000000-0005-0000-0000-000039540000}"/>
    <cellStyle name="Comma 12 2 4 2 3 2" xfId="21572" xr:uid="{00000000-0005-0000-0000-00003A540000}"/>
    <cellStyle name="Comma 12 2 4 2 3 2 2" xfId="21573" xr:uid="{00000000-0005-0000-0000-00003B540000}"/>
    <cellStyle name="Comma 12 2 4 2 3 2 2 2" xfId="21574" xr:uid="{00000000-0005-0000-0000-00003C540000}"/>
    <cellStyle name="Comma 12 2 4 2 3 2 2 2 2" xfId="21575" xr:uid="{00000000-0005-0000-0000-00003D540000}"/>
    <cellStyle name="Comma 12 2 4 2 3 2 2 3" xfId="21576" xr:uid="{00000000-0005-0000-0000-00003E540000}"/>
    <cellStyle name="Comma 12 2 4 2 3 2 2 3 2" xfId="21577" xr:uid="{00000000-0005-0000-0000-00003F540000}"/>
    <cellStyle name="Comma 12 2 4 2 3 2 2 4" xfId="21578" xr:uid="{00000000-0005-0000-0000-000040540000}"/>
    <cellStyle name="Comma 12 2 4 2 3 2 3" xfId="21579" xr:uid="{00000000-0005-0000-0000-000041540000}"/>
    <cellStyle name="Comma 12 2 4 2 3 2 3 2" xfId="21580" xr:uid="{00000000-0005-0000-0000-000042540000}"/>
    <cellStyle name="Comma 12 2 4 2 3 2 3 2 2" xfId="21581" xr:uid="{00000000-0005-0000-0000-000043540000}"/>
    <cellStyle name="Comma 12 2 4 2 3 2 3 3" xfId="21582" xr:uid="{00000000-0005-0000-0000-000044540000}"/>
    <cellStyle name="Comma 12 2 4 2 3 2 3 3 2" xfId="21583" xr:uid="{00000000-0005-0000-0000-000045540000}"/>
    <cellStyle name="Comma 12 2 4 2 3 2 3 4" xfId="21584" xr:uid="{00000000-0005-0000-0000-000046540000}"/>
    <cellStyle name="Comma 12 2 4 2 3 2 4" xfId="21585" xr:uid="{00000000-0005-0000-0000-000047540000}"/>
    <cellStyle name="Comma 12 2 4 2 3 2 4 2" xfId="21586" xr:uid="{00000000-0005-0000-0000-000048540000}"/>
    <cellStyle name="Comma 12 2 4 2 3 2 4 2 2" xfId="21587" xr:uid="{00000000-0005-0000-0000-000049540000}"/>
    <cellStyle name="Comma 12 2 4 2 3 2 4 3" xfId="21588" xr:uid="{00000000-0005-0000-0000-00004A540000}"/>
    <cellStyle name="Comma 12 2 4 2 3 2 4 3 2" xfId="21589" xr:uid="{00000000-0005-0000-0000-00004B540000}"/>
    <cellStyle name="Comma 12 2 4 2 3 2 4 4" xfId="21590" xr:uid="{00000000-0005-0000-0000-00004C540000}"/>
    <cellStyle name="Comma 12 2 4 2 3 2 5" xfId="21591" xr:uid="{00000000-0005-0000-0000-00004D540000}"/>
    <cellStyle name="Comma 12 2 4 2 3 2 5 2" xfId="21592" xr:uid="{00000000-0005-0000-0000-00004E540000}"/>
    <cellStyle name="Comma 12 2 4 2 3 2 6" xfId="21593" xr:uid="{00000000-0005-0000-0000-00004F540000}"/>
    <cellStyle name="Comma 12 2 4 2 3 2 6 2" xfId="21594" xr:uid="{00000000-0005-0000-0000-000050540000}"/>
    <cellStyle name="Comma 12 2 4 2 3 2 7" xfId="21595" xr:uid="{00000000-0005-0000-0000-000051540000}"/>
    <cellStyle name="Comma 12 2 4 2 3 2 8" xfId="21596" xr:uid="{00000000-0005-0000-0000-000052540000}"/>
    <cellStyle name="Comma 12 2 4 2 3 3" xfId="21597" xr:uid="{00000000-0005-0000-0000-000053540000}"/>
    <cellStyle name="Comma 12 2 4 2 3 3 2" xfId="21598" xr:uid="{00000000-0005-0000-0000-000054540000}"/>
    <cellStyle name="Comma 12 2 4 2 3 3 2 2" xfId="21599" xr:uid="{00000000-0005-0000-0000-000055540000}"/>
    <cellStyle name="Comma 12 2 4 2 3 3 3" xfId="21600" xr:uid="{00000000-0005-0000-0000-000056540000}"/>
    <cellStyle name="Comma 12 2 4 2 3 3 3 2" xfId="21601" xr:uid="{00000000-0005-0000-0000-000057540000}"/>
    <cellStyle name="Comma 12 2 4 2 3 3 4" xfId="21602" xr:uid="{00000000-0005-0000-0000-000058540000}"/>
    <cellStyle name="Comma 12 2 4 2 3 4" xfId="21603" xr:uid="{00000000-0005-0000-0000-000059540000}"/>
    <cellStyle name="Comma 12 2 4 2 3 4 2" xfId="21604" xr:uid="{00000000-0005-0000-0000-00005A540000}"/>
    <cellStyle name="Comma 12 2 4 2 3 4 2 2" xfId="21605" xr:uid="{00000000-0005-0000-0000-00005B540000}"/>
    <cellStyle name="Comma 12 2 4 2 3 4 3" xfId="21606" xr:uid="{00000000-0005-0000-0000-00005C540000}"/>
    <cellStyle name="Comma 12 2 4 2 3 4 3 2" xfId="21607" xr:uid="{00000000-0005-0000-0000-00005D540000}"/>
    <cellStyle name="Comma 12 2 4 2 3 4 4" xfId="21608" xr:uid="{00000000-0005-0000-0000-00005E540000}"/>
    <cellStyle name="Comma 12 2 4 2 3 5" xfId="21609" xr:uid="{00000000-0005-0000-0000-00005F540000}"/>
    <cellStyle name="Comma 12 2 4 2 3 5 2" xfId="21610" xr:uid="{00000000-0005-0000-0000-000060540000}"/>
    <cellStyle name="Comma 12 2 4 2 3 5 2 2" xfId="21611" xr:uid="{00000000-0005-0000-0000-000061540000}"/>
    <cellStyle name="Comma 12 2 4 2 3 5 3" xfId="21612" xr:uid="{00000000-0005-0000-0000-000062540000}"/>
    <cellStyle name="Comma 12 2 4 2 3 5 3 2" xfId="21613" xr:uid="{00000000-0005-0000-0000-000063540000}"/>
    <cellStyle name="Comma 12 2 4 2 3 5 4" xfId="21614" xr:uid="{00000000-0005-0000-0000-000064540000}"/>
    <cellStyle name="Comma 12 2 4 2 3 6" xfId="21615" xr:uid="{00000000-0005-0000-0000-000065540000}"/>
    <cellStyle name="Comma 12 2 4 2 3 6 2" xfId="21616" xr:uid="{00000000-0005-0000-0000-000066540000}"/>
    <cellStyle name="Comma 12 2 4 2 3 7" xfId="21617" xr:uid="{00000000-0005-0000-0000-000067540000}"/>
    <cellStyle name="Comma 12 2 4 2 3 7 2" xfId="21618" xr:uid="{00000000-0005-0000-0000-000068540000}"/>
    <cellStyle name="Comma 12 2 4 2 3 8" xfId="21619" xr:uid="{00000000-0005-0000-0000-000069540000}"/>
    <cellStyle name="Comma 12 2 4 2 3 9" xfId="21620" xr:uid="{00000000-0005-0000-0000-00006A540000}"/>
    <cellStyle name="Comma 12 2 4 2 4" xfId="21621" xr:uid="{00000000-0005-0000-0000-00006B540000}"/>
    <cellStyle name="Comma 12 2 4 2 4 2" xfId="21622" xr:uid="{00000000-0005-0000-0000-00006C540000}"/>
    <cellStyle name="Comma 12 2 4 2 4 2 2" xfId="21623" xr:uid="{00000000-0005-0000-0000-00006D540000}"/>
    <cellStyle name="Comma 12 2 4 2 4 2 2 2" xfId="21624" xr:uid="{00000000-0005-0000-0000-00006E540000}"/>
    <cellStyle name="Comma 12 2 4 2 4 2 3" xfId="21625" xr:uid="{00000000-0005-0000-0000-00006F540000}"/>
    <cellStyle name="Comma 12 2 4 2 4 2 3 2" xfId="21626" xr:uid="{00000000-0005-0000-0000-000070540000}"/>
    <cellStyle name="Comma 12 2 4 2 4 2 4" xfId="21627" xr:uid="{00000000-0005-0000-0000-000071540000}"/>
    <cellStyle name="Comma 12 2 4 2 4 3" xfId="21628" xr:uid="{00000000-0005-0000-0000-000072540000}"/>
    <cellStyle name="Comma 12 2 4 2 4 3 2" xfId="21629" xr:uid="{00000000-0005-0000-0000-000073540000}"/>
    <cellStyle name="Comma 12 2 4 2 4 3 2 2" xfId="21630" xr:uid="{00000000-0005-0000-0000-000074540000}"/>
    <cellStyle name="Comma 12 2 4 2 4 3 3" xfId="21631" xr:uid="{00000000-0005-0000-0000-000075540000}"/>
    <cellStyle name="Comma 12 2 4 2 4 3 3 2" xfId="21632" xr:uid="{00000000-0005-0000-0000-000076540000}"/>
    <cellStyle name="Comma 12 2 4 2 4 3 4" xfId="21633" xr:uid="{00000000-0005-0000-0000-000077540000}"/>
    <cellStyle name="Comma 12 2 4 2 4 4" xfId="21634" xr:uid="{00000000-0005-0000-0000-000078540000}"/>
    <cellStyle name="Comma 12 2 4 2 4 4 2" xfId="21635" xr:uid="{00000000-0005-0000-0000-000079540000}"/>
    <cellStyle name="Comma 12 2 4 2 4 4 2 2" xfId="21636" xr:uid="{00000000-0005-0000-0000-00007A540000}"/>
    <cellStyle name="Comma 12 2 4 2 4 4 3" xfId="21637" xr:uid="{00000000-0005-0000-0000-00007B540000}"/>
    <cellStyle name="Comma 12 2 4 2 4 4 3 2" xfId="21638" xr:uid="{00000000-0005-0000-0000-00007C540000}"/>
    <cellStyle name="Comma 12 2 4 2 4 4 4" xfId="21639" xr:uid="{00000000-0005-0000-0000-00007D540000}"/>
    <cellStyle name="Comma 12 2 4 2 4 5" xfId="21640" xr:uid="{00000000-0005-0000-0000-00007E540000}"/>
    <cellStyle name="Comma 12 2 4 2 4 5 2" xfId="21641" xr:uid="{00000000-0005-0000-0000-00007F540000}"/>
    <cellStyle name="Comma 12 2 4 2 4 6" xfId="21642" xr:uid="{00000000-0005-0000-0000-000080540000}"/>
    <cellStyle name="Comma 12 2 4 2 4 6 2" xfId="21643" xr:uid="{00000000-0005-0000-0000-000081540000}"/>
    <cellStyle name="Comma 12 2 4 2 4 7" xfId="21644" xr:uid="{00000000-0005-0000-0000-000082540000}"/>
    <cellStyle name="Comma 12 2 4 2 4 8" xfId="21645" xr:uid="{00000000-0005-0000-0000-000083540000}"/>
    <cellStyle name="Comma 12 2 4 2 5" xfId="21646" xr:uid="{00000000-0005-0000-0000-000084540000}"/>
    <cellStyle name="Comma 12 2 4 2 5 2" xfId="21647" xr:uid="{00000000-0005-0000-0000-000085540000}"/>
    <cellStyle name="Comma 12 2 4 2 5 2 2" xfId="21648" xr:uid="{00000000-0005-0000-0000-000086540000}"/>
    <cellStyle name="Comma 12 2 4 2 5 3" xfId="21649" xr:uid="{00000000-0005-0000-0000-000087540000}"/>
    <cellStyle name="Comma 12 2 4 2 5 3 2" xfId="21650" xr:uid="{00000000-0005-0000-0000-000088540000}"/>
    <cellStyle name="Comma 12 2 4 2 5 4" xfId="21651" xr:uid="{00000000-0005-0000-0000-000089540000}"/>
    <cellStyle name="Comma 12 2 4 2 6" xfId="21652" xr:uid="{00000000-0005-0000-0000-00008A540000}"/>
    <cellStyle name="Comma 12 2 4 2 6 2" xfId="21653" xr:uid="{00000000-0005-0000-0000-00008B540000}"/>
    <cellStyle name="Comma 12 2 4 2 6 2 2" xfId="21654" xr:uid="{00000000-0005-0000-0000-00008C540000}"/>
    <cellStyle name="Comma 12 2 4 2 6 3" xfId="21655" xr:uid="{00000000-0005-0000-0000-00008D540000}"/>
    <cellStyle name="Comma 12 2 4 2 6 3 2" xfId="21656" xr:uid="{00000000-0005-0000-0000-00008E540000}"/>
    <cellStyle name="Comma 12 2 4 2 6 4" xfId="21657" xr:uid="{00000000-0005-0000-0000-00008F540000}"/>
    <cellStyle name="Comma 12 2 4 2 7" xfId="21658" xr:uid="{00000000-0005-0000-0000-000090540000}"/>
    <cellStyle name="Comma 12 2 4 2 7 2" xfId="21659" xr:uid="{00000000-0005-0000-0000-000091540000}"/>
    <cellStyle name="Comma 12 2 4 2 7 2 2" xfId="21660" xr:uid="{00000000-0005-0000-0000-000092540000}"/>
    <cellStyle name="Comma 12 2 4 2 7 3" xfId="21661" xr:uid="{00000000-0005-0000-0000-000093540000}"/>
    <cellStyle name="Comma 12 2 4 2 7 3 2" xfId="21662" xr:uid="{00000000-0005-0000-0000-000094540000}"/>
    <cellStyle name="Comma 12 2 4 2 7 4" xfId="21663" xr:uid="{00000000-0005-0000-0000-000095540000}"/>
    <cellStyle name="Comma 12 2 4 2 8" xfId="21664" xr:uid="{00000000-0005-0000-0000-000096540000}"/>
    <cellStyle name="Comma 12 2 4 2 8 2" xfId="21665" xr:uid="{00000000-0005-0000-0000-000097540000}"/>
    <cellStyle name="Comma 12 2 4 2 9" xfId="21666" xr:uid="{00000000-0005-0000-0000-000098540000}"/>
    <cellStyle name="Comma 12 2 4 2 9 2" xfId="21667" xr:uid="{00000000-0005-0000-0000-000099540000}"/>
    <cellStyle name="Comma 12 2 4 3" xfId="21668" xr:uid="{00000000-0005-0000-0000-00009A540000}"/>
    <cellStyle name="Comma 12 2 4 3 10" xfId="21669" xr:uid="{00000000-0005-0000-0000-00009B540000}"/>
    <cellStyle name="Comma 12 2 4 3 11" xfId="21670" xr:uid="{00000000-0005-0000-0000-00009C540000}"/>
    <cellStyle name="Comma 12 2 4 3 2" xfId="21671" xr:uid="{00000000-0005-0000-0000-00009D540000}"/>
    <cellStyle name="Comma 12 2 4 3 2 10" xfId="21672" xr:uid="{00000000-0005-0000-0000-00009E540000}"/>
    <cellStyle name="Comma 12 2 4 3 2 2" xfId="21673" xr:uid="{00000000-0005-0000-0000-00009F540000}"/>
    <cellStyle name="Comma 12 2 4 3 2 2 2" xfId="21674" xr:uid="{00000000-0005-0000-0000-0000A0540000}"/>
    <cellStyle name="Comma 12 2 4 3 2 2 2 2" xfId="21675" xr:uid="{00000000-0005-0000-0000-0000A1540000}"/>
    <cellStyle name="Comma 12 2 4 3 2 2 2 2 2" xfId="21676" xr:uid="{00000000-0005-0000-0000-0000A2540000}"/>
    <cellStyle name="Comma 12 2 4 3 2 2 2 2 2 2" xfId="21677" xr:uid="{00000000-0005-0000-0000-0000A3540000}"/>
    <cellStyle name="Comma 12 2 4 3 2 2 2 2 3" xfId="21678" xr:uid="{00000000-0005-0000-0000-0000A4540000}"/>
    <cellStyle name="Comma 12 2 4 3 2 2 2 2 3 2" xfId="21679" xr:uid="{00000000-0005-0000-0000-0000A5540000}"/>
    <cellStyle name="Comma 12 2 4 3 2 2 2 2 4" xfId="21680" xr:uid="{00000000-0005-0000-0000-0000A6540000}"/>
    <cellStyle name="Comma 12 2 4 3 2 2 2 3" xfId="21681" xr:uid="{00000000-0005-0000-0000-0000A7540000}"/>
    <cellStyle name="Comma 12 2 4 3 2 2 2 3 2" xfId="21682" xr:uid="{00000000-0005-0000-0000-0000A8540000}"/>
    <cellStyle name="Comma 12 2 4 3 2 2 2 3 2 2" xfId="21683" xr:uid="{00000000-0005-0000-0000-0000A9540000}"/>
    <cellStyle name="Comma 12 2 4 3 2 2 2 3 3" xfId="21684" xr:uid="{00000000-0005-0000-0000-0000AA540000}"/>
    <cellStyle name="Comma 12 2 4 3 2 2 2 3 3 2" xfId="21685" xr:uid="{00000000-0005-0000-0000-0000AB540000}"/>
    <cellStyle name="Comma 12 2 4 3 2 2 2 3 4" xfId="21686" xr:uid="{00000000-0005-0000-0000-0000AC540000}"/>
    <cellStyle name="Comma 12 2 4 3 2 2 2 4" xfId="21687" xr:uid="{00000000-0005-0000-0000-0000AD540000}"/>
    <cellStyle name="Comma 12 2 4 3 2 2 2 4 2" xfId="21688" xr:uid="{00000000-0005-0000-0000-0000AE540000}"/>
    <cellStyle name="Comma 12 2 4 3 2 2 2 4 2 2" xfId="21689" xr:uid="{00000000-0005-0000-0000-0000AF540000}"/>
    <cellStyle name="Comma 12 2 4 3 2 2 2 4 3" xfId="21690" xr:uid="{00000000-0005-0000-0000-0000B0540000}"/>
    <cellStyle name="Comma 12 2 4 3 2 2 2 4 3 2" xfId="21691" xr:uid="{00000000-0005-0000-0000-0000B1540000}"/>
    <cellStyle name="Comma 12 2 4 3 2 2 2 4 4" xfId="21692" xr:uid="{00000000-0005-0000-0000-0000B2540000}"/>
    <cellStyle name="Comma 12 2 4 3 2 2 2 5" xfId="21693" xr:uid="{00000000-0005-0000-0000-0000B3540000}"/>
    <cellStyle name="Comma 12 2 4 3 2 2 2 5 2" xfId="21694" xr:uid="{00000000-0005-0000-0000-0000B4540000}"/>
    <cellStyle name="Comma 12 2 4 3 2 2 2 6" xfId="21695" xr:uid="{00000000-0005-0000-0000-0000B5540000}"/>
    <cellStyle name="Comma 12 2 4 3 2 2 2 6 2" xfId="21696" xr:uid="{00000000-0005-0000-0000-0000B6540000}"/>
    <cellStyle name="Comma 12 2 4 3 2 2 2 7" xfId="21697" xr:uid="{00000000-0005-0000-0000-0000B7540000}"/>
    <cellStyle name="Comma 12 2 4 3 2 2 2 8" xfId="21698" xr:uid="{00000000-0005-0000-0000-0000B8540000}"/>
    <cellStyle name="Comma 12 2 4 3 2 2 3" xfId="21699" xr:uid="{00000000-0005-0000-0000-0000B9540000}"/>
    <cellStyle name="Comma 12 2 4 3 2 2 3 2" xfId="21700" xr:uid="{00000000-0005-0000-0000-0000BA540000}"/>
    <cellStyle name="Comma 12 2 4 3 2 2 3 2 2" xfId="21701" xr:uid="{00000000-0005-0000-0000-0000BB540000}"/>
    <cellStyle name="Comma 12 2 4 3 2 2 3 3" xfId="21702" xr:uid="{00000000-0005-0000-0000-0000BC540000}"/>
    <cellStyle name="Comma 12 2 4 3 2 2 3 3 2" xfId="21703" xr:uid="{00000000-0005-0000-0000-0000BD540000}"/>
    <cellStyle name="Comma 12 2 4 3 2 2 3 4" xfId="21704" xr:uid="{00000000-0005-0000-0000-0000BE540000}"/>
    <cellStyle name="Comma 12 2 4 3 2 2 4" xfId="21705" xr:uid="{00000000-0005-0000-0000-0000BF540000}"/>
    <cellStyle name="Comma 12 2 4 3 2 2 4 2" xfId="21706" xr:uid="{00000000-0005-0000-0000-0000C0540000}"/>
    <cellStyle name="Comma 12 2 4 3 2 2 4 2 2" xfId="21707" xr:uid="{00000000-0005-0000-0000-0000C1540000}"/>
    <cellStyle name="Comma 12 2 4 3 2 2 4 3" xfId="21708" xr:uid="{00000000-0005-0000-0000-0000C2540000}"/>
    <cellStyle name="Comma 12 2 4 3 2 2 4 3 2" xfId="21709" xr:uid="{00000000-0005-0000-0000-0000C3540000}"/>
    <cellStyle name="Comma 12 2 4 3 2 2 4 4" xfId="21710" xr:uid="{00000000-0005-0000-0000-0000C4540000}"/>
    <cellStyle name="Comma 12 2 4 3 2 2 5" xfId="21711" xr:uid="{00000000-0005-0000-0000-0000C5540000}"/>
    <cellStyle name="Comma 12 2 4 3 2 2 5 2" xfId="21712" xr:uid="{00000000-0005-0000-0000-0000C6540000}"/>
    <cellStyle name="Comma 12 2 4 3 2 2 5 2 2" xfId="21713" xr:uid="{00000000-0005-0000-0000-0000C7540000}"/>
    <cellStyle name="Comma 12 2 4 3 2 2 5 3" xfId="21714" xr:uid="{00000000-0005-0000-0000-0000C8540000}"/>
    <cellStyle name="Comma 12 2 4 3 2 2 5 3 2" xfId="21715" xr:uid="{00000000-0005-0000-0000-0000C9540000}"/>
    <cellStyle name="Comma 12 2 4 3 2 2 5 4" xfId="21716" xr:uid="{00000000-0005-0000-0000-0000CA540000}"/>
    <cellStyle name="Comma 12 2 4 3 2 2 6" xfId="21717" xr:uid="{00000000-0005-0000-0000-0000CB540000}"/>
    <cellStyle name="Comma 12 2 4 3 2 2 6 2" xfId="21718" xr:uid="{00000000-0005-0000-0000-0000CC540000}"/>
    <cellStyle name="Comma 12 2 4 3 2 2 7" xfId="21719" xr:uid="{00000000-0005-0000-0000-0000CD540000}"/>
    <cellStyle name="Comma 12 2 4 3 2 2 7 2" xfId="21720" xr:uid="{00000000-0005-0000-0000-0000CE540000}"/>
    <cellStyle name="Comma 12 2 4 3 2 2 8" xfId="21721" xr:uid="{00000000-0005-0000-0000-0000CF540000}"/>
    <cellStyle name="Comma 12 2 4 3 2 2 9" xfId="21722" xr:uid="{00000000-0005-0000-0000-0000D0540000}"/>
    <cellStyle name="Comma 12 2 4 3 2 3" xfId="21723" xr:uid="{00000000-0005-0000-0000-0000D1540000}"/>
    <cellStyle name="Comma 12 2 4 3 2 3 2" xfId="21724" xr:uid="{00000000-0005-0000-0000-0000D2540000}"/>
    <cellStyle name="Comma 12 2 4 3 2 3 2 2" xfId="21725" xr:uid="{00000000-0005-0000-0000-0000D3540000}"/>
    <cellStyle name="Comma 12 2 4 3 2 3 2 2 2" xfId="21726" xr:uid="{00000000-0005-0000-0000-0000D4540000}"/>
    <cellStyle name="Comma 12 2 4 3 2 3 2 3" xfId="21727" xr:uid="{00000000-0005-0000-0000-0000D5540000}"/>
    <cellStyle name="Comma 12 2 4 3 2 3 2 3 2" xfId="21728" xr:uid="{00000000-0005-0000-0000-0000D6540000}"/>
    <cellStyle name="Comma 12 2 4 3 2 3 2 4" xfId="21729" xr:uid="{00000000-0005-0000-0000-0000D7540000}"/>
    <cellStyle name="Comma 12 2 4 3 2 3 3" xfId="21730" xr:uid="{00000000-0005-0000-0000-0000D8540000}"/>
    <cellStyle name="Comma 12 2 4 3 2 3 3 2" xfId="21731" xr:uid="{00000000-0005-0000-0000-0000D9540000}"/>
    <cellStyle name="Comma 12 2 4 3 2 3 3 2 2" xfId="21732" xr:uid="{00000000-0005-0000-0000-0000DA540000}"/>
    <cellStyle name="Comma 12 2 4 3 2 3 3 3" xfId="21733" xr:uid="{00000000-0005-0000-0000-0000DB540000}"/>
    <cellStyle name="Comma 12 2 4 3 2 3 3 3 2" xfId="21734" xr:uid="{00000000-0005-0000-0000-0000DC540000}"/>
    <cellStyle name="Comma 12 2 4 3 2 3 3 4" xfId="21735" xr:uid="{00000000-0005-0000-0000-0000DD540000}"/>
    <cellStyle name="Comma 12 2 4 3 2 3 4" xfId="21736" xr:uid="{00000000-0005-0000-0000-0000DE540000}"/>
    <cellStyle name="Comma 12 2 4 3 2 3 4 2" xfId="21737" xr:uid="{00000000-0005-0000-0000-0000DF540000}"/>
    <cellStyle name="Comma 12 2 4 3 2 3 4 2 2" xfId="21738" xr:uid="{00000000-0005-0000-0000-0000E0540000}"/>
    <cellStyle name="Comma 12 2 4 3 2 3 4 3" xfId="21739" xr:uid="{00000000-0005-0000-0000-0000E1540000}"/>
    <cellStyle name="Comma 12 2 4 3 2 3 4 3 2" xfId="21740" xr:uid="{00000000-0005-0000-0000-0000E2540000}"/>
    <cellStyle name="Comma 12 2 4 3 2 3 4 4" xfId="21741" xr:uid="{00000000-0005-0000-0000-0000E3540000}"/>
    <cellStyle name="Comma 12 2 4 3 2 3 5" xfId="21742" xr:uid="{00000000-0005-0000-0000-0000E4540000}"/>
    <cellStyle name="Comma 12 2 4 3 2 3 5 2" xfId="21743" xr:uid="{00000000-0005-0000-0000-0000E5540000}"/>
    <cellStyle name="Comma 12 2 4 3 2 3 6" xfId="21744" xr:uid="{00000000-0005-0000-0000-0000E6540000}"/>
    <cellStyle name="Comma 12 2 4 3 2 3 6 2" xfId="21745" xr:uid="{00000000-0005-0000-0000-0000E7540000}"/>
    <cellStyle name="Comma 12 2 4 3 2 3 7" xfId="21746" xr:uid="{00000000-0005-0000-0000-0000E8540000}"/>
    <cellStyle name="Comma 12 2 4 3 2 3 8" xfId="21747" xr:uid="{00000000-0005-0000-0000-0000E9540000}"/>
    <cellStyle name="Comma 12 2 4 3 2 4" xfId="21748" xr:uid="{00000000-0005-0000-0000-0000EA540000}"/>
    <cellStyle name="Comma 12 2 4 3 2 4 2" xfId="21749" xr:uid="{00000000-0005-0000-0000-0000EB540000}"/>
    <cellStyle name="Comma 12 2 4 3 2 4 2 2" xfId="21750" xr:uid="{00000000-0005-0000-0000-0000EC540000}"/>
    <cellStyle name="Comma 12 2 4 3 2 4 3" xfId="21751" xr:uid="{00000000-0005-0000-0000-0000ED540000}"/>
    <cellStyle name="Comma 12 2 4 3 2 4 3 2" xfId="21752" xr:uid="{00000000-0005-0000-0000-0000EE540000}"/>
    <cellStyle name="Comma 12 2 4 3 2 4 4" xfId="21753" xr:uid="{00000000-0005-0000-0000-0000EF540000}"/>
    <cellStyle name="Comma 12 2 4 3 2 5" xfId="21754" xr:uid="{00000000-0005-0000-0000-0000F0540000}"/>
    <cellStyle name="Comma 12 2 4 3 2 5 2" xfId="21755" xr:uid="{00000000-0005-0000-0000-0000F1540000}"/>
    <cellStyle name="Comma 12 2 4 3 2 5 2 2" xfId="21756" xr:uid="{00000000-0005-0000-0000-0000F2540000}"/>
    <cellStyle name="Comma 12 2 4 3 2 5 3" xfId="21757" xr:uid="{00000000-0005-0000-0000-0000F3540000}"/>
    <cellStyle name="Comma 12 2 4 3 2 5 3 2" xfId="21758" xr:uid="{00000000-0005-0000-0000-0000F4540000}"/>
    <cellStyle name="Comma 12 2 4 3 2 5 4" xfId="21759" xr:uid="{00000000-0005-0000-0000-0000F5540000}"/>
    <cellStyle name="Comma 12 2 4 3 2 6" xfId="21760" xr:uid="{00000000-0005-0000-0000-0000F6540000}"/>
    <cellStyle name="Comma 12 2 4 3 2 6 2" xfId="21761" xr:uid="{00000000-0005-0000-0000-0000F7540000}"/>
    <cellStyle name="Comma 12 2 4 3 2 6 2 2" xfId="21762" xr:uid="{00000000-0005-0000-0000-0000F8540000}"/>
    <cellStyle name="Comma 12 2 4 3 2 6 3" xfId="21763" xr:uid="{00000000-0005-0000-0000-0000F9540000}"/>
    <cellStyle name="Comma 12 2 4 3 2 6 3 2" xfId="21764" xr:uid="{00000000-0005-0000-0000-0000FA540000}"/>
    <cellStyle name="Comma 12 2 4 3 2 6 4" xfId="21765" xr:uid="{00000000-0005-0000-0000-0000FB540000}"/>
    <cellStyle name="Comma 12 2 4 3 2 7" xfId="21766" xr:uid="{00000000-0005-0000-0000-0000FC540000}"/>
    <cellStyle name="Comma 12 2 4 3 2 7 2" xfId="21767" xr:uid="{00000000-0005-0000-0000-0000FD540000}"/>
    <cellStyle name="Comma 12 2 4 3 2 8" xfId="21768" xr:uid="{00000000-0005-0000-0000-0000FE540000}"/>
    <cellStyle name="Comma 12 2 4 3 2 8 2" xfId="21769" xr:uid="{00000000-0005-0000-0000-0000FF540000}"/>
    <cellStyle name="Comma 12 2 4 3 2 9" xfId="21770" xr:uid="{00000000-0005-0000-0000-000000550000}"/>
    <cellStyle name="Comma 12 2 4 3 3" xfId="21771" xr:uid="{00000000-0005-0000-0000-000001550000}"/>
    <cellStyle name="Comma 12 2 4 3 3 2" xfId="21772" xr:uid="{00000000-0005-0000-0000-000002550000}"/>
    <cellStyle name="Comma 12 2 4 3 3 2 2" xfId="21773" xr:uid="{00000000-0005-0000-0000-000003550000}"/>
    <cellStyle name="Comma 12 2 4 3 3 2 2 2" xfId="21774" xr:uid="{00000000-0005-0000-0000-000004550000}"/>
    <cellStyle name="Comma 12 2 4 3 3 2 2 2 2" xfId="21775" xr:uid="{00000000-0005-0000-0000-000005550000}"/>
    <cellStyle name="Comma 12 2 4 3 3 2 2 3" xfId="21776" xr:uid="{00000000-0005-0000-0000-000006550000}"/>
    <cellStyle name="Comma 12 2 4 3 3 2 2 3 2" xfId="21777" xr:uid="{00000000-0005-0000-0000-000007550000}"/>
    <cellStyle name="Comma 12 2 4 3 3 2 2 4" xfId="21778" xr:uid="{00000000-0005-0000-0000-000008550000}"/>
    <cellStyle name="Comma 12 2 4 3 3 2 3" xfId="21779" xr:uid="{00000000-0005-0000-0000-000009550000}"/>
    <cellStyle name="Comma 12 2 4 3 3 2 3 2" xfId="21780" xr:uid="{00000000-0005-0000-0000-00000A550000}"/>
    <cellStyle name="Comma 12 2 4 3 3 2 3 2 2" xfId="21781" xr:uid="{00000000-0005-0000-0000-00000B550000}"/>
    <cellStyle name="Comma 12 2 4 3 3 2 3 3" xfId="21782" xr:uid="{00000000-0005-0000-0000-00000C550000}"/>
    <cellStyle name="Comma 12 2 4 3 3 2 3 3 2" xfId="21783" xr:uid="{00000000-0005-0000-0000-00000D550000}"/>
    <cellStyle name="Comma 12 2 4 3 3 2 3 4" xfId="21784" xr:uid="{00000000-0005-0000-0000-00000E550000}"/>
    <cellStyle name="Comma 12 2 4 3 3 2 4" xfId="21785" xr:uid="{00000000-0005-0000-0000-00000F550000}"/>
    <cellStyle name="Comma 12 2 4 3 3 2 4 2" xfId="21786" xr:uid="{00000000-0005-0000-0000-000010550000}"/>
    <cellStyle name="Comma 12 2 4 3 3 2 4 2 2" xfId="21787" xr:uid="{00000000-0005-0000-0000-000011550000}"/>
    <cellStyle name="Comma 12 2 4 3 3 2 4 3" xfId="21788" xr:uid="{00000000-0005-0000-0000-000012550000}"/>
    <cellStyle name="Comma 12 2 4 3 3 2 4 3 2" xfId="21789" xr:uid="{00000000-0005-0000-0000-000013550000}"/>
    <cellStyle name="Comma 12 2 4 3 3 2 4 4" xfId="21790" xr:uid="{00000000-0005-0000-0000-000014550000}"/>
    <cellStyle name="Comma 12 2 4 3 3 2 5" xfId="21791" xr:uid="{00000000-0005-0000-0000-000015550000}"/>
    <cellStyle name="Comma 12 2 4 3 3 2 5 2" xfId="21792" xr:uid="{00000000-0005-0000-0000-000016550000}"/>
    <cellStyle name="Comma 12 2 4 3 3 2 6" xfId="21793" xr:uid="{00000000-0005-0000-0000-000017550000}"/>
    <cellStyle name="Comma 12 2 4 3 3 2 6 2" xfId="21794" xr:uid="{00000000-0005-0000-0000-000018550000}"/>
    <cellStyle name="Comma 12 2 4 3 3 2 7" xfId="21795" xr:uid="{00000000-0005-0000-0000-000019550000}"/>
    <cellStyle name="Comma 12 2 4 3 3 2 8" xfId="21796" xr:uid="{00000000-0005-0000-0000-00001A550000}"/>
    <cellStyle name="Comma 12 2 4 3 3 3" xfId="21797" xr:uid="{00000000-0005-0000-0000-00001B550000}"/>
    <cellStyle name="Comma 12 2 4 3 3 3 2" xfId="21798" xr:uid="{00000000-0005-0000-0000-00001C550000}"/>
    <cellStyle name="Comma 12 2 4 3 3 3 2 2" xfId="21799" xr:uid="{00000000-0005-0000-0000-00001D550000}"/>
    <cellStyle name="Comma 12 2 4 3 3 3 3" xfId="21800" xr:uid="{00000000-0005-0000-0000-00001E550000}"/>
    <cellStyle name="Comma 12 2 4 3 3 3 3 2" xfId="21801" xr:uid="{00000000-0005-0000-0000-00001F550000}"/>
    <cellStyle name="Comma 12 2 4 3 3 3 4" xfId="21802" xr:uid="{00000000-0005-0000-0000-000020550000}"/>
    <cellStyle name="Comma 12 2 4 3 3 4" xfId="21803" xr:uid="{00000000-0005-0000-0000-000021550000}"/>
    <cellStyle name="Comma 12 2 4 3 3 4 2" xfId="21804" xr:uid="{00000000-0005-0000-0000-000022550000}"/>
    <cellStyle name="Comma 12 2 4 3 3 4 2 2" xfId="21805" xr:uid="{00000000-0005-0000-0000-000023550000}"/>
    <cellStyle name="Comma 12 2 4 3 3 4 3" xfId="21806" xr:uid="{00000000-0005-0000-0000-000024550000}"/>
    <cellStyle name="Comma 12 2 4 3 3 4 3 2" xfId="21807" xr:uid="{00000000-0005-0000-0000-000025550000}"/>
    <cellStyle name="Comma 12 2 4 3 3 4 4" xfId="21808" xr:uid="{00000000-0005-0000-0000-000026550000}"/>
    <cellStyle name="Comma 12 2 4 3 3 5" xfId="21809" xr:uid="{00000000-0005-0000-0000-000027550000}"/>
    <cellStyle name="Comma 12 2 4 3 3 5 2" xfId="21810" xr:uid="{00000000-0005-0000-0000-000028550000}"/>
    <cellStyle name="Comma 12 2 4 3 3 5 2 2" xfId="21811" xr:uid="{00000000-0005-0000-0000-000029550000}"/>
    <cellStyle name="Comma 12 2 4 3 3 5 3" xfId="21812" xr:uid="{00000000-0005-0000-0000-00002A550000}"/>
    <cellStyle name="Comma 12 2 4 3 3 5 3 2" xfId="21813" xr:uid="{00000000-0005-0000-0000-00002B550000}"/>
    <cellStyle name="Comma 12 2 4 3 3 5 4" xfId="21814" xr:uid="{00000000-0005-0000-0000-00002C550000}"/>
    <cellStyle name="Comma 12 2 4 3 3 6" xfId="21815" xr:uid="{00000000-0005-0000-0000-00002D550000}"/>
    <cellStyle name="Comma 12 2 4 3 3 6 2" xfId="21816" xr:uid="{00000000-0005-0000-0000-00002E550000}"/>
    <cellStyle name="Comma 12 2 4 3 3 7" xfId="21817" xr:uid="{00000000-0005-0000-0000-00002F550000}"/>
    <cellStyle name="Comma 12 2 4 3 3 7 2" xfId="21818" xr:uid="{00000000-0005-0000-0000-000030550000}"/>
    <cellStyle name="Comma 12 2 4 3 3 8" xfId="21819" xr:uid="{00000000-0005-0000-0000-000031550000}"/>
    <cellStyle name="Comma 12 2 4 3 3 9" xfId="21820" xr:uid="{00000000-0005-0000-0000-000032550000}"/>
    <cellStyle name="Comma 12 2 4 3 4" xfId="21821" xr:uid="{00000000-0005-0000-0000-000033550000}"/>
    <cellStyle name="Comma 12 2 4 3 4 2" xfId="21822" xr:uid="{00000000-0005-0000-0000-000034550000}"/>
    <cellStyle name="Comma 12 2 4 3 4 2 2" xfId="21823" xr:uid="{00000000-0005-0000-0000-000035550000}"/>
    <cellStyle name="Comma 12 2 4 3 4 2 2 2" xfId="21824" xr:uid="{00000000-0005-0000-0000-000036550000}"/>
    <cellStyle name="Comma 12 2 4 3 4 2 3" xfId="21825" xr:uid="{00000000-0005-0000-0000-000037550000}"/>
    <cellStyle name="Comma 12 2 4 3 4 2 3 2" xfId="21826" xr:uid="{00000000-0005-0000-0000-000038550000}"/>
    <cellStyle name="Comma 12 2 4 3 4 2 4" xfId="21827" xr:uid="{00000000-0005-0000-0000-000039550000}"/>
    <cellStyle name="Comma 12 2 4 3 4 3" xfId="21828" xr:uid="{00000000-0005-0000-0000-00003A550000}"/>
    <cellStyle name="Comma 12 2 4 3 4 3 2" xfId="21829" xr:uid="{00000000-0005-0000-0000-00003B550000}"/>
    <cellStyle name="Comma 12 2 4 3 4 3 2 2" xfId="21830" xr:uid="{00000000-0005-0000-0000-00003C550000}"/>
    <cellStyle name="Comma 12 2 4 3 4 3 3" xfId="21831" xr:uid="{00000000-0005-0000-0000-00003D550000}"/>
    <cellStyle name="Comma 12 2 4 3 4 3 3 2" xfId="21832" xr:uid="{00000000-0005-0000-0000-00003E550000}"/>
    <cellStyle name="Comma 12 2 4 3 4 3 4" xfId="21833" xr:uid="{00000000-0005-0000-0000-00003F550000}"/>
    <cellStyle name="Comma 12 2 4 3 4 4" xfId="21834" xr:uid="{00000000-0005-0000-0000-000040550000}"/>
    <cellStyle name="Comma 12 2 4 3 4 4 2" xfId="21835" xr:uid="{00000000-0005-0000-0000-000041550000}"/>
    <cellStyle name="Comma 12 2 4 3 4 4 2 2" xfId="21836" xr:uid="{00000000-0005-0000-0000-000042550000}"/>
    <cellStyle name="Comma 12 2 4 3 4 4 3" xfId="21837" xr:uid="{00000000-0005-0000-0000-000043550000}"/>
    <cellStyle name="Comma 12 2 4 3 4 4 3 2" xfId="21838" xr:uid="{00000000-0005-0000-0000-000044550000}"/>
    <cellStyle name="Comma 12 2 4 3 4 4 4" xfId="21839" xr:uid="{00000000-0005-0000-0000-000045550000}"/>
    <cellStyle name="Comma 12 2 4 3 4 5" xfId="21840" xr:uid="{00000000-0005-0000-0000-000046550000}"/>
    <cellStyle name="Comma 12 2 4 3 4 5 2" xfId="21841" xr:uid="{00000000-0005-0000-0000-000047550000}"/>
    <cellStyle name="Comma 12 2 4 3 4 6" xfId="21842" xr:uid="{00000000-0005-0000-0000-000048550000}"/>
    <cellStyle name="Comma 12 2 4 3 4 6 2" xfId="21843" xr:uid="{00000000-0005-0000-0000-000049550000}"/>
    <cellStyle name="Comma 12 2 4 3 4 7" xfId="21844" xr:uid="{00000000-0005-0000-0000-00004A550000}"/>
    <cellStyle name="Comma 12 2 4 3 4 8" xfId="21845" xr:uid="{00000000-0005-0000-0000-00004B550000}"/>
    <cellStyle name="Comma 12 2 4 3 5" xfId="21846" xr:uid="{00000000-0005-0000-0000-00004C550000}"/>
    <cellStyle name="Comma 12 2 4 3 5 2" xfId="21847" xr:uid="{00000000-0005-0000-0000-00004D550000}"/>
    <cellStyle name="Comma 12 2 4 3 5 2 2" xfId="21848" xr:uid="{00000000-0005-0000-0000-00004E550000}"/>
    <cellStyle name="Comma 12 2 4 3 5 3" xfId="21849" xr:uid="{00000000-0005-0000-0000-00004F550000}"/>
    <cellStyle name="Comma 12 2 4 3 5 3 2" xfId="21850" xr:uid="{00000000-0005-0000-0000-000050550000}"/>
    <cellStyle name="Comma 12 2 4 3 5 4" xfId="21851" xr:uid="{00000000-0005-0000-0000-000051550000}"/>
    <cellStyle name="Comma 12 2 4 3 6" xfId="21852" xr:uid="{00000000-0005-0000-0000-000052550000}"/>
    <cellStyle name="Comma 12 2 4 3 6 2" xfId="21853" xr:uid="{00000000-0005-0000-0000-000053550000}"/>
    <cellStyle name="Comma 12 2 4 3 6 2 2" xfId="21854" xr:uid="{00000000-0005-0000-0000-000054550000}"/>
    <cellStyle name="Comma 12 2 4 3 6 3" xfId="21855" xr:uid="{00000000-0005-0000-0000-000055550000}"/>
    <cellStyle name="Comma 12 2 4 3 6 3 2" xfId="21856" xr:uid="{00000000-0005-0000-0000-000056550000}"/>
    <cellStyle name="Comma 12 2 4 3 6 4" xfId="21857" xr:uid="{00000000-0005-0000-0000-000057550000}"/>
    <cellStyle name="Comma 12 2 4 3 7" xfId="21858" xr:uid="{00000000-0005-0000-0000-000058550000}"/>
    <cellStyle name="Comma 12 2 4 3 7 2" xfId="21859" xr:uid="{00000000-0005-0000-0000-000059550000}"/>
    <cellStyle name="Comma 12 2 4 3 7 2 2" xfId="21860" xr:uid="{00000000-0005-0000-0000-00005A550000}"/>
    <cellStyle name="Comma 12 2 4 3 7 3" xfId="21861" xr:uid="{00000000-0005-0000-0000-00005B550000}"/>
    <cellStyle name="Comma 12 2 4 3 7 3 2" xfId="21862" xr:uid="{00000000-0005-0000-0000-00005C550000}"/>
    <cellStyle name="Comma 12 2 4 3 7 4" xfId="21863" xr:uid="{00000000-0005-0000-0000-00005D550000}"/>
    <cellStyle name="Comma 12 2 4 3 8" xfId="21864" xr:uid="{00000000-0005-0000-0000-00005E550000}"/>
    <cellStyle name="Comma 12 2 4 3 8 2" xfId="21865" xr:uid="{00000000-0005-0000-0000-00005F550000}"/>
    <cellStyle name="Comma 12 2 4 3 9" xfId="21866" xr:uid="{00000000-0005-0000-0000-000060550000}"/>
    <cellStyle name="Comma 12 2 4 3 9 2" xfId="21867" xr:uid="{00000000-0005-0000-0000-000061550000}"/>
    <cellStyle name="Comma 12 2 4 4" xfId="21868" xr:uid="{00000000-0005-0000-0000-000062550000}"/>
    <cellStyle name="Comma 12 2 4 4 10" xfId="21869" xr:uid="{00000000-0005-0000-0000-000063550000}"/>
    <cellStyle name="Comma 12 2 4 4 2" xfId="21870" xr:uid="{00000000-0005-0000-0000-000064550000}"/>
    <cellStyle name="Comma 12 2 4 4 2 2" xfId="21871" xr:uid="{00000000-0005-0000-0000-000065550000}"/>
    <cellStyle name="Comma 12 2 4 4 2 2 2" xfId="21872" xr:uid="{00000000-0005-0000-0000-000066550000}"/>
    <cellStyle name="Comma 12 2 4 4 2 2 2 2" xfId="21873" xr:uid="{00000000-0005-0000-0000-000067550000}"/>
    <cellStyle name="Comma 12 2 4 4 2 2 2 2 2" xfId="21874" xr:uid="{00000000-0005-0000-0000-000068550000}"/>
    <cellStyle name="Comma 12 2 4 4 2 2 2 3" xfId="21875" xr:uid="{00000000-0005-0000-0000-000069550000}"/>
    <cellStyle name="Comma 12 2 4 4 2 2 2 3 2" xfId="21876" xr:uid="{00000000-0005-0000-0000-00006A550000}"/>
    <cellStyle name="Comma 12 2 4 4 2 2 2 4" xfId="21877" xr:uid="{00000000-0005-0000-0000-00006B550000}"/>
    <cellStyle name="Comma 12 2 4 4 2 2 3" xfId="21878" xr:uid="{00000000-0005-0000-0000-00006C550000}"/>
    <cellStyle name="Comma 12 2 4 4 2 2 3 2" xfId="21879" xr:uid="{00000000-0005-0000-0000-00006D550000}"/>
    <cellStyle name="Comma 12 2 4 4 2 2 3 2 2" xfId="21880" xr:uid="{00000000-0005-0000-0000-00006E550000}"/>
    <cellStyle name="Comma 12 2 4 4 2 2 3 3" xfId="21881" xr:uid="{00000000-0005-0000-0000-00006F550000}"/>
    <cellStyle name="Comma 12 2 4 4 2 2 3 3 2" xfId="21882" xr:uid="{00000000-0005-0000-0000-000070550000}"/>
    <cellStyle name="Comma 12 2 4 4 2 2 3 4" xfId="21883" xr:uid="{00000000-0005-0000-0000-000071550000}"/>
    <cellStyle name="Comma 12 2 4 4 2 2 4" xfId="21884" xr:uid="{00000000-0005-0000-0000-000072550000}"/>
    <cellStyle name="Comma 12 2 4 4 2 2 4 2" xfId="21885" xr:uid="{00000000-0005-0000-0000-000073550000}"/>
    <cellStyle name="Comma 12 2 4 4 2 2 4 2 2" xfId="21886" xr:uid="{00000000-0005-0000-0000-000074550000}"/>
    <cellStyle name="Comma 12 2 4 4 2 2 4 3" xfId="21887" xr:uid="{00000000-0005-0000-0000-000075550000}"/>
    <cellStyle name="Comma 12 2 4 4 2 2 4 3 2" xfId="21888" xr:uid="{00000000-0005-0000-0000-000076550000}"/>
    <cellStyle name="Comma 12 2 4 4 2 2 4 4" xfId="21889" xr:uid="{00000000-0005-0000-0000-000077550000}"/>
    <cellStyle name="Comma 12 2 4 4 2 2 5" xfId="21890" xr:uid="{00000000-0005-0000-0000-000078550000}"/>
    <cellStyle name="Comma 12 2 4 4 2 2 5 2" xfId="21891" xr:uid="{00000000-0005-0000-0000-000079550000}"/>
    <cellStyle name="Comma 12 2 4 4 2 2 6" xfId="21892" xr:uid="{00000000-0005-0000-0000-00007A550000}"/>
    <cellStyle name="Comma 12 2 4 4 2 2 6 2" xfId="21893" xr:uid="{00000000-0005-0000-0000-00007B550000}"/>
    <cellStyle name="Comma 12 2 4 4 2 2 7" xfId="21894" xr:uid="{00000000-0005-0000-0000-00007C550000}"/>
    <cellStyle name="Comma 12 2 4 4 2 2 8" xfId="21895" xr:uid="{00000000-0005-0000-0000-00007D550000}"/>
    <cellStyle name="Comma 12 2 4 4 2 3" xfId="21896" xr:uid="{00000000-0005-0000-0000-00007E550000}"/>
    <cellStyle name="Comma 12 2 4 4 2 3 2" xfId="21897" xr:uid="{00000000-0005-0000-0000-00007F550000}"/>
    <cellStyle name="Comma 12 2 4 4 2 3 2 2" xfId="21898" xr:uid="{00000000-0005-0000-0000-000080550000}"/>
    <cellStyle name="Comma 12 2 4 4 2 3 3" xfId="21899" xr:uid="{00000000-0005-0000-0000-000081550000}"/>
    <cellStyle name="Comma 12 2 4 4 2 3 3 2" xfId="21900" xr:uid="{00000000-0005-0000-0000-000082550000}"/>
    <cellStyle name="Comma 12 2 4 4 2 3 4" xfId="21901" xr:uid="{00000000-0005-0000-0000-000083550000}"/>
    <cellStyle name="Comma 12 2 4 4 2 4" xfId="21902" xr:uid="{00000000-0005-0000-0000-000084550000}"/>
    <cellStyle name="Comma 12 2 4 4 2 4 2" xfId="21903" xr:uid="{00000000-0005-0000-0000-000085550000}"/>
    <cellStyle name="Comma 12 2 4 4 2 4 2 2" xfId="21904" xr:uid="{00000000-0005-0000-0000-000086550000}"/>
    <cellStyle name="Comma 12 2 4 4 2 4 3" xfId="21905" xr:uid="{00000000-0005-0000-0000-000087550000}"/>
    <cellStyle name="Comma 12 2 4 4 2 4 3 2" xfId="21906" xr:uid="{00000000-0005-0000-0000-000088550000}"/>
    <cellStyle name="Comma 12 2 4 4 2 4 4" xfId="21907" xr:uid="{00000000-0005-0000-0000-000089550000}"/>
    <cellStyle name="Comma 12 2 4 4 2 5" xfId="21908" xr:uid="{00000000-0005-0000-0000-00008A550000}"/>
    <cellStyle name="Comma 12 2 4 4 2 5 2" xfId="21909" xr:uid="{00000000-0005-0000-0000-00008B550000}"/>
    <cellStyle name="Comma 12 2 4 4 2 5 2 2" xfId="21910" xr:uid="{00000000-0005-0000-0000-00008C550000}"/>
    <cellStyle name="Comma 12 2 4 4 2 5 3" xfId="21911" xr:uid="{00000000-0005-0000-0000-00008D550000}"/>
    <cellStyle name="Comma 12 2 4 4 2 5 3 2" xfId="21912" xr:uid="{00000000-0005-0000-0000-00008E550000}"/>
    <cellStyle name="Comma 12 2 4 4 2 5 4" xfId="21913" xr:uid="{00000000-0005-0000-0000-00008F550000}"/>
    <cellStyle name="Comma 12 2 4 4 2 6" xfId="21914" xr:uid="{00000000-0005-0000-0000-000090550000}"/>
    <cellStyle name="Comma 12 2 4 4 2 6 2" xfId="21915" xr:uid="{00000000-0005-0000-0000-000091550000}"/>
    <cellStyle name="Comma 12 2 4 4 2 7" xfId="21916" xr:uid="{00000000-0005-0000-0000-000092550000}"/>
    <cellStyle name="Comma 12 2 4 4 2 7 2" xfId="21917" xr:uid="{00000000-0005-0000-0000-000093550000}"/>
    <cellStyle name="Comma 12 2 4 4 2 8" xfId="21918" xr:uid="{00000000-0005-0000-0000-000094550000}"/>
    <cellStyle name="Comma 12 2 4 4 2 9" xfId="21919" xr:uid="{00000000-0005-0000-0000-000095550000}"/>
    <cellStyle name="Comma 12 2 4 4 3" xfId="21920" xr:uid="{00000000-0005-0000-0000-000096550000}"/>
    <cellStyle name="Comma 12 2 4 4 3 2" xfId="21921" xr:uid="{00000000-0005-0000-0000-000097550000}"/>
    <cellStyle name="Comma 12 2 4 4 3 2 2" xfId="21922" xr:uid="{00000000-0005-0000-0000-000098550000}"/>
    <cellStyle name="Comma 12 2 4 4 3 2 2 2" xfId="21923" xr:uid="{00000000-0005-0000-0000-000099550000}"/>
    <cellStyle name="Comma 12 2 4 4 3 2 3" xfId="21924" xr:uid="{00000000-0005-0000-0000-00009A550000}"/>
    <cellStyle name="Comma 12 2 4 4 3 2 3 2" xfId="21925" xr:uid="{00000000-0005-0000-0000-00009B550000}"/>
    <cellStyle name="Comma 12 2 4 4 3 2 4" xfId="21926" xr:uid="{00000000-0005-0000-0000-00009C550000}"/>
    <cellStyle name="Comma 12 2 4 4 3 3" xfId="21927" xr:uid="{00000000-0005-0000-0000-00009D550000}"/>
    <cellStyle name="Comma 12 2 4 4 3 3 2" xfId="21928" xr:uid="{00000000-0005-0000-0000-00009E550000}"/>
    <cellStyle name="Comma 12 2 4 4 3 3 2 2" xfId="21929" xr:uid="{00000000-0005-0000-0000-00009F550000}"/>
    <cellStyle name="Comma 12 2 4 4 3 3 3" xfId="21930" xr:uid="{00000000-0005-0000-0000-0000A0550000}"/>
    <cellStyle name="Comma 12 2 4 4 3 3 3 2" xfId="21931" xr:uid="{00000000-0005-0000-0000-0000A1550000}"/>
    <cellStyle name="Comma 12 2 4 4 3 3 4" xfId="21932" xr:uid="{00000000-0005-0000-0000-0000A2550000}"/>
    <cellStyle name="Comma 12 2 4 4 3 4" xfId="21933" xr:uid="{00000000-0005-0000-0000-0000A3550000}"/>
    <cellStyle name="Comma 12 2 4 4 3 4 2" xfId="21934" xr:uid="{00000000-0005-0000-0000-0000A4550000}"/>
    <cellStyle name="Comma 12 2 4 4 3 4 2 2" xfId="21935" xr:uid="{00000000-0005-0000-0000-0000A5550000}"/>
    <cellStyle name="Comma 12 2 4 4 3 4 3" xfId="21936" xr:uid="{00000000-0005-0000-0000-0000A6550000}"/>
    <cellStyle name="Comma 12 2 4 4 3 4 3 2" xfId="21937" xr:uid="{00000000-0005-0000-0000-0000A7550000}"/>
    <cellStyle name="Comma 12 2 4 4 3 4 4" xfId="21938" xr:uid="{00000000-0005-0000-0000-0000A8550000}"/>
    <cellStyle name="Comma 12 2 4 4 3 5" xfId="21939" xr:uid="{00000000-0005-0000-0000-0000A9550000}"/>
    <cellStyle name="Comma 12 2 4 4 3 5 2" xfId="21940" xr:uid="{00000000-0005-0000-0000-0000AA550000}"/>
    <cellStyle name="Comma 12 2 4 4 3 6" xfId="21941" xr:uid="{00000000-0005-0000-0000-0000AB550000}"/>
    <cellStyle name="Comma 12 2 4 4 3 6 2" xfId="21942" xr:uid="{00000000-0005-0000-0000-0000AC550000}"/>
    <cellStyle name="Comma 12 2 4 4 3 7" xfId="21943" xr:uid="{00000000-0005-0000-0000-0000AD550000}"/>
    <cellStyle name="Comma 12 2 4 4 3 8" xfId="21944" xr:uid="{00000000-0005-0000-0000-0000AE550000}"/>
    <cellStyle name="Comma 12 2 4 4 4" xfId="21945" xr:uid="{00000000-0005-0000-0000-0000AF550000}"/>
    <cellStyle name="Comma 12 2 4 4 4 2" xfId="21946" xr:uid="{00000000-0005-0000-0000-0000B0550000}"/>
    <cellStyle name="Comma 12 2 4 4 4 2 2" xfId="21947" xr:uid="{00000000-0005-0000-0000-0000B1550000}"/>
    <cellStyle name="Comma 12 2 4 4 4 3" xfId="21948" xr:uid="{00000000-0005-0000-0000-0000B2550000}"/>
    <cellStyle name="Comma 12 2 4 4 4 3 2" xfId="21949" xr:uid="{00000000-0005-0000-0000-0000B3550000}"/>
    <cellStyle name="Comma 12 2 4 4 4 4" xfId="21950" xr:uid="{00000000-0005-0000-0000-0000B4550000}"/>
    <cellStyle name="Comma 12 2 4 4 5" xfId="21951" xr:uid="{00000000-0005-0000-0000-0000B5550000}"/>
    <cellStyle name="Comma 12 2 4 4 5 2" xfId="21952" xr:uid="{00000000-0005-0000-0000-0000B6550000}"/>
    <cellStyle name="Comma 12 2 4 4 5 2 2" xfId="21953" xr:uid="{00000000-0005-0000-0000-0000B7550000}"/>
    <cellStyle name="Comma 12 2 4 4 5 3" xfId="21954" xr:uid="{00000000-0005-0000-0000-0000B8550000}"/>
    <cellStyle name="Comma 12 2 4 4 5 3 2" xfId="21955" xr:uid="{00000000-0005-0000-0000-0000B9550000}"/>
    <cellStyle name="Comma 12 2 4 4 5 4" xfId="21956" xr:uid="{00000000-0005-0000-0000-0000BA550000}"/>
    <cellStyle name="Comma 12 2 4 4 6" xfId="21957" xr:uid="{00000000-0005-0000-0000-0000BB550000}"/>
    <cellStyle name="Comma 12 2 4 4 6 2" xfId="21958" xr:uid="{00000000-0005-0000-0000-0000BC550000}"/>
    <cellStyle name="Comma 12 2 4 4 6 2 2" xfId="21959" xr:uid="{00000000-0005-0000-0000-0000BD550000}"/>
    <cellStyle name="Comma 12 2 4 4 6 3" xfId="21960" xr:uid="{00000000-0005-0000-0000-0000BE550000}"/>
    <cellStyle name="Comma 12 2 4 4 6 3 2" xfId="21961" xr:uid="{00000000-0005-0000-0000-0000BF550000}"/>
    <cellStyle name="Comma 12 2 4 4 6 4" xfId="21962" xr:uid="{00000000-0005-0000-0000-0000C0550000}"/>
    <cellStyle name="Comma 12 2 4 4 7" xfId="21963" xr:uid="{00000000-0005-0000-0000-0000C1550000}"/>
    <cellStyle name="Comma 12 2 4 4 7 2" xfId="21964" xr:uid="{00000000-0005-0000-0000-0000C2550000}"/>
    <cellStyle name="Comma 12 2 4 4 8" xfId="21965" xr:uid="{00000000-0005-0000-0000-0000C3550000}"/>
    <cellStyle name="Comma 12 2 4 4 8 2" xfId="21966" xr:uid="{00000000-0005-0000-0000-0000C4550000}"/>
    <cellStyle name="Comma 12 2 4 4 9" xfId="21967" xr:uid="{00000000-0005-0000-0000-0000C5550000}"/>
    <cellStyle name="Comma 12 2 4 5" xfId="21968" xr:uid="{00000000-0005-0000-0000-0000C6550000}"/>
    <cellStyle name="Comma 12 2 4 5 2" xfId="21969" xr:uid="{00000000-0005-0000-0000-0000C7550000}"/>
    <cellStyle name="Comma 12 2 4 5 2 2" xfId="21970" xr:uid="{00000000-0005-0000-0000-0000C8550000}"/>
    <cellStyle name="Comma 12 2 4 5 2 2 2" xfId="21971" xr:uid="{00000000-0005-0000-0000-0000C9550000}"/>
    <cellStyle name="Comma 12 2 4 5 2 2 2 2" xfId="21972" xr:uid="{00000000-0005-0000-0000-0000CA550000}"/>
    <cellStyle name="Comma 12 2 4 5 2 2 3" xfId="21973" xr:uid="{00000000-0005-0000-0000-0000CB550000}"/>
    <cellStyle name="Comma 12 2 4 5 2 2 3 2" xfId="21974" xr:uid="{00000000-0005-0000-0000-0000CC550000}"/>
    <cellStyle name="Comma 12 2 4 5 2 2 4" xfId="21975" xr:uid="{00000000-0005-0000-0000-0000CD550000}"/>
    <cellStyle name="Comma 12 2 4 5 2 3" xfId="21976" xr:uid="{00000000-0005-0000-0000-0000CE550000}"/>
    <cellStyle name="Comma 12 2 4 5 2 3 2" xfId="21977" xr:uid="{00000000-0005-0000-0000-0000CF550000}"/>
    <cellStyle name="Comma 12 2 4 5 2 3 2 2" xfId="21978" xr:uid="{00000000-0005-0000-0000-0000D0550000}"/>
    <cellStyle name="Comma 12 2 4 5 2 3 3" xfId="21979" xr:uid="{00000000-0005-0000-0000-0000D1550000}"/>
    <cellStyle name="Comma 12 2 4 5 2 3 3 2" xfId="21980" xr:uid="{00000000-0005-0000-0000-0000D2550000}"/>
    <cellStyle name="Comma 12 2 4 5 2 3 4" xfId="21981" xr:uid="{00000000-0005-0000-0000-0000D3550000}"/>
    <cellStyle name="Comma 12 2 4 5 2 4" xfId="21982" xr:uid="{00000000-0005-0000-0000-0000D4550000}"/>
    <cellStyle name="Comma 12 2 4 5 2 4 2" xfId="21983" xr:uid="{00000000-0005-0000-0000-0000D5550000}"/>
    <cellStyle name="Comma 12 2 4 5 2 4 2 2" xfId="21984" xr:uid="{00000000-0005-0000-0000-0000D6550000}"/>
    <cellStyle name="Comma 12 2 4 5 2 4 3" xfId="21985" xr:uid="{00000000-0005-0000-0000-0000D7550000}"/>
    <cellStyle name="Comma 12 2 4 5 2 4 3 2" xfId="21986" xr:uid="{00000000-0005-0000-0000-0000D8550000}"/>
    <cellStyle name="Comma 12 2 4 5 2 4 4" xfId="21987" xr:uid="{00000000-0005-0000-0000-0000D9550000}"/>
    <cellStyle name="Comma 12 2 4 5 2 5" xfId="21988" xr:uid="{00000000-0005-0000-0000-0000DA550000}"/>
    <cellStyle name="Comma 12 2 4 5 2 5 2" xfId="21989" xr:uid="{00000000-0005-0000-0000-0000DB550000}"/>
    <cellStyle name="Comma 12 2 4 5 2 6" xfId="21990" xr:uid="{00000000-0005-0000-0000-0000DC550000}"/>
    <cellStyle name="Comma 12 2 4 5 2 6 2" xfId="21991" xr:uid="{00000000-0005-0000-0000-0000DD550000}"/>
    <cellStyle name="Comma 12 2 4 5 2 7" xfId="21992" xr:uid="{00000000-0005-0000-0000-0000DE550000}"/>
    <cellStyle name="Comma 12 2 4 5 2 8" xfId="21993" xr:uid="{00000000-0005-0000-0000-0000DF550000}"/>
    <cellStyle name="Comma 12 2 4 5 3" xfId="21994" xr:uid="{00000000-0005-0000-0000-0000E0550000}"/>
    <cellStyle name="Comma 12 2 4 5 3 2" xfId="21995" xr:uid="{00000000-0005-0000-0000-0000E1550000}"/>
    <cellStyle name="Comma 12 2 4 5 3 2 2" xfId="21996" xr:uid="{00000000-0005-0000-0000-0000E2550000}"/>
    <cellStyle name="Comma 12 2 4 5 3 3" xfId="21997" xr:uid="{00000000-0005-0000-0000-0000E3550000}"/>
    <cellStyle name="Comma 12 2 4 5 3 3 2" xfId="21998" xr:uid="{00000000-0005-0000-0000-0000E4550000}"/>
    <cellStyle name="Comma 12 2 4 5 3 4" xfId="21999" xr:uid="{00000000-0005-0000-0000-0000E5550000}"/>
    <cellStyle name="Comma 12 2 4 5 4" xfId="22000" xr:uid="{00000000-0005-0000-0000-0000E6550000}"/>
    <cellStyle name="Comma 12 2 4 5 4 2" xfId="22001" xr:uid="{00000000-0005-0000-0000-0000E7550000}"/>
    <cellStyle name="Comma 12 2 4 5 4 2 2" xfId="22002" xr:uid="{00000000-0005-0000-0000-0000E8550000}"/>
    <cellStyle name="Comma 12 2 4 5 4 3" xfId="22003" xr:uid="{00000000-0005-0000-0000-0000E9550000}"/>
    <cellStyle name="Comma 12 2 4 5 4 3 2" xfId="22004" xr:uid="{00000000-0005-0000-0000-0000EA550000}"/>
    <cellStyle name="Comma 12 2 4 5 4 4" xfId="22005" xr:uid="{00000000-0005-0000-0000-0000EB550000}"/>
    <cellStyle name="Comma 12 2 4 5 5" xfId="22006" xr:uid="{00000000-0005-0000-0000-0000EC550000}"/>
    <cellStyle name="Comma 12 2 4 5 5 2" xfId="22007" xr:uid="{00000000-0005-0000-0000-0000ED550000}"/>
    <cellStyle name="Comma 12 2 4 5 5 2 2" xfId="22008" xr:uid="{00000000-0005-0000-0000-0000EE550000}"/>
    <cellStyle name="Comma 12 2 4 5 5 3" xfId="22009" xr:uid="{00000000-0005-0000-0000-0000EF550000}"/>
    <cellStyle name="Comma 12 2 4 5 5 3 2" xfId="22010" xr:uid="{00000000-0005-0000-0000-0000F0550000}"/>
    <cellStyle name="Comma 12 2 4 5 5 4" xfId="22011" xr:uid="{00000000-0005-0000-0000-0000F1550000}"/>
    <cellStyle name="Comma 12 2 4 5 6" xfId="22012" xr:uid="{00000000-0005-0000-0000-0000F2550000}"/>
    <cellStyle name="Comma 12 2 4 5 6 2" xfId="22013" xr:uid="{00000000-0005-0000-0000-0000F3550000}"/>
    <cellStyle name="Comma 12 2 4 5 7" xfId="22014" xr:uid="{00000000-0005-0000-0000-0000F4550000}"/>
    <cellStyle name="Comma 12 2 4 5 7 2" xfId="22015" xr:uid="{00000000-0005-0000-0000-0000F5550000}"/>
    <cellStyle name="Comma 12 2 4 5 8" xfId="22016" xr:uid="{00000000-0005-0000-0000-0000F6550000}"/>
    <cellStyle name="Comma 12 2 4 5 9" xfId="22017" xr:uid="{00000000-0005-0000-0000-0000F7550000}"/>
    <cellStyle name="Comma 12 2 4 6" xfId="22018" xr:uid="{00000000-0005-0000-0000-0000F8550000}"/>
    <cellStyle name="Comma 12 2 4 6 2" xfId="22019" xr:uid="{00000000-0005-0000-0000-0000F9550000}"/>
    <cellStyle name="Comma 12 2 4 6 2 2" xfId="22020" xr:uid="{00000000-0005-0000-0000-0000FA550000}"/>
    <cellStyle name="Comma 12 2 4 6 2 2 2" xfId="22021" xr:uid="{00000000-0005-0000-0000-0000FB550000}"/>
    <cellStyle name="Comma 12 2 4 6 2 3" xfId="22022" xr:uid="{00000000-0005-0000-0000-0000FC550000}"/>
    <cellStyle name="Comma 12 2 4 6 2 3 2" xfId="22023" xr:uid="{00000000-0005-0000-0000-0000FD550000}"/>
    <cellStyle name="Comma 12 2 4 6 2 4" xfId="22024" xr:uid="{00000000-0005-0000-0000-0000FE550000}"/>
    <cellStyle name="Comma 12 2 4 6 3" xfId="22025" xr:uid="{00000000-0005-0000-0000-0000FF550000}"/>
    <cellStyle name="Comma 12 2 4 6 3 2" xfId="22026" xr:uid="{00000000-0005-0000-0000-000000560000}"/>
    <cellStyle name="Comma 12 2 4 6 3 2 2" xfId="22027" xr:uid="{00000000-0005-0000-0000-000001560000}"/>
    <cellStyle name="Comma 12 2 4 6 3 3" xfId="22028" xr:uid="{00000000-0005-0000-0000-000002560000}"/>
    <cellStyle name="Comma 12 2 4 6 3 3 2" xfId="22029" xr:uid="{00000000-0005-0000-0000-000003560000}"/>
    <cellStyle name="Comma 12 2 4 6 3 4" xfId="22030" xr:uid="{00000000-0005-0000-0000-000004560000}"/>
    <cellStyle name="Comma 12 2 4 6 4" xfId="22031" xr:uid="{00000000-0005-0000-0000-000005560000}"/>
    <cellStyle name="Comma 12 2 4 6 4 2" xfId="22032" xr:uid="{00000000-0005-0000-0000-000006560000}"/>
    <cellStyle name="Comma 12 2 4 6 4 2 2" xfId="22033" xr:uid="{00000000-0005-0000-0000-000007560000}"/>
    <cellStyle name="Comma 12 2 4 6 4 3" xfId="22034" xr:uid="{00000000-0005-0000-0000-000008560000}"/>
    <cellStyle name="Comma 12 2 4 6 4 3 2" xfId="22035" xr:uid="{00000000-0005-0000-0000-000009560000}"/>
    <cellStyle name="Comma 12 2 4 6 4 4" xfId="22036" xr:uid="{00000000-0005-0000-0000-00000A560000}"/>
    <cellStyle name="Comma 12 2 4 6 5" xfId="22037" xr:uid="{00000000-0005-0000-0000-00000B560000}"/>
    <cellStyle name="Comma 12 2 4 6 5 2" xfId="22038" xr:uid="{00000000-0005-0000-0000-00000C560000}"/>
    <cellStyle name="Comma 12 2 4 6 6" xfId="22039" xr:uid="{00000000-0005-0000-0000-00000D560000}"/>
    <cellStyle name="Comma 12 2 4 6 6 2" xfId="22040" xr:uid="{00000000-0005-0000-0000-00000E560000}"/>
    <cellStyle name="Comma 12 2 4 6 7" xfId="22041" xr:uid="{00000000-0005-0000-0000-00000F560000}"/>
    <cellStyle name="Comma 12 2 4 6 8" xfId="22042" xr:uid="{00000000-0005-0000-0000-000010560000}"/>
    <cellStyle name="Comma 12 2 4 7" xfId="22043" xr:uid="{00000000-0005-0000-0000-000011560000}"/>
    <cellStyle name="Comma 12 2 4 7 2" xfId="22044" xr:uid="{00000000-0005-0000-0000-000012560000}"/>
    <cellStyle name="Comma 12 2 4 7 2 2" xfId="22045" xr:uid="{00000000-0005-0000-0000-000013560000}"/>
    <cellStyle name="Comma 12 2 4 7 3" xfId="22046" xr:uid="{00000000-0005-0000-0000-000014560000}"/>
    <cellStyle name="Comma 12 2 4 7 3 2" xfId="22047" xr:uid="{00000000-0005-0000-0000-000015560000}"/>
    <cellStyle name="Comma 12 2 4 7 4" xfId="22048" xr:uid="{00000000-0005-0000-0000-000016560000}"/>
    <cellStyle name="Comma 12 2 4 8" xfId="22049" xr:uid="{00000000-0005-0000-0000-000017560000}"/>
    <cellStyle name="Comma 12 2 4 8 2" xfId="22050" xr:uid="{00000000-0005-0000-0000-000018560000}"/>
    <cellStyle name="Comma 12 2 4 8 2 2" xfId="22051" xr:uid="{00000000-0005-0000-0000-000019560000}"/>
    <cellStyle name="Comma 12 2 4 8 3" xfId="22052" xr:uid="{00000000-0005-0000-0000-00001A560000}"/>
    <cellStyle name="Comma 12 2 4 8 3 2" xfId="22053" xr:uid="{00000000-0005-0000-0000-00001B560000}"/>
    <cellStyle name="Comma 12 2 4 8 4" xfId="22054" xr:uid="{00000000-0005-0000-0000-00001C560000}"/>
    <cellStyle name="Comma 12 2 4 9" xfId="22055" xr:uid="{00000000-0005-0000-0000-00001D560000}"/>
    <cellStyle name="Comma 12 2 4 9 2" xfId="22056" xr:uid="{00000000-0005-0000-0000-00001E560000}"/>
    <cellStyle name="Comma 12 2 4 9 2 2" xfId="22057" xr:uid="{00000000-0005-0000-0000-00001F560000}"/>
    <cellStyle name="Comma 12 2 4 9 3" xfId="22058" xr:uid="{00000000-0005-0000-0000-000020560000}"/>
    <cellStyle name="Comma 12 2 4 9 3 2" xfId="22059" xr:uid="{00000000-0005-0000-0000-000021560000}"/>
    <cellStyle name="Comma 12 2 4 9 4" xfId="22060" xr:uid="{00000000-0005-0000-0000-000022560000}"/>
    <cellStyle name="Comma 12 2 5" xfId="22061" xr:uid="{00000000-0005-0000-0000-000023560000}"/>
    <cellStyle name="Comma 12 2 5 10" xfId="22062" xr:uid="{00000000-0005-0000-0000-000024560000}"/>
    <cellStyle name="Comma 12 2 5 10 2" xfId="22063" xr:uid="{00000000-0005-0000-0000-000025560000}"/>
    <cellStyle name="Comma 12 2 5 11" xfId="22064" xr:uid="{00000000-0005-0000-0000-000026560000}"/>
    <cellStyle name="Comma 12 2 5 11 2" xfId="22065" xr:uid="{00000000-0005-0000-0000-000027560000}"/>
    <cellStyle name="Comma 12 2 5 12" xfId="22066" xr:uid="{00000000-0005-0000-0000-000028560000}"/>
    <cellStyle name="Comma 12 2 5 13" xfId="22067" xr:uid="{00000000-0005-0000-0000-000029560000}"/>
    <cellStyle name="Comma 12 2 5 14" xfId="22068" xr:uid="{00000000-0005-0000-0000-00002A560000}"/>
    <cellStyle name="Comma 12 2 5 2" xfId="22069" xr:uid="{00000000-0005-0000-0000-00002B560000}"/>
    <cellStyle name="Comma 12 2 5 2 10" xfId="22070" xr:uid="{00000000-0005-0000-0000-00002C560000}"/>
    <cellStyle name="Comma 12 2 5 2 11" xfId="22071" xr:uid="{00000000-0005-0000-0000-00002D560000}"/>
    <cellStyle name="Comma 12 2 5 2 2" xfId="22072" xr:uid="{00000000-0005-0000-0000-00002E560000}"/>
    <cellStyle name="Comma 12 2 5 2 2 10" xfId="22073" xr:uid="{00000000-0005-0000-0000-00002F560000}"/>
    <cellStyle name="Comma 12 2 5 2 2 2" xfId="22074" xr:uid="{00000000-0005-0000-0000-000030560000}"/>
    <cellStyle name="Comma 12 2 5 2 2 2 2" xfId="22075" xr:uid="{00000000-0005-0000-0000-000031560000}"/>
    <cellStyle name="Comma 12 2 5 2 2 2 2 2" xfId="22076" xr:uid="{00000000-0005-0000-0000-000032560000}"/>
    <cellStyle name="Comma 12 2 5 2 2 2 2 2 2" xfId="22077" xr:uid="{00000000-0005-0000-0000-000033560000}"/>
    <cellStyle name="Comma 12 2 5 2 2 2 2 2 2 2" xfId="22078" xr:uid="{00000000-0005-0000-0000-000034560000}"/>
    <cellStyle name="Comma 12 2 5 2 2 2 2 2 3" xfId="22079" xr:uid="{00000000-0005-0000-0000-000035560000}"/>
    <cellStyle name="Comma 12 2 5 2 2 2 2 2 3 2" xfId="22080" xr:uid="{00000000-0005-0000-0000-000036560000}"/>
    <cellStyle name="Comma 12 2 5 2 2 2 2 2 4" xfId="22081" xr:uid="{00000000-0005-0000-0000-000037560000}"/>
    <cellStyle name="Comma 12 2 5 2 2 2 2 3" xfId="22082" xr:uid="{00000000-0005-0000-0000-000038560000}"/>
    <cellStyle name="Comma 12 2 5 2 2 2 2 3 2" xfId="22083" xr:uid="{00000000-0005-0000-0000-000039560000}"/>
    <cellStyle name="Comma 12 2 5 2 2 2 2 3 2 2" xfId="22084" xr:uid="{00000000-0005-0000-0000-00003A560000}"/>
    <cellStyle name="Comma 12 2 5 2 2 2 2 3 3" xfId="22085" xr:uid="{00000000-0005-0000-0000-00003B560000}"/>
    <cellStyle name="Comma 12 2 5 2 2 2 2 3 3 2" xfId="22086" xr:uid="{00000000-0005-0000-0000-00003C560000}"/>
    <cellStyle name="Comma 12 2 5 2 2 2 2 3 4" xfId="22087" xr:uid="{00000000-0005-0000-0000-00003D560000}"/>
    <cellStyle name="Comma 12 2 5 2 2 2 2 4" xfId="22088" xr:uid="{00000000-0005-0000-0000-00003E560000}"/>
    <cellStyle name="Comma 12 2 5 2 2 2 2 4 2" xfId="22089" xr:uid="{00000000-0005-0000-0000-00003F560000}"/>
    <cellStyle name="Comma 12 2 5 2 2 2 2 4 2 2" xfId="22090" xr:uid="{00000000-0005-0000-0000-000040560000}"/>
    <cellStyle name="Comma 12 2 5 2 2 2 2 4 3" xfId="22091" xr:uid="{00000000-0005-0000-0000-000041560000}"/>
    <cellStyle name="Comma 12 2 5 2 2 2 2 4 3 2" xfId="22092" xr:uid="{00000000-0005-0000-0000-000042560000}"/>
    <cellStyle name="Comma 12 2 5 2 2 2 2 4 4" xfId="22093" xr:uid="{00000000-0005-0000-0000-000043560000}"/>
    <cellStyle name="Comma 12 2 5 2 2 2 2 5" xfId="22094" xr:uid="{00000000-0005-0000-0000-000044560000}"/>
    <cellStyle name="Comma 12 2 5 2 2 2 2 5 2" xfId="22095" xr:uid="{00000000-0005-0000-0000-000045560000}"/>
    <cellStyle name="Comma 12 2 5 2 2 2 2 6" xfId="22096" xr:uid="{00000000-0005-0000-0000-000046560000}"/>
    <cellStyle name="Comma 12 2 5 2 2 2 2 6 2" xfId="22097" xr:uid="{00000000-0005-0000-0000-000047560000}"/>
    <cellStyle name="Comma 12 2 5 2 2 2 2 7" xfId="22098" xr:uid="{00000000-0005-0000-0000-000048560000}"/>
    <cellStyle name="Comma 12 2 5 2 2 2 2 8" xfId="22099" xr:uid="{00000000-0005-0000-0000-000049560000}"/>
    <cellStyle name="Comma 12 2 5 2 2 2 3" xfId="22100" xr:uid="{00000000-0005-0000-0000-00004A560000}"/>
    <cellStyle name="Comma 12 2 5 2 2 2 3 2" xfId="22101" xr:uid="{00000000-0005-0000-0000-00004B560000}"/>
    <cellStyle name="Comma 12 2 5 2 2 2 3 2 2" xfId="22102" xr:uid="{00000000-0005-0000-0000-00004C560000}"/>
    <cellStyle name="Comma 12 2 5 2 2 2 3 3" xfId="22103" xr:uid="{00000000-0005-0000-0000-00004D560000}"/>
    <cellStyle name="Comma 12 2 5 2 2 2 3 3 2" xfId="22104" xr:uid="{00000000-0005-0000-0000-00004E560000}"/>
    <cellStyle name="Comma 12 2 5 2 2 2 3 4" xfId="22105" xr:uid="{00000000-0005-0000-0000-00004F560000}"/>
    <cellStyle name="Comma 12 2 5 2 2 2 4" xfId="22106" xr:uid="{00000000-0005-0000-0000-000050560000}"/>
    <cellStyle name="Comma 12 2 5 2 2 2 4 2" xfId="22107" xr:uid="{00000000-0005-0000-0000-000051560000}"/>
    <cellStyle name="Comma 12 2 5 2 2 2 4 2 2" xfId="22108" xr:uid="{00000000-0005-0000-0000-000052560000}"/>
    <cellStyle name="Comma 12 2 5 2 2 2 4 3" xfId="22109" xr:uid="{00000000-0005-0000-0000-000053560000}"/>
    <cellStyle name="Comma 12 2 5 2 2 2 4 3 2" xfId="22110" xr:uid="{00000000-0005-0000-0000-000054560000}"/>
    <cellStyle name="Comma 12 2 5 2 2 2 4 4" xfId="22111" xr:uid="{00000000-0005-0000-0000-000055560000}"/>
    <cellStyle name="Comma 12 2 5 2 2 2 5" xfId="22112" xr:uid="{00000000-0005-0000-0000-000056560000}"/>
    <cellStyle name="Comma 12 2 5 2 2 2 5 2" xfId="22113" xr:uid="{00000000-0005-0000-0000-000057560000}"/>
    <cellStyle name="Comma 12 2 5 2 2 2 5 2 2" xfId="22114" xr:uid="{00000000-0005-0000-0000-000058560000}"/>
    <cellStyle name="Comma 12 2 5 2 2 2 5 3" xfId="22115" xr:uid="{00000000-0005-0000-0000-000059560000}"/>
    <cellStyle name="Comma 12 2 5 2 2 2 5 3 2" xfId="22116" xr:uid="{00000000-0005-0000-0000-00005A560000}"/>
    <cellStyle name="Comma 12 2 5 2 2 2 5 4" xfId="22117" xr:uid="{00000000-0005-0000-0000-00005B560000}"/>
    <cellStyle name="Comma 12 2 5 2 2 2 6" xfId="22118" xr:uid="{00000000-0005-0000-0000-00005C560000}"/>
    <cellStyle name="Comma 12 2 5 2 2 2 6 2" xfId="22119" xr:uid="{00000000-0005-0000-0000-00005D560000}"/>
    <cellStyle name="Comma 12 2 5 2 2 2 7" xfId="22120" xr:uid="{00000000-0005-0000-0000-00005E560000}"/>
    <cellStyle name="Comma 12 2 5 2 2 2 7 2" xfId="22121" xr:uid="{00000000-0005-0000-0000-00005F560000}"/>
    <cellStyle name="Comma 12 2 5 2 2 2 8" xfId="22122" xr:uid="{00000000-0005-0000-0000-000060560000}"/>
    <cellStyle name="Comma 12 2 5 2 2 2 9" xfId="22123" xr:uid="{00000000-0005-0000-0000-000061560000}"/>
    <cellStyle name="Comma 12 2 5 2 2 3" xfId="22124" xr:uid="{00000000-0005-0000-0000-000062560000}"/>
    <cellStyle name="Comma 12 2 5 2 2 3 2" xfId="22125" xr:uid="{00000000-0005-0000-0000-000063560000}"/>
    <cellStyle name="Comma 12 2 5 2 2 3 2 2" xfId="22126" xr:uid="{00000000-0005-0000-0000-000064560000}"/>
    <cellStyle name="Comma 12 2 5 2 2 3 2 2 2" xfId="22127" xr:uid="{00000000-0005-0000-0000-000065560000}"/>
    <cellStyle name="Comma 12 2 5 2 2 3 2 3" xfId="22128" xr:uid="{00000000-0005-0000-0000-000066560000}"/>
    <cellStyle name="Comma 12 2 5 2 2 3 2 3 2" xfId="22129" xr:uid="{00000000-0005-0000-0000-000067560000}"/>
    <cellStyle name="Comma 12 2 5 2 2 3 2 4" xfId="22130" xr:uid="{00000000-0005-0000-0000-000068560000}"/>
    <cellStyle name="Comma 12 2 5 2 2 3 3" xfId="22131" xr:uid="{00000000-0005-0000-0000-000069560000}"/>
    <cellStyle name="Comma 12 2 5 2 2 3 3 2" xfId="22132" xr:uid="{00000000-0005-0000-0000-00006A560000}"/>
    <cellStyle name="Comma 12 2 5 2 2 3 3 2 2" xfId="22133" xr:uid="{00000000-0005-0000-0000-00006B560000}"/>
    <cellStyle name="Comma 12 2 5 2 2 3 3 3" xfId="22134" xr:uid="{00000000-0005-0000-0000-00006C560000}"/>
    <cellStyle name="Comma 12 2 5 2 2 3 3 3 2" xfId="22135" xr:uid="{00000000-0005-0000-0000-00006D560000}"/>
    <cellStyle name="Comma 12 2 5 2 2 3 3 4" xfId="22136" xr:uid="{00000000-0005-0000-0000-00006E560000}"/>
    <cellStyle name="Comma 12 2 5 2 2 3 4" xfId="22137" xr:uid="{00000000-0005-0000-0000-00006F560000}"/>
    <cellStyle name="Comma 12 2 5 2 2 3 4 2" xfId="22138" xr:uid="{00000000-0005-0000-0000-000070560000}"/>
    <cellStyle name="Comma 12 2 5 2 2 3 4 2 2" xfId="22139" xr:uid="{00000000-0005-0000-0000-000071560000}"/>
    <cellStyle name="Comma 12 2 5 2 2 3 4 3" xfId="22140" xr:uid="{00000000-0005-0000-0000-000072560000}"/>
    <cellStyle name="Comma 12 2 5 2 2 3 4 3 2" xfId="22141" xr:uid="{00000000-0005-0000-0000-000073560000}"/>
    <cellStyle name="Comma 12 2 5 2 2 3 4 4" xfId="22142" xr:uid="{00000000-0005-0000-0000-000074560000}"/>
    <cellStyle name="Comma 12 2 5 2 2 3 5" xfId="22143" xr:uid="{00000000-0005-0000-0000-000075560000}"/>
    <cellStyle name="Comma 12 2 5 2 2 3 5 2" xfId="22144" xr:uid="{00000000-0005-0000-0000-000076560000}"/>
    <cellStyle name="Comma 12 2 5 2 2 3 6" xfId="22145" xr:uid="{00000000-0005-0000-0000-000077560000}"/>
    <cellStyle name="Comma 12 2 5 2 2 3 6 2" xfId="22146" xr:uid="{00000000-0005-0000-0000-000078560000}"/>
    <cellStyle name="Comma 12 2 5 2 2 3 7" xfId="22147" xr:uid="{00000000-0005-0000-0000-000079560000}"/>
    <cellStyle name="Comma 12 2 5 2 2 3 8" xfId="22148" xr:uid="{00000000-0005-0000-0000-00007A560000}"/>
    <cellStyle name="Comma 12 2 5 2 2 4" xfId="22149" xr:uid="{00000000-0005-0000-0000-00007B560000}"/>
    <cellStyle name="Comma 12 2 5 2 2 4 2" xfId="22150" xr:uid="{00000000-0005-0000-0000-00007C560000}"/>
    <cellStyle name="Comma 12 2 5 2 2 4 2 2" xfId="22151" xr:uid="{00000000-0005-0000-0000-00007D560000}"/>
    <cellStyle name="Comma 12 2 5 2 2 4 3" xfId="22152" xr:uid="{00000000-0005-0000-0000-00007E560000}"/>
    <cellStyle name="Comma 12 2 5 2 2 4 3 2" xfId="22153" xr:uid="{00000000-0005-0000-0000-00007F560000}"/>
    <cellStyle name="Comma 12 2 5 2 2 4 4" xfId="22154" xr:uid="{00000000-0005-0000-0000-000080560000}"/>
    <cellStyle name="Comma 12 2 5 2 2 5" xfId="22155" xr:uid="{00000000-0005-0000-0000-000081560000}"/>
    <cellStyle name="Comma 12 2 5 2 2 5 2" xfId="22156" xr:uid="{00000000-0005-0000-0000-000082560000}"/>
    <cellStyle name="Comma 12 2 5 2 2 5 2 2" xfId="22157" xr:uid="{00000000-0005-0000-0000-000083560000}"/>
    <cellStyle name="Comma 12 2 5 2 2 5 3" xfId="22158" xr:uid="{00000000-0005-0000-0000-000084560000}"/>
    <cellStyle name="Comma 12 2 5 2 2 5 3 2" xfId="22159" xr:uid="{00000000-0005-0000-0000-000085560000}"/>
    <cellStyle name="Comma 12 2 5 2 2 5 4" xfId="22160" xr:uid="{00000000-0005-0000-0000-000086560000}"/>
    <cellStyle name="Comma 12 2 5 2 2 6" xfId="22161" xr:uid="{00000000-0005-0000-0000-000087560000}"/>
    <cellStyle name="Comma 12 2 5 2 2 6 2" xfId="22162" xr:uid="{00000000-0005-0000-0000-000088560000}"/>
    <cellStyle name="Comma 12 2 5 2 2 6 2 2" xfId="22163" xr:uid="{00000000-0005-0000-0000-000089560000}"/>
    <cellStyle name="Comma 12 2 5 2 2 6 3" xfId="22164" xr:uid="{00000000-0005-0000-0000-00008A560000}"/>
    <cellStyle name="Comma 12 2 5 2 2 6 3 2" xfId="22165" xr:uid="{00000000-0005-0000-0000-00008B560000}"/>
    <cellStyle name="Comma 12 2 5 2 2 6 4" xfId="22166" xr:uid="{00000000-0005-0000-0000-00008C560000}"/>
    <cellStyle name="Comma 12 2 5 2 2 7" xfId="22167" xr:uid="{00000000-0005-0000-0000-00008D560000}"/>
    <cellStyle name="Comma 12 2 5 2 2 7 2" xfId="22168" xr:uid="{00000000-0005-0000-0000-00008E560000}"/>
    <cellStyle name="Comma 12 2 5 2 2 8" xfId="22169" xr:uid="{00000000-0005-0000-0000-00008F560000}"/>
    <cellStyle name="Comma 12 2 5 2 2 8 2" xfId="22170" xr:uid="{00000000-0005-0000-0000-000090560000}"/>
    <cellStyle name="Comma 12 2 5 2 2 9" xfId="22171" xr:uid="{00000000-0005-0000-0000-000091560000}"/>
    <cellStyle name="Comma 12 2 5 2 3" xfId="22172" xr:uid="{00000000-0005-0000-0000-000092560000}"/>
    <cellStyle name="Comma 12 2 5 2 3 2" xfId="22173" xr:uid="{00000000-0005-0000-0000-000093560000}"/>
    <cellStyle name="Comma 12 2 5 2 3 2 2" xfId="22174" xr:uid="{00000000-0005-0000-0000-000094560000}"/>
    <cellStyle name="Comma 12 2 5 2 3 2 2 2" xfId="22175" xr:uid="{00000000-0005-0000-0000-000095560000}"/>
    <cellStyle name="Comma 12 2 5 2 3 2 2 2 2" xfId="22176" xr:uid="{00000000-0005-0000-0000-000096560000}"/>
    <cellStyle name="Comma 12 2 5 2 3 2 2 3" xfId="22177" xr:uid="{00000000-0005-0000-0000-000097560000}"/>
    <cellStyle name="Comma 12 2 5 2 3 2 2 3 2" xfId="22178" xr:uid="{00000000-0005-0000-0000-000098560000}"/>
    <cellStyle name="Comma 12 2 5 2 3 2 2 4" xfId="22179" xr:uid="{00000000-0005-0000-0000-000099560000}"/>
    <cellStyle name="Comma 12 2 5 2 3 2 3" xfId="22180" xr:uid="{00000000-0005-0000-0000-00009A560000}"/>
    <cellStyle name="Comma 12 2 5 2 3 2 3 2" xfId="22181" xr:uid="{00000000-0005-0000-0000-00009B560000}"/>
    <cellStyle name="Comma 12 2 5 2 3 2 3 2 2" xfId="22182" xr:uid="{00000000-0005-0000-0000-00009C560000}"/>
    <cellStyle name="Comma 12 2 5 2 3 2 3 3" xfId="22183" xr:uid="{00000000-0005-0000-0000-00009D560000}"/>
    <cellStyle name="Comma 12 2 5 2 3 2 3 3 2" xfId="22184" xr:uid="{00000000-0005-0000-0000-00009E560000}"/>
    <cellStyle name="Comma 12 2 5 2 3 2 3 4" xfId="22185" xr:uid="{00000000-0005-0000-0000-00009F560000}"/>
    <cellStyle name="Comma 12 2 5 2 3 2 4" xfId="22186" xr:uid="{00000000-0005-0000-0000-0000A0560000}"/>
    <cellStyle name="Comma 12 2 5 2 3 2 4 2" xfId="22187" xr:uid="{00000000-0005-0000-0000-0000A1560000}"/>
    <cellStyle name="Comma 12 2 5 2 3 2 4 2 2" xfId="22188" xr:uid="{00000000-0005-0000-0000-0000A2560000}"/>
    <cellStyle name="Comma 12 2 5 2 3 2 4 3" xfId="22189" xr:uid="{00000000-0005-0000-0000-0000A3560000}"/>
    <cellStyle name="Comma 12 2 5 2 3 2 4 3 2" xfId="22190" xr:uid="{00000000-0005-0000-0000-0000A4560000}"/>
    <cellStyle name="Comma 12 2 5 2 3 2 4 4" xfId="22191" xr:uid="{00000000-0005-0000-0000-0000A5560000}"/>
    <cellStyle name="Comma 12 2 5 2 3 2 5" xfId="22192" xr:uid="{00000000-0005-0000-0000-0000A6560000}"/>
    <cellStyle name="Comma 12 2 5 2 3 2 5 2" xfId="22193" xr:uid="{00000000-0005-0000-0000-0000A7560000}"/>
    <cellStyle name="Comma 12 2 5 2 3 2 6" xfId="22194" xr:uid="{00000000-0005-0000-0000-0000A8560000}"/>
    <cellStyle name="Comma 12 2 5 2 3 2 6 2" xfId="22195" xr:uid="{00000000-0005-0000-0000-0000A9560000}"/>
    <cellStyle name="Comma 12 2 5 2 3 2 7" xfId="22196" xr:uid="{00000000-0005-0000-0000-0000AA560000}"/>
    <cellStyle name="Comma 12 2 5 2 3 2 8" xfId="22197" xr:uid="{00000000-0005-0000-0000-0000AB560000}"/>
    <cellStyle name="Comma 12 2 5 2 3 3" xfId="22198" xr:uid="{00000000-0005-0000-0000-0000AC560000}"/>
    <cellStyle name="Comma 12 2 5 2 3 3 2" xfId="22199" xr:uid="{00000000-0005-0000-0000-0000AD560000}"/>
    <cellStyle name="Comma 12 2 5 2 3 3 2 2" xfId="22200" xr:uid="{00000000-0005-0000-0000-0000AE560000}"/>
    <cellStyle name="Comma 12 2 5 2 3 3 3" xfId="22201" xr:uid="{00000000-0005-0000-0000-0000AF560000}"/>
    <cellStyle name="Comma 12 2 5 2 3 3 3 2" xfId="22202" xr:uid="{00000000-0005-0000-0000-0000B0560000}"/>
    <cellStyle name="Comma 12 2 5 2 3 3 4" xfId="22203" xr:uid="{00000000-0005-0000-0000-0000B1560000}"/>
    <cellStyle name="Comma 12 2 5 2 3 4" xfId="22204" xr:uid="{00000000-0005-0000-0000-0000B2560000}"/>
    <cellStyle name="Comma 12 2 5 2 3 4 2" xfId="22205" xr:uid="{00000000-0005-0000-0000-0000B3560000}"/>
    <cellStyle name="Comma 12 2 5 2 3 4 2 2" xfId="22206" xr:uid="{00000000-0005-0000-0000-0000B4560000}"/>
    <cellStyle name="Comma 12 2 5 2 3 4 3" xfId="22207" xr:uid="{00000000-0005-0000-0000-0000B5560000}"/>
    <cellStyle name="Comma 12 2 5 2 3 4 3 2" xfId="22208" xr:uid="{00000000-0005-0000-0000-0000B6560000}"/>
    <cellStyle name="Comma 12 2 5 2 3 4 4" xfId="22209" xr:uid="{00000000-0005-0000-0000-0000B7560000}"/>
    <cellStyle name="Comma 12 2 5 2 3 5" xfId="22210" xr:uid="{00000000-0005-0000-0000-0000B8560000}"/>
    <cellStyle name="Comma 12 2 5 2 3 5 2" xfId="22211" xr:uid="{00000000-0005-0000-0000-0000B9560000}"/>
    <cellStyle name="Comma 12 2 5 2 3 5 2 2" xfId="22212" xr:uid="{00000000-0005-0000-0000-0000BA560000}"/>
    <cellStyle name="Comma 12 2 5 2 3 5 3" xfId="22213" xr:uid="{00000000-0005-0000-0000-0000BB560000}"/>
    <cellStyle name="Comma 12 2 5 2 3 5 3 2" xfId="22214" xr:uid="{00000000-0005-0000-0000-0000BC560000}"/>
    <cellStyle name="Comma 12 2 5 2 3 5 4" xfId="22215" xr:uid="{00000000-0005-0000-0000-0000BD560000}"/>
    <cellStyle name="Comma 12 2 5 2 3 6" xfId="22216" xr:uid="{00000000-0005-0000-0000-0000BE560000}"/>
    <cellStyle name="Comma 12 2 5 2 3 6 2" xfId="22217" xr:uid="{00000000-0005-0000-0000-0000BF560000}"/>
    <cellStyle name="Comma 12 2 5 2 3 7" xfId="22218" xr:uid="{00000000-0005-0000-0000-0000C0560000}"/>
    <cellStyle name="Comma 12 2 5 2 3 7 2" xfId="22219" xr:uid="{00000000-0005-0000-0000-0000C1560000}"/>
    <cellStyle name="Comma 12 2 5 2 3 8" xfId="22220" xr:uid="{00000000-0005-0000-0000-0000C2560000}"/>
    <cellStyle name="Comma 12 2 5 2 3 9" xfId="22221" xr:uid="{00000000-0005-0000-0000-0000C3560000}"/>
    <cellStyle name="Comma 12 2 5 2 4" xfId="22222" xr:uid="{00000000-0005-0000-0000-0000C4560000}"/>
    <cellStyle name="Comma 12 2 5 2 4 2" xfId="22223" xr:uid="{00000000-0005-0000-0000-0000C5560000}"/>
    <cellStyle name="Comma 12 2 5 2 4 2 2" xfId="22224" xr:uid="{00000000-0005-0000-0000-0000C6560000}"/>
    <cellStyle name="Comma 12 2 5 2 4 2 2 2" xfId="22225" xr:uid="{00000000-0005-0000-0000-0000C7560000}"/>
    <cellStyle name="Comma 12 2 5 2 4 2 3" xfId="22226" xr:uid="{00000000-0005-0000-0000-0000C8560000}"/>
    <cellStyle name="Comma 12 2 5 2 4 2 3 2" xfId="22227" xr:uid="{00000000-0005-0000-0000-0000C9560000}"/>
    <cellStyle name="Comma 12 2 5 2 4 2 4" xfId="22228" xr:uid="{00000000-0005-0000-0000-0000CA560000}"/>
    <cellStyle name="Comma 12 2 5 2 4 3" xfId="22229" xr:uid="{00000000-0005-0000-0000-0000CB560000}"/>
    <cellStyle name="Comma 12 2 5 2 4 3 2" xfId="22230" xr:uid="{00000000-0005-0000-0000-0000CC560000}"/>
    <cellStyle name="Comma 12 2 5 2 4 3 2 2" xfId="22231" xr:uid="{00000000-0005-0000-0000-0000CD560000}"/>
    <cellStyle name="Comma 12 2 5 2 4 3 3" xfId="22232" xr:uid="{00000000-0005-0000-0000-0000CE560000}"/>
    <cellStyle name="Comma 12 2 5 2 4 3 3 2" xfId="22233" xr:uid="{00000000-0005-0000-0000-0000CF560000}"/>
    <cellStyle name="Comma 12 2 5 2 4 3 4" xfId="22234" xr:uid="{00000000-0005-0000-0000-0000D0560000}"/>
    <cellStyle name="Comma 12 2 5 2 4 4" xfId="22235" xr:uid="{00000000-0005-0000-0000-0000D1560000}"/>
    <cellStyle name="Comma 12 2 5 2 4 4 2" xfId="22236" xr:uid="{00000000-0005-0000-0000-0000D2560000}"/>
    <cellStyle name="Comma 12 2 5 2 4 4 2 2" xfId="22237" xr:uid="{00000000-0005-0000-0000-0000D3560000}"/>
    <cellStyle name="Comma 12 2 5 2 4 4 3" xfId="22238" xr:uid="{00000000-0005-0000-0000-0000D4560000}"/>
    <cellStyle name="Comma 12 2 5 2 4 4 3 2" xfId="22239" xr:uid="{00000000-0005-0000-0000-0000D5560000}"/>
    <cellStyle name="Comma 12 2 5 2 4 4 4" xfId="22240" xr:uid="{00000000-0005-0000-0000-0000D6560000}"/>
    <cellStyle name="Comma 12 2 5 2 4 5" xfId="22241" xr:uid="{00000000-0005-0000-0000-0000D7560000}"/>
    <cellStyle name="Comma 12 2 5 2 4 5 2" xfId="22242" xr:uid="{00000000-0005-0000-0000-0000D8560000}"/>
    <cellStyle name="Comma 12 2 5 2 4 6" xfId="22243" xr:uid="{00000000-0005-0000-0000-0000D9560000}"/>
    <cellStyle name="Comma 12 2 5 2 4 6 2" xfId="22244" xr:uid="{00000000-0005-0000-0000-0000DA560000}"/>
    <cellStyle name="Comma 12 2 5 2 4 7" xfId="22245" xr:uid="{00000000-0005-0000-0000-0000DB560000}"/>
    <cellStyle name="Comma 12 2 5 2 4 8" xfId="22246" xr:uid="{00000000-0005-0000-0000-0000DC560000}"/>
    <cellStyle name="Comma 12 2 5 2 5" xfId="22247" xr:uid="{00000000-0005-0000-0000-0000DD560000}"/>
    <cellStyle name="Comma 12 2 5 2 5 2" xfId="22248" xr:uid="{00000000-0005-0000-0000-0000DE560000}"/>
    <cellStyle name="Comma 12 2 5 2 5 2 2" xfId="22249" xr:uid="{00000000-0005-0000-0000-0000DF560000}"/>
    <cellStyle name="Comma 12 2 5 2 5 3" xfId="22250" xr:uid="{00000000-0005-0000-0000-0000E0560000}"/>
    <cellStyle name="Comma 12 2 5 2 5 3 2" xfId="22251" xr:uid="{00000000-0005-0000-0000-0000E1560000}"/>
    <cellStyle name="Comma 12 2 5 2 5 4" xfId="22252" xr:uid="{00000000-0005-0000-0000-0000E2560000}"/>
    <cellStyle name="Comma 12 2 5 2 6" xfId="22253" xr:uid="{00000000-0005-0000-0000-0000E3560000}"/>
    <cellStyle name="Comma 12 2 5 2 6 2" xfId="22254" xr:uid="{00000000-0005-0000-0000-0000E4560000}"/>
    <cellStyle name="Comma 12 2 5 2 6 2 2" xfId="22255" xr:uid="{00000000-0005-0000-0000-0000E5560000}"/>
    <cellStyle name="Comma 12 2 5 2 6 3" xfId="22256" xr:uid="{00000000-0005-0000-0000-0000E6560000}"/>
    <cellStyle name="Comma 12 2 5 2 6 3 2" xfId="22257" xr:uid="{00000000-0005-0000-0000-0000E7560000}"/>
    <cellStyle name="Comma 12 2 5 2 6 4" xfId="22258" xr:uid="{00000000-0005-0000-0000-0000E8560000}"/>
    <cellStyle name="Comma 12 2 5 2 7" xfId="22259" xr:uid="{00000000-0005-0000-0000-0000E9560000}"/>
    <cellStyle name="Comma 12 2 5 2 7 2" xfId="22260" xr:uid="{00000000-0005-0000-0000-0000EA560000}"/>
    <cellStyle name="Comma 12 2 5 2 7 2 2" xfId="22261" xr:uid="{00000000-0005-0000-0000-0000EB560000}"/>
    <cellStyle name="Comma 12 2 5 2 7 3" xfId="22262" xr:uid="{00000000-0005-0000-0000-0000EC560000}"/>
    <cellStyle name="Comma 12 2 5 2 7 3 2" xfId="22263" xr:uid="{00000000-0005-0000-0000-0000ED560000}"/>
    <cellStyle name="Comma 12 2 5 2 7 4" xfId="22264" xr:uid="{00000000-0005-0000-0000-0000EE560000}"/>
    <cellStyle name="Comma 12 2 5 2 8" xfId="22265" xr:uid="{00000000-0005-0000-0000-0000EF560000}"/>
    <cellStyle name="Comma 12 2 5 2 8 2" xfId="22266" xr:uid="{00000000-0005-0000-0000-0000F0560000}"/>
    <cellStyle name="Comma 12 2 5 2 9" xfId="22267" xr:uid="{00000000-0005-0000-0000-0000F1560000}"/>
    <cellStyle name="Comma 12 2 5 2 9 2" xfId="22268" xr:uid="{00000000-0005-0000-0000-0000F2560000}"/>
    <cellStyle name="Comma 12 2 5 3" xfId="22269" xr:uid="{00000000-0005-0000-0000-0000F3560000}"/>
    <cellStyle name="Comma 12 2 5 3 10" xfId="22270" xr:uid="{00000000-0005-0000-0000-0000F4560000}"/>
    <cellStyle name="Comma 12 2 5 3 11" xfId="22271" xr:uid="{00000000-0005-0000-0000-0000F5560000}"/>
    <cellStyle name="Comma 12 2 5 3 2" xfId="22272" xr:uid="{00000000-0005-0000-0000-0000F6560000}"/>
    <cellStyle name="Comma 12 2 5 3 2 10" xfId="22273" xr:uid="{00000000-0005-0000-0000-0000F7560000}"/>
    <cellStyle name="Comma 12 2 5 3 2 2" xfId="22274" xr:uid="{00000000-0005-0000-0000-0000F8560000}"/>
    <cellStyle name="Comma 12 2 5 3 2 2 2" xfId="22275" xr:uid="{00000000-0005-0000-0000-0000F9560000}"/>
    <cellStyle name="Comma 12 2 5 3 2 2 2 2" xfId="22276" xr:uid="{00000000-0005-0000-0000-0000FA560000}"/>
    <cellStyle name="Comma 12 2 5 3 2 2 2 2 2" xfId="22277" xr:uid="{00000000-0005-0000-0000-0000FB560000}"/>
    <cellStyle name="Comma 12 2 5 3 2 2 2 2 2 2" xfId="22278" xr:uid="{00000000-0005-0000-0000-0000FC560000}"/>
    <cellStyle name="Comma 12 2 5 3 2 2 2 2 3" xfId="22279" xr:uid="{00000000-0005-0000-0000-0000FD560000}"/>
    <cellStyle name="Comma 12 2 5 3 2 2 2 2 3 2" xfId="22280" xr:uid="{00000000-0005-0000-0000-0000FE560000}"/>
    <cellStyle name="Comma 12 2 5 3 2 2 2 2 4" xfId="22281" xr:uid="{00000000-0005-0000-0000-0000FF560000}"/>
    <cellStyle name="Comma 12 2 5 3 2 2 2 3" xfId="22282" xr:uid="{00000000-0005-0000-0000-000000570000}"/>
    <cellStyle name="Comma 12 2 5 3 2 2 2 3 2" xfId="22283" xr:uid="{00000000-0005-0000-0000-000001570000}"/>
    <cellStyle name="Comma 12 2 5 3 2 2 2 3 2 2" xfId="22284" xr:uid="{00000000-0005-0000-0000-000002570000}"/>
    <cellStyle name="Comma 12 2 5 3 2 2 2 3 3" xfId="22285" xr:uid="{00000000-0005-0000-0000-000003570000}"/>
    <cellStyle name="Comma 12 2 5 3 2 2 2 3 3 2" xfId="22286" xr:uid="{00000000-0005-0000-0000-000004570000}"/>
    <cellStyle name="Comma 12 2 5 3 2 2 2 3 4" xfId="22287" xr:uid="{00000000-0005-0000-0000-000005570000}"/>
    <cellStyle name="Comma 12 2 5 3 2 2 2 4" xfId="22288" xr:uid="{00000000-0005-0000-0000-000006570000}"/>
    <cellStyle name="Comma 12 2 5 3 2 2 2 4 2" xfId="22289" xr:uid="{00000000-0005-0000-0000-000007570000}"/>
    <cellStyle name="Comma 12 2 5 3 2 2 2 4 2 2" xfId="22290" xr:uid="{00000000-0005-0000-0000-000008570000}"/>
    <cellStyle name="Comma 12 2 5 3 2 2 2 4 3" xfId="22291" xr:uid="{00000000-0005-0000-0000-000009570000}"/>
    <cellStyle name="Comma 12 2 5 3 2 2 2 4 3 2" xfId="22292" xr:uid="{00000000-0005-0000-0000-00000A570000}"/>
    <cellStyle name="Comma 12 2 5 3 2 2 2 4 4" xfId="22293" xr:uid="{00000000-0005-0000-0000-00000B570000}"/>
    <cellStyle name="Comma 12 2 5 3 2 2 2 5" xfId="22294" xr:uid="{00000000-0005-0000-0000-00000C570000}"/>
    <cellStyle name="Comma 12 2 5 3 2 2 2 5 2" xfId="22295" xr:uid="{00000000-0005-0000-0000-00000D570000}"/>
    <cellStyle name="Comma 12 2 5 3 2 2 2 6" xfId="22296" xr:uid="{00000000-0005-0000-0000-00000E570000}"/>
    <cellStyle name="Comma 12 2 5 3 2 2 2 6 2" xfId="22297" xr:uid="{00000000-0005-0000-0000-00000F570000}"/>
    <cellStyle name="Comma 12 2 5 3 2 2 2 7" xfId="22298" xr:uid="{00000000-0005-0000-0000-000010570000}"/>
    <cellStyle name="Comma 12 2 5 3 2 2 2 8" xfId="22299" xr:uid="{00000000-0005-0000-0000-000011570000}"/>
    <cellStyle name="Comma 12 2 5 3 2 2 3" xfId="22300" xr:uid="{00000000-0005-0000-0000-000012570000}"/>
    <cellStyle name="Comma 12 2 5 3 2 2 3 2" xfId="22301" xr:uid="{00000000-0005-0000-0000-000013570000}"/>
    <cellStyle name="Comma 12 2 5 3 2 2 3 2 2" xfId="22302" xr:uid="{00000000-0005-0000-0000-000014570000}"/>
    <cellStyle name="Comma 12 2 5 3 2 2 3 3" xfId="22303" xr:uid="{00000000-0005-0000-0000-000015570000}"/>
    <cellStyle name="Comma 12 2 5 3 2 2 3 3 2" xfId="22304" xr:uid="{00000000-0005-0000-0000-000016570000}"/>
    <cellStyle name="Comma 12 2 5 3 2 2 3 4" xfId="22305" xr:uid="{00000000-0005-0000-0000-000017570000}"/>
    <cellStyle name="Comma 12 2 5 3 2 2 4" xfId="22306" xr:uid="{00000000-0005-0000-0000-000018570000}"/>
    <cellStyle name="Comma 12 2 5 3 2 2 4 2" xfId="22307" xr:uid="{00000000-0005-0000-0000-000019570000}"/>
    <cellStyle name="Comma 12 2 5 3 2 2 4 2 2" xfId="22308" xr:uid="{00000000-0005-0000-0000-00001A570000}"/>
    <cellStyle name="Comma 12 2 5 3 2 2 4 3" xfId="22309" xr:uid="{00000000-0005-0000-0000-00001B570000}"/>
    <cellStyle name="Comma 12 2 5 3 2 2 4 3 2" xfId="22310" xr:uid="{00000000-0005-0000-0000-00001C570000}"/>
    <cellStyle name="Comma 12 2 5 3 2 2 4 4" xfId="22311" xr:uid="{00000000-0005-0000-0000-00001D570000}"/>
    <cellStyle name="Comma 12 2 5 3 2 2 5" xfId="22312" xr:uid="{00000000-0005-0000-0000-00001E570000}"/>
    <cellStyle name="Comma 12 2 5 3 2 2 5 2" xfId="22313" xr:uid="{00000000-0005-0000-0000-00001F570000}"/>
    <cellStyle name="Comma 12 2 5 3 2 2 5 2 2" xfId="22314" xr:uid="{00000000-0005-0000-0000-000020570000}"/>
    <cellStyle name="Comma 12 2 5 3 2 2 5 3" xfId="22315" xr:uid="{00000000-0005-0000-0000-000021570000}"/>
    <cellStyle name="Comma 12 2 5 3 2 2 5 3 2" xfId="22316" xr:uid="{00000000-0005-0000-0000-000022570000}"/>
    <cellStyle name="Comma 12 2 5 3 2 2 5 4" xfId="22317" xr:uid="{00000000-0005-0000-0000-000023570000}"/>
    <cellStyle name="Comma 12 2 5 3 2 2 6" xfId="22318" xr:uid="{00000000-0005-0000-0000-000024570000}"/>
    <cellStyle name="Comma 12 2 5 3 2 2 6 2" xfId="22319" xr:uid="{00000000-0005-0000-0000-000025570000}"/>
    <cellStyle name="Comma 12 2 5 3 2 2 7" xfId="22320" xr:uid="{00000000-0005-0000-0000-000026570000}"/>
    <cellStyle name="Comma 12 2 5 3 2 2 7 2" xfId="22321" xr:uid="{00000000-0005-0000-0000-000027570000}"/>
    <cellStyle name="Comma 12 2 5 3 2 2 8" xfId="22322" xr:uid="{00000000-0005-0000-0000-000028570000}"/>
    <cellStyle name="Comma 12 2 5 3 2 2 9" xfId="22323" xr:uid="{00000000-0005-0000-0000-000029570000}"/>
    <cellStyle name="Comma 12 2 5 3 2 3" xfId="22324" xr:uid="{00000000-0005-0000-0000-00002A570000}"/>
    <cellStyle name="Comma 12 2 5 3 2 3 2" xfId="22325" xr:uid="{00000000-0005-0000-0000-00002B570000}"/>
    <cellStyle name="Comma 12 2 5 3 2 3 2 2" xfId="22326" xr:uid="{00000000-0005-0000-0000-00002C570000}"/>
    <cellStyle name="Comma 12 2 5 3 2 3 2 2 2" xfId="22327" xr:uid="{00000000-0005-0000-0000-00002D570000}"/>
    <cellStyle name="Comma 12 2 5 3 2 3 2 3" xfId="22328" xr:uid="{00000000-0005-0000-0000-00002E570000}"/>
    <cellStyle name="Comma 12 2 5 3 2 3 2 3 2" xfId="22329" xr:uid="{00000000-0005-0000-0000-00002F570000}"/>
    <cellStyle name="Comma 12 2 5 3 2 3 2 4" xfId="22330" xr:uid="{00000000-0005-0000-0000-000030570000}"/>
    <cellStyle name="Comma 12 2 5 3 2 3 3" xfId="22331" xr:uid="{00000000-0005-0000-0000-000031570000}"/>
    <cellStyle name="Comma 12 2 5 3 2 3 3 2" xfId="22332" xr:uid="{00000000-0005-0000-0000-000032570000}"/>
    <cellStyle name="Comma 12 2 5 3 2 3 3 2 2" xfId="22333" xr:uid="{00000000-0005-0000-0000-000033570000}"/>
    <cellStyle name="Comma 12 2 5 3 2 3 3 3" xfId="22334" xr:uid="{00000000-0005-0000-0000-000034570000}"/>
    <cellStyle name="Comma 12 2 5 3 2 3 3 3 2" xfId="22335" xr:uid="{00000000-0005-0000-0000-000035570000}"/>
    <cellStyle name="Comma 12 2 5 3 2 3 3 4" xfId="22336" xr:uid="{00000000-0005-0000-0000-000036570000}"/>
    <cellStyle name="Comma 12 2 5 3 2 3 4" xfId="22337" xr:uid="{00000000-0005-0000-0000-000037570000}"/>
    <cellStyle name="Comma 12 2 5 3 2 3 4 2" xfId="22338" xr:uid="{00000000-0005-0000-0000-000038570000}"/>
    <cellStyle name="Comma 12 2 5 3 2 3 4 2 2" xfId="22339" xr:uid="{00000000-0005-0000-0000-000039570000}"/>
    <cellStyle name="Comma 12 2 5 3 2 3 4 3" xfId="22340" xr:uid="{00000000-0005-0000-0000-00003A570000}"/>
    <cellStyle name="Comma 12 2 5 3 2 3 4 3 2" xfId="22341" xr:uid="{00000000-0005-0000-0000-00003B570000}"/>
    <cellStyle name="Comma 12 2 5 3 2 3 4 4" xfId="22342" xr:uid="{00000000-0005-0000-0000-00003C570000}"/>
    <cellStyle name="Comma 12 2 5 3 2 3 5" xfId="22343" xr:uid="{00000000-0005-0000-0000-00003D570000}"/>
    <cellStyle name="Comma 12 2 5 3 2 3 5 2" xfId="22344" xr:uid="{00000000-0005-0000-0000-00003E570000}"/>
    <cellStyle name="Comma 12 2 5 3 2 3 6" xfId="22345" xr:uid="{00000000-0005-0000-0000-00003F570000}"/>
    <cellStyle name="Comma 12 2 5 3 2 3 6 2" xfId="22346" xr:uid="{00000000-0005-0000-0000-000040570000}"/>
    <cellStyle name="Comma 12 2 5 3 2 3 7" xfId="22347" xr:uid="{00000000-0005-0000-0000-000041570000}"/>
    <cellStyle name="Comma 12 2 5 3 2 3 8" xfId="22348" xr:uid="{00000000-0005-0000-0000-000042570000}"/>
    <cellStyle name="Comma 12 2 5 3 2 4" xfId="22349" xr:uid="{00000000-0005-0000-0000-000043570000}"/>
    <cellStyle name="Comma 12 2 5 3 2 4 2" xfId="22350" xr:uid="{00000000-0005-0000-0000-000044570000}"/>
    <cellStyle name="Comma 12 2 5 3 2 4 2 2" xfId="22351" xr:uid="{00000000-0005-0000-0000-000045570000}"/>
    <cellStyle name="Comma 12 2 5 3 2 4 3" xfId="22352" xr:uid="{00000000-0005-0000-0000-000046570000}"/>
    <cellStyle name="Comma 12 2 5 3 2 4 3 2" xfId="22353" xr:uid="{00000000-0005-0000-0000-000047570000}"/>
    <cellStyle name="Comma 12 2 5 3 2 4 4" xfId="22354" xr:uid="{00000000-0005-0000-0000-000048570000}"/>
    <cellStyle name="Comma 12 2 5 3 2 5" xfId="22355" xr:uid="{00000000-0005-0000-0000-000049570000}"/>
    <cellStyle name="Comma 12 2 5 3 2 5 2" xfId="22356" xr:uid="{00000000-0005-0000-0000-00004A570000}"/>
    <cellStyle name="Comma 12 2 5 3 2 5 2 2" xfId="22357" xr:uid="{00000000-0005-0000-0000-00004B570000}"/>
    <cellStyle name="Comma 12 2 5 3 2 5 3" xfId="22358" xr:uid="{00000000-0005-0000-0000-00004C570000}"/>
    <cellStyle name="Comma 12 2 5 3 2 5 3 2" xfId="22359" xr:uid="{00000000-0005-0000-0000-00004D570000}"/>
    <cellStyle name="Comma 12 2 5 3 2 5 4" xfId="22360" xr:uid="{00000000-0005-0000-0000-00004E570000}"/>
    <cellStyle name="Comma 12 2 5 3 2 6" xfId="22361" xr:uid="{00000000-0005-0000-0000-00004F570000}"/>
    <cellStyle name="Comma 12 2 5 3 2 6 2" xfId="22362" xr:uid="{00000000-0005-0000-0000-000050570000}"/>
    <cellStyle name="Comma 12 2 5 3 2 6 2 2" xfId="22363" xr:uid="{00000000-0005-0000-0000-000051570000}"/>
    <cellStyle name="Comma 12 2 5 3 2 6 3" xfId="22364" xr:uid="{00000000-0005-0000-0000-000052570000}"/>
    <cellStyle name="Comma 12 2 5 3 2 6 3 2" xfId="22365" xr:uid="{00000000-0005-0000-0000-000053570000}"/>
    <cellStyle name="Comma 12 2 5 3 2 6 4" xfId="22366" xr:uid="{00000000-0005-0000-0000-000054570000}"/>
    <cellStyle name="Comma 12 2 5 3 2 7" xfId="22367" xr:uid="{00000000-0005-0000-0000-000055570000}"/>
    <cellStyle name="Comma 12 2 5 3 2 7 2" xfId="22368" xr:uid="{00000000-0005-0000-0000-000056570000}"/>
    <cellStyle name="Comma 12 2 5 3 2 8" xfId="22369" xr:uid="{00000000-0005-0000-0000-000057570000}"/>
    <cellStyle name="Comma 12 2 5 3 2 8 2" xfId="22370" xr:uid="{00000000-0005-0000-0000-000058570000}"/>
    <cellStyle name="Comma 12 2 5 3 2 9" xfId="22371" xr:uid="{00000000-0005-0000-0000-000059570000}"/>
    <cellStyle name="Comma 12 2 5 3 3" xfId="22372" xr:uid="{00000000-0005-0000-0000-00005A570000}"/>
    <cellStyle name="Comma 12 2 5 3 3 2" xfId="22373" xr:uid="{00000000-0005-0000-0000-00005B570000}"/>
    <cellStyle name="Comma 12 2 5 3 3 2 2" xfId="22374" xr:uid="{00000000-0005-0000-0000-00005C570000}"/>
    <cellStyle name="Comma 12 2 5 3 3 2 2 2" xfId="22375" xr:uid="{00000000-0005-0000-0000-00005D570000}"/>
    <cellStyle name="Comma 12 2 5 3 3 2 2 2 2" xfId="22376" xr:uid="{00000000-0005-0000-0000-00005E570000}"/>
    <cellStyle name="Comma 12 2 5 3 3 2 2 3" xfId="22377" xr:uid="{00000000-0005-0000-0000-00005F570000}"/>
    <cellStyle name="Comma 12 2 5 3 3 2 2 3 2" xfId="22378" xr:uid="{00000000-0005-0000-0000-000060570000}"/>
    <cellStyle name="Comma 12 2 5 3 3 2 2 4" xfId="22379" xr:uid="{00000000-0005-0000-0000-000061570000}"/>
    <cellStyle name="Comma 12 2 5 3 3 2 3" xfId="22380" xr:uid="{00000000-0005-0000-0000-000062570000}"/>
    <cellStyle name="Comma 12 2 5 3 3 2 3 2" xfId="22381" xr:uid="{00000000-0005-0000-0000-000063570000}"/>
    <cellStyle name="Comma 12 2 5 3 3 2 3 2 2" xfId="22382" xr:uid="{00000000-0005-0000-0000-000064570000}"/>
    <cellStyle name="Comma 12 2 5 3 3 2 3 3" xfId="22383" xr:uid="{00000000-0005-0000-0000-000065570000}"/>
    <cellStyle name="Comma 12 2 5 3 3 2 3 3 2" xfId="22384" xr:uid="{00000000-0005-0000-0000-000066570000}"/>
    <cellStyle name="Comma 12 2 5 3 3 2 3 4" xfId="22385" xr:uid="{00000000-0005-0000-0000-000067570000}"/>
    <cellStyle name="Comma 12 2 5 3 3 2 4" xfId="22386" xr:uid="{00000000-0005-0000-0000-000068570000}"/>
    <cellStyle name="Comma 12 2 5 3 3 2 4 2" xfId="22387" xr:uid="{00000000-0005-0000-0000-000069570000}"/>
    <cellStyle name="Comma 12 2 5 3 3 2 4 2 2" xfId="22388" xr:uid="{00000000-0005-0000-0000-00006A570000}"/>
    <cellStyle name="Comma 12 2 5 3 3 2 4 3" xfId="22389" xr:uid="{00000000-0005-0000-0000-00006B570000}"/>
    <cellStyle name="Comma 12 2 5 3 3 2 4 3 2" xfId="22390" xr:uid="{00000000-0005-0000-0000-00006C570000}"/>
    <cellStyle name="Comma 12 2 5 3 3 2 4 4" xfId="22391" xr:uid="{00000000-0005-0000-0000-00006D570000}"/>
    <cellStyle name="Comma 12 2 5 3 3 2 5" xfId="22392" xr:uid="{00000000-0005-0000-0000-00006E570000}"/>
    <cellStyle name="Comma 12 2 5 3 3 2 5 2" xfId="22393" xr:uid="{00000000-0005-0000-0000-00006F570000}"/>
    <cellStyle name="Comma 12 2 5 3 3 2 6" xfId="22394" xr:uid="{00000000-0005-0000-0000-000070570000}"/>
    <cellStyle name="Comma 12 2 5 3 3 2 6 2" xfId="22395" xr:uid="{00000000-0005-0000-0000-000071570000}"/>
    <cellStyle name="Comma 12 2 5 3 3 2 7" xfId="22396" xr:uid="{00000000-0005-0000-0000-000072570000}"/>
    <cellStyle name="Comma 12 2 5 3 3 2 8" xfId="22397" xr:uid="{00000000-0005-0000-0000-000073570000}"/>
    <cellStyle name="Comma 12 2 5 3 3 3" xfId="22398" xr:uid="{00000000-0005-0000-0000-000074570000}"/>
    <cellStyle name="Comma 12 2 5 3 3 3 2" xfId="22399" xr:uid="{00000000-0005-0000-0000-000075570000}"/>
    <cellStyle name="Comma 12 2 5 3 3 3 2 2" xfId="22400" xr:uid="{00000000-0005-0000-0000-000076570000}"/>
    <cellStyle name="Comma 12 2 5 3 3 3 3" xfId="22401" xr:uid="{00000000-0005-0000-0000-000077570000}"/>
    <cellStyle name="Comma 12 2 5 3 3 3 3 2" xfId="22402" xr:uid="{00000000-0005-0000-0000-000078570000}"/>
    <cellStyle name="Comma 12 2 5 3 3 3 4" xfId="22403" xr:uid="{00000000-0005-0000-0000-000079570000}"/>
    <cellStyle name="Comma 12 2 5 3 3 4" xfId="22404" xr:uid="{00000000-0005-0000-0000-00007A570000}"/>
    <cellStyle name="Comma 12 2 5 3 3 4 2" xfId="22405" xr:uid="{00000000-0005-0000-0000-00007B570000}"/>
    <cellStyle name="Comma 12 2 5 3 3 4 2 2" xfId="22406" xr:uid="{00000000-0005-0000-0000-00007C570000}"/>
    <cellStyle name="Comma 12 2 5 3 3 4 3" xfId="22407" xr:uid="{00000000-0005-0000-0000-00007D570000}"/>
    <cellStyle name="Comma 12 2 5 3 3 4 3 2" xfId="22408" xr:uid="{00000000-0005-0000-0000-00007E570000}"/>
    <cellStyle name="Comma 12 2 5 3 3 4 4" xfId="22409" xr:uid="{00000000-0005-0000-0000-00007F570000}"/>
    <cellStyle name="Comma 12 2 5 3 3 5" xfId="22410" xr:uid="{00000000-0005-0000-0000-000080570000}"/>
    <cellStyle name="Comma 12 2 5 3 3 5 2" xfId="22411" xr:uid="{00000000-0005-0000-0000-000081570000}"/>
    <cellStyle name="Comma 12 2 5 3 3 5 2 2" xfId="22412" xr:uid="{00000000-0005-0000-0000-000082570000}"/>
    <cellStyle name="Comma 12 2 5 3 3 5 3" xfId="22413" xr:uid="{00000000-0005-0000-0000-000083570000}"/>
    <cellStyle name="Comma 12 2 5 3 3 5 3 2" xfId="22414" xr:uid="{00000000-0005-0000-0000-000084570000}"/>
    <cellStyle name="Comma 12 2 5 3 3 5 4" xfId="22415" xr:uid="{00000000-0005-0000-0000-000085570000}"/>
    <cellStyle name="Comma 12 2 5 3 3 6" xfId="22416" xr:uid="{00000000-0005-0000-0000-000086570000}"/>
    <cellStyle name="Comma 12 2 5 3 3 6 2" xfId="22417" xr:uid="{00000000-0005-0000-0000-000087570000}"/>
    <cellStyle name="Comma 12 2 5 3 3 7" xfId="22418" xr:uid="{00000000-0005-0000-0000-000088570000}"/>
    <cellStyle name="Comma 12 2 5 3 3 7 2" xfId="22419" xr:uid="{00000000-0005-0000-0000-000089570000}"/>
    <cellStyle name="Comma 12 2 5 3 3 8" xfId="22420" xr:uid="{00000000-0005-0000-0000-00008A570000}"/>
    <cellStyle name="Comma 12 2 5 3 3 9" xfId="22421" xr:uid="{00000000-0005-0000-0000-00008B570000}"/>
    <cellStyle name="Comma 12 2 5 3 4" xfId="22422" xr:uid="{00000000-0005-0000-0000-00008C570000}"/>
    <cellStyle name="Comma 12 2 5 3 4 2" xfId="22423" xr:uid="{00000000-0005-0000-0000-00008D570000}"/>
    <cellStyle name="Comma 12 2 5 3 4 2 2" xfId="22424" xr:uid="{00000000-0005-0000-0000-00008E570000}"/>
    <cellStyle name="Comma 12 2 5 3 4 2 2 2" xfId="22425" xr:uid="{00000000-0005-0000-0000-00008F570000}"/>
    <cellStyle name="Comma 12 2 5 3 4 2 3" xfId="22426" xr:uid="{00000000-0005-0000-0000-000090570000}"/>
    <cellStyle name="Comma 12 2 5 3 4 2 3 2" xfId="22427" xr:uid="{00000000-0005-0000-0000-000091570000}"/>
    <cellStyle name="Comma 12 2 5 3 4 2 4" xfId="22428" xr:uid="{00000000-0005-0000-0000-000092570000}"/>
    <cellStyle name="Comma 12 2 5 3 4 3" xfId="22429" xr:uid="{00000000-0005-0000-0000-000093570000}"/>
    <cellStyle name="Comma 12 2 5 3 4 3 2" xfId="22430" xr:uid="{00000000-0005-0000-0000-000094570000}"/>
    <cellStyle name="Comma 12 2 5 3 4 3 2 2" xfId="22431" xr:uid="{00000000-0005-0000-0000-000095570000}"/>
    <cellStyle name="Comma 12 2 5 3 4 3 3" xfId="22432" xr:uid="{00000000-0005-0000-0000-000096570000}"/>
    <cellStyle name="Comma 12 2 5 3 4 3 3 2" xfId="22433" xr:uid="{00000000-0005-0000-0000-000097570000}"/>
    <cellStyle name="Comma 12 2 5 3 4 3 4" xfId="22434" xr:uid="{00000000-0005-0000-0000-000098570000}"/>
    <cellStyle name="Comma 12 2 5 3 4 4" xfId="22435" xr:uid="{00000000-0005-0000-0000-000099570000}"/>
    <cellStyle name="Comma 12 2 5 3 4 4 2" xfId="22436" xr:uid="{00000000-0005-0000-0000-00009A570000}"/>
    <cellStyle name="Comma 12 2 5 3 4 4 2 2" xfId="22437" xr:uid="{00000000-0005-0000-0000-00009B570000}"/>
    <cellStyle name="Comma 12 2 5 3 4 4 3" xfId="22438" xr:uid="{00000000-0005-0000-0000-00009C570000}"/>
    <cellStyle name="Comma 12 2 5 3 4 4 3 2" xfId="22439" xr:uid="{00000000-0005-0000-0000-00009D570000}"/>
    <cellStyle name="Comma 12 2 5 3 4 4 4" xfId="22440" xr:uid="{00000000-0005-0000-0000-00009E570000}"/>
    <cellStyle name="Comma 12 2 5 3 4 5" xfId="22441" xr:uid="{00000000-0005-0000-0000-00009F570000}"/>
    <cellStyle name="Comma 12 2 5 3 4 5 2" xfId="22442" xr:uid="{00000000-0005-0000-0000-0000A0570000}"/>
    <cellStyle name="Comma 12 2 5 3 4 6" xfId="22443" xr:uid="{00000000-0005-0000-0000-0000A1570000}"/>
    <cellStyle name="Comma 12 2 5 3 4 6 2" xfId="22444" xr:uid="{00000000-0005-0000-0000-0000A2570000}"/>
    <cellStyle name="Comma 12 2 5 3 4 7" xfId="22445" xr:uid="{00000000-0005-0000-0000-0000A3570000}"/>
    <cellStyle name="Comma 12 2 5 3 4 8" xfId="22446" xr:uid="{00000000-0005-0000-0000-0000A4570000}"/>
    <cellStyle name="Comma 12 2 5 3 5" xfId="22447" xr:uid="{00000000-0005-0000-0000-0000A5570000}"/>
    <cellStyle name="Comma 12 2 5 3 5 2" xfId="22448" xr:uid="{00000000-0005-0000-0000-0000A6570000}"/>
    <cellStyle name="Comma 12 2 5 3 5 2 2" xfId="22449" xr:uid="{00000000-0005-0000-0000-0000A7570000}"/>
    <cellStyle name="Comma 12 2 5 3 5 3" xfId="22450" xr:uid="{00000000-0005-0000-0000-0000A8570000}"/>
    <cellStyle name="Comma 12 2 5 3 5 3 2" xfId="22451" xr:uid="{00000000-0005-0000-0000-0000A9570000}"/>
    <cellStyle name="Comma 12 2 5 3 5 4" xfId="22452" xr:uid="{00000000-0005-0000-0000-0000AA570000}"/>
    <cellStyle name="Comma 12 2 5 3 6" xfId="22453" xr:uid="{00000000-0005-0000-0000-0000AB570000}"/>
    <cellStyle name="Comma 12 2 5 3 6 2" xfId="22454" xr:uid="{00000000-0005-0000-0000-0000AC570000}"/>
    <cellStyle name="Comma 12 2 5 3 6 2 2" xfId="22455" xr:uid="{00000000-0005-0000-0000-0000AD570000}"/>
    <cellStyle name="Comma 12 2 5 3 6 3" xfId="22456" xr:uid="{00000000-0005-0000-0000-0000AE570000}"/>
    <cellStyle name="Comma 12 2 5 3 6 3 2" xfId="22457" xr:uid="{00000000-0005-0000-0000-0000AF570000}"/>
    <cellStyle name="Comma 12 2 5 3 6 4" xfId="22458" xr:uid="{00000000-0005-0000-0000-0000B0570000}"/>
    <cellStyle name="Comma 12 2 5 3 7" xfId="22459" xr:uid="{00000000-0005-0000-0000-0000B1570000}"/>
    <cellStyle name="Comma 12 2 5 3 7 2" xfId="22460" xr:uid="{00000000-0005-0000-0000-0000B2570000}"/>
    <cellStyle name="Comma 12 2 5 3 7 2 2" xfId="22461" xr:uid="{00000000-0005-0000-0000-0000B3570000}"/>
    <cellStyle name="Comma 12 2 5 3 7 3" xfId="22462" xr:uid="{00000000-0005-0000-0000-0000B4570000}"/>
    <cellStyle name="Comma 12 2 5 3 7 3 2" xfId="22463" xr:uid="{00000000-0005-0000-0000-0000B5570000}"/>
    <cellStyle name="Comma 12 2 5 3 7 4" xfId="22464" xr:uid="{00000000-0005-0000-0000-0000B6570000}"/>
    <cellStyle name="Comma 12 2 5 3 8" xfId="22465" xr:uid="{00000000-0005-0000-0000-0000B7570000}"/>
    <cellStyle name="Comma 12 2 5 3 8 2" xfId="22466" xr:uid="{00000000-0005-0000-0000-0000B8570000}"/>
    <cellStyle name="Comma 12 2 5 3 9" xfId="22467" xr:uid="{00000000-0005-0000-0000-0000B9570000}"/>
    <cellStyle name="Comma 12 2 5 3 9 2" xfId="22468" xr:uid="{00000000-0005-0000-0000-0000BA570000}"/>
    <cellStyle name="Comma 12 2 5 4" xfId="22469" xr:uid="{00000000-0005-0000-0000-0000BB570000}"/>
    <cellStyle name="Comma 12 2 5 4 10" xfId="22470" xr:uid="{00000000-0005-0000-0000-0000BC570000}"/>
    <cellStyle name="Comma 12 2 5 4 2" xfId="22471" xr:uid="{00000000-0005-0000-0000-0000BD570000}"/>
    <cellStyle name="Comma 12 2 5 4 2 2" xfId="22472" xr:uid="{00000000-0005-0000-0000-0000BE570000}"/>
    <cellStyle name="Comma 12 2 5 4 2 2 2" xfId="22473" xr:uid="{00000000-0005-0000-0000-0000BF570000}"/>
    <cellStyle name="Comma 12 2 5 4 2 2 2 2" xfId="22474" xr:uid="{00000000-0005-0000-0000-0000C0570000}"/>
    <cellStyle name="Comma 12 2 5 4 2 2 2 2 2" xfId="22475" xr:uid="{00000000-0005-0000-0000-0000C1570000}"/>
    <cellStyle name="Comma 12 2 5 4 2 2 2 3" xfId="22476" xr:uid="{00000000-0005-0000-0000-0000C2570000}"/>
    <cellStyle name="Comma 12 2 5 4 2 2 2 3 2" xfId="22477" xr:uid="{00000000-0005-0000-0000-0000C3570000}"/>
    <cellStyle name="Comma 12 2 5 4 2 2 2 4" xfId="22478" xr:uid="{00000000-0005-0000-0000-0000C4570000}"/>
    <cellStyle name="Comma 12 2 5 4 2 2 3" xfId="22479" xr:uid="{00000000-0005-0000-0000-0000C5570000}"/>
    <cellStyle name="Comma 12 2 5 4 2 2 3 2" xfId="22480" xr:uid="{00000000-0005-0000-0000-0000C6570000}"/>
    <cellStyle name="Comma 12 2 5 4 2 2 3 2 2" xfId="22481" xr:uid="{00000000-0005-0000-0000-0000C7570000}"/>
    <cellStyle name="Comma 12 2 5 4 2 2 3 3" xfId="22482" xr:uid="{00000000-0005-0000-0000-0000C8570000}"/>
    <cellStyle name="Comma 12 2 5 4 2 2 3 3 2" xfId="22483" xr:uid="{00000000-0005-0000-0000-0000C9570000}"/>
    <cellStyle name="Comma 12 2 5 4 2 2 3 4" xfId="22484" xr:uid="{00000000-0005-0000-0000-0000CA570000}"/>
    <cellStyle name="Comma 12 2 5 4 2 2 4" xfId="22485" xr:uid="{00000000-0005-0000-0000-0000CB570000}"/>
    <cellStyle name="Comma 12 2 5 4 2 2 4 2" xfId="22486" xr:uid="{00000000-0005-0000-0000-0000CC570000}"/>
    <cellStyle name="Comma 12 2 5 4 2 2 4 2 2" xfId="22487" xr:uid="{00000000-0005-0000-0000-0000CD570000}"/>
    <cellStyle name="Comma 12 2 5 4 2 2 4 3" xfId="22488" xr:uid="{00000000-0005-0000-0000-0000CE570000}"/>
    <cellStyle name="Comma 12 2 5 4 2 2 4 3 2" xfId="22489" xr:uid="{00000000-0005-0000-0000-0000CF570000}"/>
    <cellStyle name="Comma 12 2 5 4 2 2 4 4" xfId="22490" xr:uid="{00000000-0005-0000-0000-0000D0570000}"/>
    <cellStyle name="Comma 12 2 5 4 2 2 5" xfId="22491" xr:uid="{00000000-0005-0000-0000-0000D1570000}"/>
    <cellStyle name="Comma 12 2 5 4 2 2 5 2" xfId="22492" xr:uid="{00000000-0005-0000-0000-0000D2570000}"/>
    <cellStyle name="Comma 12 2 5 4 2 2 6" xfId="22493" xr:uid="{00000000-0005-0000-0000-0000D3570000}"/>
    <cellStyle name="Comma 12 2 5 4 2 2 6 2" xfId="22494" xr:uid="{00000000-0005-0000-0000-0000D4570000}"/>
    <cellStyle name="Comma 12 2 5 4 2 2 7" xfId="22495" xr:uid="{00000000-0005-0000-0000-0000D5570000}"/>
    <cellStyle name="Comma 12 2 5 4 2 2 8" xfId="22496" xr:uid="{00000000-0005-0000-0000-0000D6570000}"/>
    <cellStyle name="Comma 12 2 5 4 2 3" xfId="22497" xr:uid="{00000000-0005-0000-0000-0000D7570000}"/>
    <cellStyle name="Comma 12 2 5 4 2 3 2" xfId="22498" xr:uid="{00000000-0005-0000-0000-0000D8570000}"/>
    <cellStyle name="Comma 12 2 5 4 2 3 2 2" xfId="22499" xr:uid="{00000000-0005-0000-0000-0000D9570000}"/>
    <cellStyle name="Comma 12 2 5 4 2 3 3" xfId="22500" xr:uid="{00000000-0005-0000-0000-0000DA570000}"/>
    <cellStyle name="Comma 12 2 5 4 2 3 3 2" xfId="22501" xr:uid="{00000000-0005-0000-0000-0000DB570000}"/>
    <cellStyle name="Comma 12 2 5 4 2 3 4" xfId="22502" xr:uid="{00000000-0005-0000-0000-0000DC570000}"/>
    <cellStyle name="Comma 12 2 5 4 2 4" xfId="22503" xr:uid="{00000000-0005-0000-0000-0000DD570000}"/>
    <cellStyle name="Comma 12 2 5 4 2 4 2" xfId="22504" xr:uid="{00000000-0005-0000-0000-0000DE570000}"/>
    <cellStyle name="Comma 12 2 5 4 2 4 2 2" xfId="22505" xr:uid="{00000000-0005-0000-0000-0000DF570000}"/>
    <cellStyle name="Comma 12 2 5 4 2 4 3" xfId="22506" xr:uid="{00000000-0005-0000-0000-0000E0570000}"/>
    <cellStyle name="Comma 12 2 5 4 2 4 3 2" xfId="22507" xr:uid="{00000000-0005-0000-0000-0000E1570000}"/>
    <cellStyle name="Comma 12 2 5 4 2 4 4" xfId="22508" xr:uid="{00000000-0005-0000-0000-0000E2570000}"/>
    <cellStyle name="Comma 12 2 5 4 2 5" xfId="22509" xr:uid="{00000000-0005-0000-0000-0000E3570000}"/>
    <cellStyle name="Comma 12 2 5 4 2 5 2" xfId="22510" xr:uid="{00000000-0005-0000-0000-0000E4570000}"/>
    <cellStyle name="Comma 12 2 5 4 2 5 2 2" xfId="22511" xr:uid="{00000000-0005-0000-0000-0000E5570000}"/>
    <cellStyle name="Comma 12 2 5 4 2 5 3" xfId="22512" xr:uid="{00000000-0005-0000-0000-0000E6570000}"/>
    <cellStyle name="Comma 12 2 5 4 2 5 3 2" xfId="22513" xr:uid="{00000000-0005-0000-0000-0000E7570000}"/>
    <cellStyle name="Comma 12 2 5 4 2 5 4" xfId="22514" xr:uid="{00000000-0005-0000-0000-0000E8570000}"/>
    <cellStyle name="Comma 12 2 5 4 2 6" xfId="22515" xr:uid="{00000000-0005-0000-0000-0000E9570000}"/>
    <cellStyle name="Comma 12 2 5 4 2 6 2" xfId="22516" xr:uid="{00000000-0005-0000-0000-0000EA570000}"/>
    <cellStyle name="Comma 12 2 5 4 2 7" xfId="22517" xr:uid="{00000000-0005-0000-0000-0000EB570000}"/>
    <cellStyle name="Comma 12 2 5 4 2 7 2" xfId="22518" xr:uid="{00000000-0005-0000-0000-0000EC570000}"/>
    <cellStyle name="Comma 12 2 5 4 2 8" xfId="22519" xr:uid="{00000000-0005-0000-0000-0000ED570000}"/>
    <cellStyle name="Comma 12 2 5 4 2 9" xfId="22520" xr:uid="{00000000-0005-0000-0000-0000EE570000}"/>
    <cellStyle name="Comma 12 2 5 4 3" xfId="22521" xr:uid="{00000000-0005-0000-0000-0000EF570000}"/>
    <cellStyle name="Comma 12 2 5 4 3 2" xfId="22522" xr:uid="{00000000-0005-0000-0000-0000F0570000}"/>
    <cellStyle name="Comma 12 2 5 4 3 2 2" xfId="22523" xr:uid="{00000000-0005-0000-0000-0000F1570000}"/>
    <cellStyle name="Comma 12 2 5 4 3 2 2 2" xfId="22524" xr:uid="{00000000-0005-0000-0000-0000F2570000}"/>
    <cellStyle name="Comma 12 2 5 4 3 2 3" xfId="22525" xr:uid="{00000000-0005-0000-0000-0000F3570000}"/>
    <cellStyle name="Comma 12 2 5 4 3 2 3 2" xfId="22526" xr:uid="{00000000-0005-0000-0000-0000F4570000}"/>
    <cellStyle name="Comma 12 2 5 4 3 2 4" xfId="22527" xr:uid="{00000000-0005-0000-0000-0000F5570000}"/>
    <cellStyle name="Comma 12 2 5 4 3 3" xfId="22528" xr:uid="{00000000-0005-0000-0000-0000F6570000}"/>
    <cellStyle name="Comma 12 2 5 4 3 3 2" xfId="22529" xr:uid="{00000000-0005-0000-0000-0000F7570000}"/>
    <cellStyle name="Comma 12 2 5 4 3 3 2 2" xfId="22530" xr:uid="{00000000-0005-0000-0000-0000F8570000}"/>
    <cellStyle name="Comma 12 2 5 4 3 3 3" xfId="22531" xr:uid="{00000000-0005-0000-0000-0000F9570000}"/>
    <cellStyle name="Comma 12 2 5 4 3 3 3 2" xfId="22532" xr:uid="{00000000-0005-0000-0000-0000FA570000}"/>
    <cellStyle name="Comma 12 2 5 4 3 3 4" xfId="22533" xr:uid="{00000000-0005-0000-0000-0000FB570000}"/>
    <cellStyle name="Comma 12 2 5 4 3 4" xfId="22534" xr:uid="{00000000-0005-0000-0000-0000FC570000}"/>
    <cellStyle name="Comma 12 2 5 4 3 4 2" xfId="22535" xr:uid="{00000000-0005-0000-0000-0000FD570000}"/>
    <cellStyle name="Comma 12 2 5 4 3 4 2 2" xfId="22536" xr:uid="{00000000-0005-0000-0000-0000FE570000}"/>
    <cellStyle name="Comma 12 2 5 4 3 4 3" xfId="22537" xr:uid="{00000000-0005-0000-0000-0000FF570000}"/>
    <cellStyle name="Comma 12 2 5 4 3 4 3 2" xfId="22538" xr:uid="{00000000-0005-0000-0000-000000580000}"/>
    <cellStyle name="Comma 12 2 5 4 3 4 4" xfId="22539" xr:uid="{00000000-0005-0000-0000-000001580000}"/>
    <cellStyle name="Comma 12 2 5 4 3 5" xfId="22540" xr:uid="{00000000-0005-0000-0000-000002580000}"/>
    <cellStyle name="Comma 12 2 5 4 3 5 2" xfId="22541" xr:uid="{00000000-0005-0000-0000-000003580000}"/>
    <cellStyle name="Comma 12 2 5 4 3 6" xfId="22542" xr:uid="{00000000-0005-0000-0000-000004580000}"/>
    <cellStyle name="Comma 12 2 5 4 3 6 2" xfId="22543" xr:uid="{00000000-0005-0000-0000-000005580000}"/>
    <cellStyle name="Comma 12 2 5 4 3 7" xfId="22544" xr:uid="{00000000-0005-0000-0000-000006580000}"/>
    <cellStyle name="Comma 12 2 5 4 3 8" xfId="22545" xr:uid="{00000000-0005-0000-0000-000007580000}"/>
    <cellStyle name="Comma 12 2 5 4 4" xfId="22546" xr:uid="{00000000-0005-0000-0000-000008580000}"/>
    <cellStyle name="Comma 12 2 5 4 4 2" xfId="22547" xr:uid="{00000000-0005-0000-0000-000009580000}"/>
    <cellStyle name="Comma 12 2 5 4 4 2 2" xfId="22548" xr:uid="{00000000-0005-0000-0000-00000A580000}"/>
    <cellStyle name="Comma 12 2 5 4 4 3" xfId="22549" xr:uid="{00000000-0005-0000-0000-00000B580000}"/>
    <cellStyle name="Comma 12 2 5 4 4 3 2" xfId="22550" xr:uid="{00000000-0005-0000-0000-00000C580000}"/>
    <cellStyle name="Comma 12 2 5 4 4 4" xfId="22551" xr:uid="{00000000-0005-0000-0000-00000D580000}"/>
    <cellStyle name="Comma 12 2 5 4 5" xfId="22552" xr:uid="{00000000-0005-0000-0000-00000E580000}"/>
    <cellStyle name="Comma 12 2 5 4 5 2" xfId="22553" xr:uid="{00000000-0005-0000-0000-00000F580000}"/>
    <cellStyle name="Comma 12 2 5 4 5 2 2" xfId="22554" xr:uid="{00000000-0005-0000-0000-000010580000}"/>
    <cellStyle name="Comma 12 2 5 4 5 3" xfId="22555" xr:uid="{00000000-0005-0000-0000-000011580000}"/>
    <cellStyle name="Comma 12 2 5 4 5 3 2" xfId="22556" xr:uid="{00000000-0005-0000-0000-000012580000}"/>
    <cellStyle name="Comma 12 2 5 4 5 4" xfId="22557" xr:uid="{00000000-0005-0000-0000-000013580000}"/>
    <cellStyle name="Comma 12 2 5 4 6" xfId="22558" xr:uid="{00000000-0005-0000-0000-000014580000}"/>
    <cellStyle name="Comma 12 2 5 4 6 2" xfId="22559" xr:uid="{00000000-0005-0000-0000-000015580000}"/>
    <cellStyle name="Comma 12 2 5 4 6 2 2" xfId="22560" xr:uid="{00000000-0005-0000-0000-000016580000}"/>
    <cellStyle name="Comma 12 2 5 4 6 3" xfId="22561" xr:uid="{00000000-0005-0000-0000-000017580000}"/>
    <cellStyle name="Comma 12 2 5 4 6 3 2" xfId="22562" xr:uid="{00000000-0005-0000-0000-000018580000}"/>
    <cellStyle name="Comma 12 2 5 4 6 4" xfId="22563" xr:uid="{00000000-0005-0000-0000-000019580000}"/>
    <cellStyle name="Comma 12 2 5 4 7" xfId="22564" xr:uid="{00000000-0005-0000-0000-00001A580000}"/>
    <cellStyle name="Comma 12 2 5 4 7 2" xfId="22565" xr:uid="{00000000-0005-0000-0000-00001B580000}"/>
    <cellStyle name="Comma 12 2 5 4 8" xfId="22566" xr:uid="{00000000-0005-0000-0000-00001C580000}"/>
    <cellStyle name="Comma 12 2 5 4 8 2" xfId="22567" xr:uid="{00000000-0005-0000-0000-00001D580000}"/>
    <cellStyle name="Comma 12 2 5 4 9" xfId="22568" xr:uid="{00000000-0005-0000-0000-00001E580000}"/>
    <cellStyle name="Comma 12 2 5 5" xfId="22569" xr:uid="{00000000-0005-0000-0000-00001F580000}"/>
    <cellStyle name="Comma 12 2 5 5 2" xfId="22570" xr:uid="{00000000-0005-0000-0000-000020580000}"/>
    <cellStyle name="Comma 12 2 5 5 2 2" xfId="22571" xr:uid="{00000000-0005-0000-0000-000021580000}"/>
    <cellStyle name="Comma 12 2 5 5 2 2 2" xfId="22572" xr:uid="{00000000-0005-0000-0000-000022580000}"/>
    <cellStyle name="Comma 12 2 5 5 2 2 2 2" xfId="22573" xr:uid="{00000000-0005-0000-0000-000023580000}"/>
    <cellStyle name="Comma 12 2 5 5 2 2 3" xfId="22574" xr:uid="{00000000-0005-0000-0000-000024580000}"/>
    <cellStyle name="Comma 12 2 5 5 2 2 3 2" xfId="22575" xr:uid="{00000000-0005-0000-0000-000025580000}"/>
    <cellStyle name="Comma 12 2 5 5 2 2 4" xfId="22576" xr:uid="{00000000-0005-0000-0000-000026580000}"/>
    <cellStyle name="Comma 12 2 5 5 2 3" xfId="22577" xr:uid="{00000000-0005-0000-0000-000027580000}"/>
    <cellStyle name="Comma 12 2 5 5 2 3 2" xfId="22578" xr:uid="{00000000-0005-0000-0000-000028580000}"/>
    <cellStyle name="Comma 12 2 5 5 2 3 2 2" xfId="22579" xr:uid="{00000000-0005-0000-0000-000029580000}"/>
    <cellStyle name="Comma 12 2 5 5 2 3 3" xfId="22580" xr:uid="{00000000-0005-0000-0000-00002A580000}"/>
    <cellStyle name="Comma 12 2 5 5 2 3 3 2" xfId="22581" xr:uid="{00000000-0005-0000-0000-00002B580000}"/>
    <cellStyle name="Comma 12 2 5 5 2 3 4" xfId="22582" xr:uid="{00000000-0005-0000-0000-00002C580000}"/>
    <cellStyle name="Comma 12 2 5 5 2 4" xfId="22583" xr:uid="{00000000-0005-0000-0000-00002D580000}"/>
    <cellStyle name="Comma 12 2 5 5 2 4 2" xfId="22584" xr:uid="{00000000-0005-0000-0000-00002E580000}"/>
    <cellStyle name="Comma 12 2 5 5 2 4 2 2" xfId="22585" xr:uid="{00000000-0005-0000-0000-00002F580000}"/>
    <cellStyle name="Comma 12 2 5 5 2 4 3" xfId="22586" xr:uid="{00000000-0005-0000-0000-000030580000}"/>
    <cellStyle name="Comma 12 2 5 5 2 4 3 2" xfId="22587" xr:uid="{00000000-0005-0000-0000-000031580000}"/>
    <cellStyle name="Comma 12 2 5 5 2 4 4" xfId="22588" xr:uid="{00000000-0005-0000-0000-000032580000}"/>
    <cellStyle name="Comma 12 2 5 5 2 5" xfId="22589" xr:uid="{00000000-0005-0000-0000-000033580000}"/>
    <cellStyle name="Comma 12 2 5 5 2 5 2" xfId="22590" xr:uid="{00000000-0005-0000-0000-000034580000}"/>
    <cellStyle name="Comma 12 2 5 5 2 6" xfId="22591" xr:uid="{00000000-0005-0000-0000-000035580000}"/>
    <cellStyle name="Comma 12 2 5 5 2 6 2" xfId="22592" xr:uid="{00000000-0005-0000-0000-000036580000}"/>
    <cellStyle name="Comma 12 2 5 5 2 7" xfId="22593" xr:uid="{00000000-0005-0000-0000-000037580000}"/>
    <cellStyle name="Comma 12 2 5 5 2 8" xfId="22594" xr:uid="{00000000-0005-0000-0000-000038580000}"/>
    <cellStyle name="Comma 12 2 5 5 3" xfId="22595" xr:uid="{00000000-0005-0000-0000-000039580000}"/>
    <cellStyle name="Comma 12 2 5 5 3 2" xfId="22596" xr:uid="{00000000-0005-0000-0000-00003A580000}"/>
    <cellStyle name="Comma 12 2 5 5 3 2 2" xfId="22597" xr:uid="{00000000-0005-0000-0000-00003B580000}"/>
    <cellStyle name="Comma 12 2 5 5 3 3" xfId="22598" xr:uid="{00000000-0005-0000-0000-00003C580000}"/>
    <cellStyle name="Comma 12 2 5 5 3 3 2" xfId="22599" xr:uid="{00000000-0005-0000-0000-00003D580000}"/>
    <cellStyle name="Comma 12 2 5 5 3 4" xfId="22600" xr:uid="{00000000-0005-0000-0000-00003E580000}"/>
    <cellStyle name="Comma 12 2 5 5 4" xfId="22601" xr:uid="{00000000-0005-0000-0000-00003F580000}"/>
    <cellStyle name="Comma 12 2 5 5 4 2" xfId="22602" xr:uid="{00000000-0005-0000-0000-000040580000}"/>
    <cellStyle name="Comma 12 2 5 5 4 2 2" xfId="22603" xr:uid="{00000000-0005-0000-0000-000041580000}"/>
    <cellStyle name="Comma 12 2 5 5 4 3" xfId="22604" xr:uid="{00000000-0005-0000-0000-000042580000}"/>
    <cellStyle name="Comma 12 2 5 5 4 3 2" xfId="22605" xr:uid="{00000000-0005-0000-0000-000043580000}"/>
    <cellStyle name="Comma 12 2 5 5 4 4" xfId="22606" xr:uid="{00000000-0005-0000-0000-000044580000}"/>
    <cellStyle name="Comma 12 2 5 5 5" xfId="22607" xr:uid="{00000000-0005-0000-0000-000045580000}"/>
    <cellStyle name="Comma 12 2 5 5 5 2" xfId="22608" xr:uid="{00000000-0005-0000-0000-000046580000}"/>
    <cellStyle name="Comma 12 2 5 5 5 2 2" xfId="22609" xr:uid="{00000000-0005-0000-0000-000047580000}"/>
    <cellStyle name="Comma 12 2 5 5 5 3" xfId="22610" xr:uid="{00000000-0005-0000-0000-000048580000}"/>
    <cellStyle name="Comma 12 2 5 5 5 3 2" xfId="22611" xr:uid="{00000000-0005-0000-0000-000049580000}"/>
    <cellStyle name="Comma 12 2 5 5 5 4" xfId="22612" xr:uid="{00000000-0005-0000-0000-00004A580000}"/>
    <cellStyle name="Comma 12 2 5 5 6" xfId="22613" xr:uid="{00000000-0005-0000-0000-00004B580000}"/>
    <cellStyle name="Comma 12 2 5 5 6 2" xfId="22614" xr:uid="{00000000-0005-0000-0000-00004C580000}"/>
    <cellStyle name="Comma 12 2 5 5 7" xfId="22615" xr:uid="{00000000-0005-0000-0000-00004D580000}"/>
    <cellStyle name="Comma 12 2 5 5 7 2" xfId="22616" xr:uid="{00000000-0005-0000-0000-00004E580000}"/>
    <cellStyle name="Comma 12 2 5 5 8" xfId="22617" xr:uid="{00000000-0005-0000-0000-00004F580000}"/>
    <cellStyle name="Comma 12 2 5 5 9" xfId="22618" xr:uid="{00000000-0005-0000-0000-000050580000}"/>
    <cellStyle name="Comma 12 2 5 6" xfId="22619" xr:uid="{00000000-0005-0000-0000-000051580000}"/>
    <cellStyle name="Comma 12 2 5 6 2" xfId="22620" xr:uid="{00000000-0005-0000-0000-000052580000}"/>
    <cellStyle name="Comma 12 2 5 6 2 2" xfId="22621" xr:uid="{00000000-0005-0000-0000-000053580000}"/>
    <cellStyle name="Comma 12 2 5 6 2 2 2" xfId="22622" xr:uid="{00000000-0005-0000-0000-000054580000}"/>
    <cellStyle name="Comma 12 2 5 6 2 3" xfId="22623" xr:uid="{00000000-0005-0000-0000-000055580000}"/>
    <cellStyle name="Comma 12 2 5 6 2 3 2" xfId="22624" xr:uid="{00000000-0005-0000-0000-000056580000}"/>
    <cellStyle name="Comma 12 2 5 6 2 4" xfId="22625" xr:uid="{00000000-0005-0000-0000-000057580000}"/>
    <cellStyle name="Comma 12 2 5 6 3" xfId="22626" xr:uid="{00000000-0005-0000-0000-000058580000}"/>
    <cellStyle name="Comma 12 2 5 6 3 2" xfId="22627" xr:uid="{00000000-0005-0000-0000-000059580000}"/>
    <cellStyle name="Comma 12 2 5 6 3 2 2" xfId="22628" xr:uid="{00000000-0005-0000-0000-00005A580000}"/>
    <cellStyle name="Comma 12 2 5 6 3 3" xfId="22629" xr:uid="{00000000-0005-0000-0000-00005B580000}"/>
    <cellStyle name="Comma 12 2 5 6 3 3 2" xfId="22630" xr:uid="{00000000-0005-0000-0000-00005C580000}"/>
    <cellStyle name="Comma 12 2 5 6 3 4" xfId="22631" xr:uid="{00000000-0005-0000-0000-00005D580000}"/>
    <cellStyle name="Comma 12 2 5 6 4" xfId="22632" xr:uid="{00000000-0005-0000-0000-00005E580000}"/>
    <cellStyle name="Comma 12 2 5 6 4 2" xfId="22633" xr:uid="{00000000-0005-0000-0000-00005F580000}"/>
    <cellStyle name="Comma 12 2 5 6 4 2 2" xfId="22634" xr:uid="{00000000-0005-0000-0000-000060580000}"/>
    <cellStyle name="Comma 12 2 5 6 4 3" xfId="22635" xr:uid="{00000000-0005-0000-0000-000061580000}"/>
    <cellStyle name="Comma 12 2 5 6 4 3 2" xfId="22636" xr:uid="{00000000-0005-0000-0000-000062580000}"/>
    <cellStyle name="Comma 12 2 5 6 4 4" xfId="22637" xr:uid="{00000000-0005-0000-0000-000063580000}"/>
    <cellStyle name="Comma 12 2 5 6 5" xfId="22638" xr:uid="{00000000-0005-0000-0000-000064580000}"/>
    <cellStyle name="Comma 12 2 5 6 5 2" xfId="22639" xr:uid="{00000000-0005-0000-0000-000065580000}"/>
    <cellStyle name="Comma 12 2 5 6 6" xfId="22640" xr:uid="{00000000-0005-0000-0000-000066580000}"/>
    <cellStyle name="Comma 12 2 5 6 6 2" xfId="22641" xr:uid="{00000000-0005-0000-0000-000067580000}"/>
    <cellStyle name="Comma 12 2 5 6 7" xfId="22642" xr:uid="{00000000-0005-0000-0000-000068580000}"/>
    <cellStyle name="Comma 12 2 5 6 8" xfId="22643" xr:uid="{00000000-0005-0000-0000-000069580000}"/>
    <cellStyle name="Comma 12 2 5 7" xfId="22644" xr:uid="{00000000-0005-0000-0000-00006A580000}"/>
    <cellStyle name="Comma 12 2 5 7 2" xfId="22645" xr:uid="{00000000-0005-0000-0000-00006B580000}"/>
    <cellStyle name="Comma 12 2 5 7 2 2" xfId="22646" xr:uid="{00000000-0005-0000-0000-00006C580000}"/>
    <cellStyle name="Comma 12 2 5 7 3" xfId="22647" xr:uid="{00000000-0005-0000-0000-00006D580000}"/>
    <cellStyle name="Comma 12 2 5 7 3 2" xfId="22648" xr:uid="{00000000-0005-0000-0000-00006E580000}"/>
    <cellStyle name="Comma 12 2 5 7 4" xfId="22649" xr:uid="{00000000-0005-0000-0000-00006F580000}"/>
    <cellStyle name="Comma 12 2 5 8" xfId="22650" xr:uid="{00000000-0005-0000-0000-000070580000}"/>
    <cellStyle name="Comma 12 2 5 8 2" xfId="22651" xr:uid="{00000000-0005-0000-0000-000071580000}"/>
    <cellStyle name="Comma 12 2 5 8 2 2" xfId="22652" xr:uid="{00000000-0005-0000-0000-000072580000}"/>
    <cellStyle name="Comma 12 2 5 8 3" xfId="22653" xr:uid="{00000000-0005-0000-0000-000073580000}"/>
    <cellStyle name="Comma 12 2 5 8 3 2" xfId="22654" xr:uid="{00000000-0005-0000-0000-000074580000}"/>
    <cellStyle name="Comma 12 2 5 8 4" xfId="22655" xr:uid="{00000000-0005-0000-0000-000075580000}"/>
    <cellStyle name="Comma 12 2 5 9" xfId="22656" xr:uid="{00000000-0005-0000-0000-000076580000}"/>
    <cellStyle name="Comma 12 2 5 9 2" xfId="22657" xr:uid="{00000000-0005-0000-0000-000077580000}"/>
    <cellStyle name="Comma 12 2 5 9 2 2" xfId="22658" xr:uid="{00000000-0005-0000-0000-000078580000}"/>
    <cellStyle name="Comma 12 2 5 9 3" xfId="22659" xr:uid="{00000000-0005-0000-0000-000079580000}"/>
    <cellStyle name="Comma 12 2 5 9 3 2" xfId="22660" xr:uid="{00000000-0005-0000-0000-00007A580000}"/>
    <cellStyle name="Comma 12 2 5 9 4" xfId="22661" xr:uid="{00000000-0005-0000-0000-00007B580000}"/>
    <cellStyle name="Comma 12 2 6" xfId="22662" xr:uid="{00000000-0005-0000-0000-00007C580000}"/>
    <cellStyle name="Comma 12 2 6 10" xfId="22663" xr:uid="{00000000-0005-0000-0000-00007D580000}"/>
    <cellStyle name="Comma 12 2 6 11" xfId="22664" xr:uid="{00000000-0005-0000-0000-00007E580000}"/>
    <cellStyle name="Comma 12 2 6 2" xfId="22665" xr:uid="{00000000-0005-0000-0000-00007F580000}"/>
    <cellStyle name="Comma 12 2 6 2 10" xfId="22666" xr:uid="{00000000-0005-0000-0000-000080580000}"/>
    <cellStyle name="Comma 12 2 6 2 2" xfId="22667" xr:uid="{00000000-0005-0000-0000-000081580000}"/>
    <cellStyle name="Comma 12 2 6 2 2 2" xfId="22668" xr:uid="{00000000-0005-0000-0000-000082580000}"/>
    <cellStyle name="Comma 12 2 6 2 2 2 2" xfId="22669" xr:uid="{00000000-0005-0000-0000-000083580000}"/>
    <cellStyle name="Comma 12 2 6 2 2 2 2 2" xfId="22670" xr:uid="{00000000-0005-0000-0000-000084580000}"/>
    <cellStyle name="Comma 12 2 6 2 2 2 2 2 2" xfId="22671" xr:uid="{00000000-0005-0000-0000-000085580000}"/>
    <cellStyle name="Comma 12 2 6 2 2 2 2 3" xfId="22672" xr:uid="{00000000-0005-0000-0000-000086580000}"/>
    <cellStyle name="Comma 12 2 6 2 2 2 2 3 2" xfId="22673" xr:uid="{00000000-0005-0000-0000-000087580000}"/>
    <cellStyle name="Comma 12 2 6 2 2 2 2 4" xfId="22674" xr:uid="{00000000-0005-0000-0000-000088580000}"/>
    <cellStyle name="Comma 12 2 6 2 2 2 3" xfId="22675" xr:uid="{00000000-0005-0000-0000-000089580000}"/>
    <cellStyle name="Comma 12 2 6 2 2 2 3 2" xfId="22676" xr:uid="{00000000-0005-0000-0000-00008A580000}"/>
    <cellStyle name="Comma 12 2 6 2 2 2 3 2 2" xfId="22677" xr:uid="{00000000-0005-0000-0000-00008B580000}"/>
    <cellStyle name="Comma 12 2 6 2 2 2 3 3" xfId="22678" xr:uid="{00000000-0005-0000-0000-00008C580000}"/>
    <cellStyle name="Comma 12 2 6 2 2 2 3 3 2" xfId="22679" xr:uid="{00000000-0005-0000-0000-00008D580000}"/>
    <cellStyle name="Comma 12 2 6 2 2 2 3 4" xfId="22680" xr:uid="{00000000-0005-0000-0000-00008E580000}"/>
    <cellStyle name="Comma 12 2 6 2 2 2 4" xfId="22681" xr:uid="{00000000-0005-0000-0000-00008F580000}"/>
    <cellStyle name="Comma 12 2 6 2 2 2 4 2" xfId="22682" xr:uid="{00000000-0005-0000-0000-000090580000}"/>
    <cellStyle name="Comma 12 2 6 2 2 2 4 2 2" xfId="22683" xr:uid="{00000000-0005-0000-0000-000091580000}"/>
    <cellStyle name="Comma 12 2 6 2 2 2 4 3" xfId="22684" xr:uid="{00000000-0005-0000-0000-000092580000}"/>
    <cellStyle name="Comma 12 2 6 2 2 2 4 3 2" xfId="22685" xr:uid="{00000000-0005-0000-0000-000093580000}"/>
    <cellStyle name="Comma 12 2 6 2 2 2 4 4" xfId="22686" xr:uid="{00000000-0005-0000-0000-000094580000}"/>
    <cellStyle name="Comma 12 2 6 2 2 2 5" xfId="22687" xr:uid="{00000000-0005-0000-0000-000095580000}"/>
    <cellStyle name="Comma 12 2 6 2 2 2 5 2" xfId="22688" xr:uid="{00000000-0005-0000-0000-000096580000}"/>
    <cellStyle name="Comma 12 2 6 2 2 2 6" xfId="22689" xr:uid="{00000000-0005-0000-0000-000097580000}"/>
    <cellStyle name="Comma 12 2 6 2 2 2 6 2" xfId="22690" xr:uid="{00000000-0005-0000-0000-000098580000}"/>
    <cellStyle name="Comma 12 2 6 2 2 2 7" xfId="22691" xr:uid="{00000000-0005-0000-0000-000099580000}"/>
    <cellStyle name="Comma 12 2 6 2 2 2 8" xfId="22692" xr:uid="{00000000-0005-0000-0000-00009A580000}"/>
    <cellStyle name="Comma 12 2 6 2 2 3" xfId="22693" xr:uid="{00000000-0005-0000-0000-00009B580000}"/>
    <cellStyle name="Comma 12 2 6 2 2 3 2" xfId="22694" xr:uid="{00000000-0005-0000-0000-00009C580000}"/>
    <cellStyle name="Comma 12 2 6 2 2 3 2 2" xfId="22695" xr:uid="{00000000-0005-0000-0000-00009D580000}"/>
    <cellStyle name="Comma 12 2 6 2 2 3 3" xfId="22696" xr:uid="{00000000-0005-0000-0000-00009E580000}"/>
    <cellStyle name="Comma 12 2 6 2 2 3 3 2" xfId="22697" xr:uid="{00000000-0005-0000-0000-00009F580000}"/>
    <cellStyle name="Comma 12 2 6 2 2 3 4" xfId="22698" xr:uid="{00000000-0005-0000-0000-0000A0580000}"/>
    <cellStyle name="Comma 12 2 6 2 2 4" xfId="22699" xr:uid="{00000000-0005-0000-0000-0000A1580000}"/>
    <cellStyle name="Comma 12 2 6 2 2 4 2" xfId="22700" xr:uid="{00000000-0005-0000-0000-0000A2580000}"/>
    <cellStyle name="Comma 12 2 6 2 2 4 2 2" xfId="22701" xr:uid="{00000000-0005-0000-0000-0000A3580000}"/>
    <cellStyle name="Comma 12 2 6 2 2 4 3" xfId="22702" xr:uid="{00000000-0005-0000-0000-0000A4580000}"/>
    <cellStyle name="Comma 12 2 6 2 2 4 3 2" xfId="22703" xr:uid="{00000000-0005-0000-0000-0000A5580000}"/>
    <cellStyle name="Comma 12 2 6 2 2 4 4" xfId="22704" xr:uid="{00000000-0005-0000-0000-0000A6580000}"/>
    <cellStyle name="Comma 12 2 6 2 2 5" xfId="22705" xr:uid="{00000000-0005-0000-0000-0000A7580000}"/>
    <cellStyle name="Comma 12 2 6 2 2 5 2" xfId="22706" xr:uid="{00000000-0005-0000-0000-0000A8580000}"/>
    <cellStyle name="Comma 12 2 6 2 2 5 2 2" xfId="22707" xr:uid="{00000000-0005-0000-0000-0000A9580000}"/>
    <cellStyle name="Comma 12 2 6 2 2 5 3" xfId="22708" xr:uid="{00000000-0005-0000-0000-0000AA580000}"/>
    <cellStyle name="Comma 12 2 6 2 2 5 3 2" xfId="22709" xr:uid="{00000000-0005-0000-0000-0000AB580000}"/>
    <cellStyle name="Comma 12 2 6 2 2 5 4" xfId="22710" xr:uid="{00000000-0005-0000-0000-0000AC580000}"/>
    <cellStyle name="Comma 12 2 6 2 2 6" xfId="22711" xr:uid="{00000000-0005-0000-0000-0000AD580000}"/>
    <cellStyle name="Comma 12 2 6 2 2 6 2" xfId="22712" xr:uid="{00000000-0005-0000-0000-0000AE580000}"/>
    <cellStyle name="Comma 12 2 6 2 2 7" xfId="22713" xr:uid="{00000000-0005-0000-0000-0000AF580000}"/>
    <cellStyle name="Comma 12 2 6 2 2 7 2" xfId="22714" xr:uid="{00000000-0005-0000-0000-0000B0580000}"/>
    <cellStyle name="Comma 12 2 6 2 2 8" xfId="22715" xr:uid="{00000000-0005-0000-0000-0000B1580000}"/>
    <cellStyle name="Comma 12 2 6 2 2 9" xfId="22716" xr:uid="{00000000-0005-0000-0000-0000B2580000}"/>
    <cellStyle name="Comma 12 2 6 2 3" xfId="22717" xr:uid="{00000000-0005-0000-0000-0000B3580000}"/>
    <cellStyle name="Comma 12 2 6 2 3 2" xfId="22718" xr:uid="{00000000-0005-0000-0000-0000B4580000}"/>
    <cellStyle name="Comma 12 2 6 2 3 2 2" xfId="22719" xr:uid="{00000000-0005-0000-0000-0000B5580000}"/>
    <cellStyle name="Comma 12 2 6 2 3 2 2 2" xfId="22720" xr:uid="{00000000-0005-0000-0000-0000B6580000}"/>
    <cellStyle name="Comma 12 2 6 2 3 2 3" xfId="22721" xr:uid="{00000000-0005-0000-0000-0000B7580000}"/>
    <cellStyle name="Comma 12 2 6 2 3 2 3 2" xfId="22722" xr:uid="{00000000-0005-0000-0000-0000B8580000}"/>
    <cellStyle name="Comma 12 2 6 2 3 2 4" xfId="22723" xr:uid="{00000000-0005-0000-0000-0000B9580000}"/>
    <cellStyle name="Comma 12 2 6 2 3 3" xfId="22724" xr:uid="{00000000-0005-0000-0000-0000BA580000}"/>
    <cellStyle name="Comma 12 2 6 2 3 3 2" xfId="22725" xr:uid="{00000000-0005-0000-0000-0000BB580000}"/>
    <cellStyle name="Comma 12 2 6 2 3 3 2 2" xfId="22726" xr:uid="{00000000-0005-0000-0000-0000BC580000}"/>
    <cellStyle name="Comma 12 2 6 2 3 3 3" xfId="22727" xr:uid="{00000000-0005-0000-0000-0000BD580000}"/>
    <cellStyle name="Comma 12 2 6 2 3 3 3 2" xfId="22728" xr:uid="{00000000-0005-0000-0000-0000BE580000}"/>
    <cellStyle name="Comma 12 2 6 2 3 3 4" xfId="22729" xr:uid="{00000000-0005-0000-0000-0000BF580000}"/>
    <cellStyle name="Comma 12 2 6 2 3 4" xfId="22730" xr:uid="{00000000-0005-0000-0000-0000C0580000}"/>
    <cellStyle name="Comma 12 2 6 2 3 4 2" xfId="22731" xr:uid="{00000000-0005-0000-0000-0000C1580000}"/>
    <cellStyle name="Comma 12 2 6 2 3 4 2 2" xfId="22732" xr:uid="{00000000-0005-0000-0000-0000C2580000}"/>
    <cellStyle name="Comma 12 2 6 2 3 4 3" xfId="22733" xr:uid="{00000000-0005-0000-0000-0000C3580000}"/>
    <cellStyle name="Comma 12 2 6 2 3 4 3 2" xfId="22734" xr:uid="{00000000-0005-0000-0000-0000C4580000}"/>
    <cellStyle name="Comma 12 2 6 2 3 4 4" xfId="22735" xr:uid="{00000000-0005-0000-0000-0000C5580000}"/>
    <cellStyle name="Comma 12 2 6 2 3 5" xfId="22736" xr:uid="{00000000-0005-0000-0000-0000C6580000}"/>
    <cellStyle name="Comma 12 2 6 2 3 5 2" xfId="22737" xr:uid="{00000000-0005-0000-0000-0000C7580000}"/>
    <cellStyle name="Comma 12 2 6 2 3 6" xfId="22738" xr:uid="{00000000-0005-0000-0000-0000C8580000}"/>
    <cellStyle name="Comma 12 2 6 2 3 6 2" xfId="22739" xr:uid="{00000000-0005-0000-0000-0000C9580000}"/>
    <cellStyle name="Comma 12 2 6 2 3 7" xfId="22740" xr:uid="{00000000-0005-0000-0000-0000CA580000}"/>
    <cellStyle name="Comma 12 2 6 2 3 8" xfId="22741" xr:uid="{00000000-0005-0000-0000-0000CB580000}"/>
    <cellStyle name="Comma 12 2 6 2 4" xfId="22742" xr:uid="{00000000-0005-0000-0000-0000CC580000}"/>
    <cellStyle name="Comma 12 2 6 2 4 2" xfId="22743" xr:uid="{00000000-0005-0000-0000-0000CD580000}"/>
    <cellStyle name="Comma 12 2 6 2 4 2 2" xfId="22744" xr:uid="{00000000-0005-0000-0000-0000CE580000}"/>
    <cellStyle name="Comma 12 2 6 2 4 3" xfId="22745" xr:uid="{00000000-0005-0000-0000-0000CF580000}"/>
    <cellStyle name="Comma 12 2 6 2 4 3 2" xfId="22746" xr:uid="{00000000-0005-0000-0000-0000D0580000}"/>
    <cellStyle name="Comma 12 2 6 2 4 4" xfId="22747" xr:uid="{00000000-0005-0000-0000-0000D1580000}"/>
    <cellStyle name="Comma 12 2 6 2 5" xfId="22748" xr:uid="{00000000-0005-0000-0000-0000D2580000}"/>
    <cellStyle name="Comma 12 2 6 2 5 2" xfId="22749" xr:uid="{00000000-0005-0000-0000-0000D3580000}"/>
    <cellStyle name="Comma 12 2 6 2 5 2 2" xfId="22750" xr:uid="{00000000-0005-0000-0000-0000D4580000}"/>
    <cellStyle name="Comma 12 2 6 2 5 3" xfId="22751" xr:uid="{00000000-0005-0000-0000-0000D5580000}"/>
    <cellStyle name="Comma 12 2 6 2 5 3 2" xfId="22752" xr:uid="{00000000-0005-0000-0000-0000D6580000}"/>
    <cellStyle name="Comma 12 2 6 2 5 4" xfId="22753" xr:uid="{00000000-0005-0000-0000-0000D7580000}"/>
    <cellStyle name="Comma 12 2 6 2 6" xfId="22754" xr:uid="{00000000-0005-0000-0000-0000D8580000}"/>
    <cellStyle name="Comma 12 2 6 2 6 2" xfId="22755" xr:uid="{00000000-0005-0000-0000-0000D9580000}"/>
    <cellStyle name="Comma 12 2 6 2 6 2 2" xfId="22756" xr:uid="{00000000-0005-0000-0000-0000DA580000}"/>
    <cellStyle name="Comma 12 2 6 2 6 3" xfId="22757" xr:uid="{00000000-0005-0000-0000-0000DB580000}"/>
    <cellStyle name="Comma 12 2 6 2 6 3 2" xfId="22758" xr:uid="{00000000-0005-0000-0000-0000DC580000}"/>
    <cellStyle name="Comma 12 2 6 2 6 4" xfId="22759" xr:uid="{00000000-0005-0000-0000-0000DD580000}"/>
    <cellStyle name="Comma 12 2 6 2 7" xfId="22760" xr:uid="{00000000-0005-0000-0000-0000DE580000}"/>
    <cellStyle name="Comma 12 2 6 2 7 2" xfId="22761" xr:uid="{00000000-0005-0000-0000-0000DF580000}"/>
    <cellStyle name="Comma 12 2 6 2 8" xfId="22762" xr:uid="{00000000-0005-0000-0000-0000E0580000}"/>
    <cellStyle name="Comma 12 2 6 2 8 2" xfId="22763" xr:uid="{00000000-0005-0000-0000-0000E1580000}"/>
    <cellStyle name="Comma 12 2 6 2 9" xfId="22764" xr:uid="{00000000-0005-0000-0000-0000E2580000}"/>
    <cellStyle name="Comma 12 2 6 3" xfId="22765" xr:uid="{00000000-0005-0000-0000-0000E3580000}"/>
    <cellStyle name="Comma 12 2 6 3 2" xfId="22766" xr:uid="{00000000-0005-0000-0000-0000E4580000}"/>
    <cellStyle name="Comma 12 2 6 3 2 2" xfId="22767" xr:uid="{00000000-0005-0000-0000-0000E5580000}"/>
    <cellStyle name="Comma 12 2 6 3 2 2 2" xfId="22768" xr:uid="{00000000-0005-0000-0000-0000E6580000}"/>
    <cellStyle name="Comma 12 2 6 3 2 2 2 2" xfId="22769" xr:uid="{00000000-0005-0000-0000-0000E7580000}"/>
    <cellStyle name="Comma 12 2 6 3 2 2 3" xfId="22770" xr:uid="{00000000-0005-0000-0000-0000E8580000}"/>
    <cellStyle name="Comma 12 2 6 3 2 2 3 2" xfId="22771" xr:uid="{00000000-0005-0000-0000-0000E9580000}"/>
    <cellStyle name="Comma 12 2 6 3 2 2 4" xfId="22772" xr:uid="{00000000-0005-0000-0000-0000EA580000}"/>
    <cellStyle name="Comma 12 2 6 3 2 3" xfId="22773" xr:uid="{00000000-0005-0000-0000-0000EB580000}"/>
    <cellStyle name="Comma 12 2 6 3 2 3 2" xfId="22774" xr:uid="{00000000-0005-0000-0000-0000EC580000}"/>
    <cellStyle name="Comma 12 2 6 3 2 3 2 2" xfId="22775" xr:uid="{00000000-0005-0000-0000-0000ED580000}"/>
    <cellStyle name="Comma 12 2 6 3 2 3 3" xfId="22776" xr:uid="{00000000-0005-0000-0000-0000EE580000}"/>
    <cellStyle name="Comma 12 2 6 3 2 3 3 2" xfId="22777" xr:uid="{00000000-0005-0000-0000-0000EF580000}"/>
    <cellStyle name="Comma 12 2 6 3 2 3 4" xfId="22778" xr:uid="{00000000-0005-0000-0000-0000F0580000}"/>
    <cellStyle name="Comma 12 2 6 3 2 4" xfId="22779" xr:uid="{00000000-0005-0000-0000-0000F1580000}"/>
    <cellStyle name="Comma 12 2 6 3 2 4 2" xfId="22780" xr:uid="{00000000-0005-0000-0000-0000F2580000}"/>
    <cellStyle name="Comma 12 2 6 3 2 4 2 2" xfId="22781" xr:uid="{00000000-0005-0000-0000-0000F3580000}"/>
    <cellStyle name="Comma 12 2 6 3 2 4 3" xfId="22782" xr:uid="{00000000-0005-0000-0000-0000F4580000}"/>
    <cellStyle name="Comma 12 2 6 3 2 4 3 2" xfId="22783" xr:uid="{00000000-0005-0000-0000-0000F5580000}"/>
    <cellStyle name="Comma 12 2 6 3 2 4 4" xfId="22784" xr:uid="{00000000-0005-0000-0000-0000F6580000}"/>
    <cellStyle name="Comma 12 2 6 3 2 5" xfId="22785" xr:uid="{00000000-0005-0000-0000-0000F7580000}"/>
    <cellStyle name="Comma 12 2 6 3 2 5 2" xfId="22786" xr:uid="{00000000-0005-0000-0000-0000F8580000}"/>
    <cellStyle name="Comma 12 2 6 3 2 6" xfId="22787" xr:uid="{00000000-0005-0000-0000-0000F9580000}"/>
    <cellStyle name="Comma 12 2 6 3 2 6 2" xfId="22788" xr:uid="{00000000-0005-0000-0000-0000FA580000}"/>
    <cellStyle name="Comma 12 2 6 3 2 7" xfId="22789" xr:uid="{00000000-0005-0000-0000-0000FB580000}"/>
    <cellStyle name="Comma 12 2 6 3 2 8" xfId="22790" xr:uid="{00000000-0005-0000-0000-0000FC580000}"/>
    <cellStyle name="Comma 12 2 6 3 3" xfId="22791" xr:uid="{00000000-0005-0000-0000-0000FD580000}"/>
    <cellStyle name="Comma 12 2 6 3 3 2" xfId="22792" xr:uid="{00000000-0005-0000-0000-0000FE580000}"/>
    <cellStyle name="Comma 12 2 6 3 3 2 2" xfId="22793" xr:uid="{00000000-0005-0000-0000-0000FF580000}"/>
    <cellStyle name="Comma 12 2 6 3 3 3" xfId="22794" xr:uid="{00000000-0005-0000-0000-000000590000}"/>
    <cellStyle name="Comma 12 2 6 3 3 3 2" xfId="22795" xr:uid="{00000000-0005-0000-0000-000001590000}"/>
    <cellStyle name="Comma 12 2 6 3 3 4" xfId="22796" xr:uid="{00000000-0005-0000-0000-000002590000}"/>
    <cellStyle name="Comma 12 2 6 3 4" xfId="22797" xr:uid="{00000000-0005-0000-0000-000003590000}"/>
    <cellStyle name="Comma 12 2 6 3 4 2" xfId="22798" xr:uid="{00000000-0005-0000-0000-000004590000}"/>
    <cellStyle name="Comma 12 2 6 3 4 2 2" xfId="22799" xr:uid="{00000000-0005-0000-0000-000005590000}"/>
    <cellStyle name="Comma 12 2 6 3 4 3" xfId="22800" xr:uid="{00000000-0005-0000-0000-000006590000}"/>
    <cellStyle name="Comma 12 2 6 3 4 3 2" xfId="22801" xr:uid="{00000000-0005-0000-0000-000007590000}"/>
    <cellStyle name="Comma 12 2 6 3 4 4" xfId="22802" xr:uid="{00000000-0005-0000-0000-000008590000}"/>
    <cellStyle name="Comma 12 2 6 3 5" xfId="22803" xr:uid="{00000000-0005-0000-0000-000009590000}"/>
    <cellStyle name="Comma 12 2 6 3 5 2" xfId="22804" xr:uid="{00000000-0005-0000-0000-00000A590000}"/>
    <cellStyle name="Comma 12 2 6 3 5 2 2" xfId="22805" xr:uid="{00000000-0005-0000-0000-00000B590000}"/>
    <cellStyle name="Comma 12 2 6 3 5 3" xfId="22806" xr:uid="{00000000-0005-0000-0000-00000C590000}"/>
    <cellStyle name="Comma 12 2 6 3 5 3 2" xfId="22807" xr:uid="{00000000-0005-0000-0000-00000D590000}"/>
    <cellStyle name="Comma 12 2 6 3 5 4" xfId="22808" xr:uid="{00000000-0005-0000-0000-00000E590000}"/>
    <cellStyle name="Comma 12 2 6 3 6" xfId="22809" xr:uid="{00000000-0005-0000-0000-00000F590000}"/>
    <cellStyle name="Comma 12 2 6 3 6 2" xfId="22810" xr:uid="{00000000-0005-0000-0000-000010590000}"/>
    <cellStyle name="Comma 12 2 6 3 7" xfId="22811" xr:uid="{00000000-0005-0000-0000-000011590000}"/>
    <cellStyle name="Comma 12 2 6 3 7 2" xfId="22812" xr:uid="{00000000-0005-0000-0000-000012590000}"/>
    <cellStyle name="Comma 12 2 6 3 8" xfId="22813" xr:uid="{00000000-0005-0000-0000-000013590000}"/>
    <cellStyle name="Comma 12 2 6 3 9" xfId="22814" xr:uid="{00000000-0005-0000-0000-000014590000}"/>
    <cellStyle name="Comma 12 2 6 4" xfId="22815" xr:uid="{00000000-0005-0000-0000-000015590000}"/>
    <cellStyle name="Comma 12 2 6 4 2" xfId="22816" xr:uid="{00000000-0005-0000-0000-000016590000}"/>
    <cellStyle name="Comma 12 2 6 4 2 2" xfId="22817" xr:uid="{00000000-0005-0000-0000-000017590000}"/>
    <cellStyle name="Comma 12 2 6 4 2 2 2" xfId="22818" xr:uid="{00000000-0005-0000-0000-000018590000}"/>
    <cellStyle name="Comma 12 2 6 4 2 3" xfId="22819" xr:uid="{00000000-0005-0000-0000-000019590000}"/>
    <cellStyle name="Comma 12 2 6 4 2 3 2" xfId="22820" xr:uid="{00000000-0005-0000-0000-00001A590000}"/>
    <cellStyle name="Comma 12 2 6 4 2 4" xfId="22821" xr:uid="{00000000-0005-0000-0000-00001B590000}"/>
    <cellStyle name="Comma 12 2 6 4 3" xfId="22822" xr:uid="{00000000-0005-0000-0000-00001C590000}"/>
    <cellStyle name="Comma 12 2 6 4 3 2" xfId="22823" xr:uid="{00000000-0005-0000-0000-00001D590000}"/>
    <cellStyle name="Comma 12 2 6 4 3 2 2" xfId="22824" xr:uid="{00000000-0005-0000-0000-00001E590000}"/>
    <cellStyle name="Comma 12 2 6 4 3 3" xfId="22825" xr:uid="{00000000-0005-0000-0000-00001F590000}"/>
    <cellStyle name="Comma 12 2 6 4 3 3 2" xfId="22826" xr:uid="{00000000-0005-0000-0000-000020590000}"/>
    <cellStyle name="Comma 12 2 6 4 3 4" xfId="22827" xr:uid="{00000000-0005-0000-0000-000021590000}"/>
    <cellStyle name="Comma 12 2 6 4 4" xfId="22828" xr:uid="{00000000-0005-0000-0000-000022590000}"/>
    <cellStyle name="Comma 12 2 6 4 4 2" xfId="22829" xr:uid="{00000000-0005-0000-0000-000023590000}"/>
    <cellStyle name="Comma 12 2 6 4 4 2 2" xfId="22830" xr:uid="{00000000-0005-0000-0000-000024590000}"/>
    <cellStyle name="Comma 12 2 6 4 4 3" xfId="22831" xr:uid="{00000000-0005-0000-0000-000025590000}"/>
    <cellStyle name="Comma 12 2 6 4 4 3 2" xfId="22832" xr:uid="{00000000-0005-0000-0000-000026590000}"/>
    <cellStyle name="Comma 12 2 6 4 4 4" xfId="22833" xr:uid="{00000000-0005-0000-0000-000027590000}"/>
    <cellStyle name="Comma 12 2 6 4 5" xfId="22834" xr:uid="{00000000-0005-0000-0000-000028590000}"/>
    <cellStyle name="Comma 12 2 6 4 5 2" xfId="22835" xr:uid="{00000000-0005-0000-0000-000029590000}"/>
    <cellStyle name="Comma 12 2 6 4 6" xfId="22836" xr:uid="{00000000-0005-0000-0000-00002A590000}"/>
    <cellStyle name="Comma 12 2 6 4 6 2" xfId="22837" xr:uid="{00000000-0005-0000-0000-00002B590000}"/>
    <cellStyle name="Comma 12 2 6 4 7" xfId="22838" xr:uid="{00000000-0005-0000-0000-00002C590000}"/>
    <cellStyle name="Comma 12 2 6 4 8" xfId="22839" xr:uid="{00000000-0005-0000-0000-00002D590000}"/>
    <cellStyle name="Comma 12 2 6 5" xfId="22840" xr:uid="{00000000-0005-0000-0000-00002E590000}"/>
    <cellStyle name="Comma 12 2 6 5 2" xfId="22841" xr:uid="{00000000-0005-0000-0000-00002F590000}"/>
    <cellStyle name="Comma 12 2 6 5 2 2" xfId="22842" xr:uid="{00000000-0005-0000-0000-000030590000}"/>
    <cellStyle name="Comma 12 2 6 5 3" xfId="22843" xr:uid="{00000000-0005-0000-0000-000031590000}"/>
    <cellStyle name="Comma 12 2 6 5 3 2" xfId="22844" xr:uid="{00000000-0005-0000-0000-000032590000}"/>
    <cellStyle name="Comma 12 2 6 5 4" xfId="22845" xr:uid="{00000000-0005-0000-0000-000033590000}"/>
    <cellStyle name="Comma 12 2 6 6" xfId="22846" xr:uid="{00000000-0005-0000-0000-000034590000}"/>
    <cellStyle name="Comma 12 2 6 6 2" xfId="22847" xr:uid="{00000000-0005-0000-0000-000035590000}"/>
    <cellStyle name="Comma 12 2 6 6 2 2" xfId="22848" xr:uid="{00000000-0005-0000-0000-000036590000}"/>
    <cellStyle name="Comma 12 2 6 6 3" xfId="22849" xr:uid="{00000000-0005-0000-0000-000037590000}"/>
    <cellStyle name="Comma 12 2 6 6 3 2" xfId="22850" xr:uid="{00000000-0005-0000-0000-000038590000}"/>
    <cellStyle name="Comma 12 2 6 6 4" xfId="22851" xr:uid="{00000000-0005-0000-0000-000039590000}"/>
    <cellStyle name="Comma 12 2 6 7" xfId="22852" xr:uid="{00000000-0005-0000-0000-00003A590000}"/>
    <cellStyle name="Comma 12 2 6 7 2" xfId="22853" xr:uid="{00000000-0005-0000-0000-00003B590000}"/>
    <cellStyle name="Comma 12 2 6 7 2 2" xfId="22854" xr:uid="{00000000-0005-0000-0000-00003C590000}"/>
    <cellStyle name="Comma 12 2 6 7 3" xfId="22855" xr:uid="{00000000-0005-0000-0000-00003D590000}"/>
    <cellStyle name="Comma 12 2 6 7 3 2" xfId="22856" xr:uid="{00000000-0005-0000-0000-00003E590000}"/>
    <cellStyle name="Comma 12 2 6 7 4" xfId="22857" xr:uid="{00000000-0005-0000-0000-00003F590000}"/>
    <cellStyle name="Comma 12 2 6 8" xfId="22858" xr:uid="{00000000-0005-0000-0000-000040590000}"/>
    <cellStyle name="Comma 12 2 6 8 2" xfId="22859" xr:uid="{00000000-0005-0000-0000-000041590000}"/>
    <cellStyle name="Comma 12 2 6 9" xfId="22860" xr:uid="{00000000-0005-0000-0000-000042590000}"/>
    <cellStyle name="Comma 12 2 6 9 2" xfId="22861" xr:uid="{00000000-0005-0000-0000-000043590000}"/>
    <cellStyle name="Comma 12 2 7" xfId="22862" xr:uid="{00000000-0005-0000-0000-000044590000}"/>
    <cellStyle name="Comma 12 2 7 10" xfId="22863" xr:uid="{00000000-0005-0000-0000-000045590000}"/>
    <cellStyle name="Comma 12 2 7 11" xfId="22864" xr:uid="{00000000-0005-0000-0000-000046590000}"/>
    <cellStyle name="Comma 12 2 7 2" xfId="22865" xr:uid="{00000000-0005-0000-0000-000047590000}"/>
    <cellStyle name="Comma 12 2 7 2 10" xfId="22866" xr:uid="{00000000-0005-0000-0000-000048590000}"/>
    <cellStyle name="Comma 12 2 7 2 2" xfId="22867" xr:uid="{00000000-0005-0000-0000-000049590000}"/>
    <cellStyle name="Comma 12 2 7 2 2 2" xfId="22868" xr:uid="{00000000-0005-0000-0000-00004A590000}"/>
    <cellStyle name="Comma 12 2 7 2 2 2 2" xfId="22869" xr:uid="{00000000-0005-0000-0000-00004B590000}"/>
    <cellStyle name="Comma 12 2 7 2 2 2 2 2" xfId="22870" xr:uid="{00000000-0005-0000-0000-00004C590000}"/>
    <cellStyle name="Comma 12 2 7 2 2 2 2 2 2" xfId="22871" xr:uid="{00000000-0005-0000-0000-00004D590000}"/>
    <cellStyle name="Comma 12 2 7 2 2 2 2 3" xfId="22872" xr:uid="{00000000-0005-0000-0000-00004E590000}"/>
    <cellStyle name="Comma 12 2 7 2 2 2 2 3 2" xfId="22873" xr:uid="{00000000-0005-0000-0000-00004F590000}"/>
    <cellStyle name="Comma 12 2 7 2 2 2 2 4" xfId="22874" xr:uid="{00000000-0005-0000-0000-000050590000}"/>
    <cellStyle name="Comma 12 2 7 2 2 2 3" xfId="22875" xr:uid="{00000000-0005-0000-0000-000051590000}"/>
    <cellStyle name="Comma 12 2 7 2 2 2 3 2" xfId="22876" xr:uid="{00000000-0005-0000-0000-000052590000}"/>
    <cellStyle name="Comma 12 2 7 2 2 2 3 2 2" xfId="22877" xr:uid="{00000000-0005-0000-0000-000053590000}"/>
    <cellStyle name="Comma 12 2 7 2 2 2 3 3" xfId="22878" xr:uid="{00000000-0005-0000-0000-000054590000}"/>
    <cellStyle name="Comma 12 2 7 2 2 2 3 3 2" xfId="22879" xr:uid="{00000000-0005-0000-0000-000055590000}"/>
    <cellStyle name="Comma 12 2 7 2 2 2 3 4" xfId="22880" xr:uid="{00000000-0005-0000-0000-000056590000}"/>
    <cellStyle name="Comma 12 2 7 2 2 2 4" xfId="22881" xr:uid="{00000000-0005-0000-0000-000057590000}"/>
    <cellStyle name="Comma 12 2 7 2 2 2 4 2" xfId="22882" xr:uid="{00000000-0005-0000-0000-000058590000}"/>
    <cellStyle name="Comma 12 2 7 2 2 2 4 2 2" xfId="22883" xr:uid="{00000000-0005-0000-0000-000059590000}"/>
    <cellStyle name="Comma 12 2 7 2 2 2 4 3" xfId="22884" xr:uid="{00000000-0005-0000-0000-00005A590000}"/>
    <cellStyle name="Comma 12 2 7 2 2 2 4 3 2" xfId="22885" xr:uid="{00000000-0005-0000-0000-00005B590000}"/>
    <cellStyle name="Comma 12 2 7 2 2 2 4 4" xfId="22886" xr:uid="{00000000-0005-0000-0000-00005C590000}"/>
    <cellStyle name="Comma 12 2 7 2 2 2 5" xfId="22887" xr:uid="{00000000-0005-0000-0000-00005D590000}"/>
    <cellStyle name="Comma 12 2 7 2 2 2 5 2" xfId="22888" xr:uid="{00000000-0005-0000-0000-00005E590000}"/>
    <cellStyle name="Comma 12 2 7 2 2 2 6" xfId="22889" xr:uid="{00000000-0005-0000-0000-00005F590000}"/>
    <cellStyle name="Comma 12 2 7 2 2 2 6 2" xfId="22890" xr:uid="{00000000-0005-0000-0000-000060590000}"/>
    <cellStyle name="Comma 12 2 7 2 2 2 7" xfId="22891" xr:uid="{00000000-0005-0000-0000-000061590000}"/>
    <cellStyle name="Comma 12 2 7 2 2 2 8" xfId="22892" xr:uid="{00000000-0005-0000-0000-000062590000}"/>
    <cellStyle name="Comma 12 2 7 2 2 3" xfId="22893" xr:uid="{00000000-0005-0000-0000-000063590000}"/>
    <cellStyle name="Comma 12 2 7 2 2 3 2" xfId="22894" xr:uid="{00000000-0005-0000-0000-000064590000}"/>
    <cellStyle name="Comma 12 2 7 2 2 3 2 2" xfId="22895" xr:uid="{00000000-0005-0000-0000-000065590000}"/>
    <cellStyle name="Comma 12 2 7 2 2 3 3" xfId="22896" xr:uid="{00000000-0005-0000-0000-000066590000}"/>
    <cellStyle name="Comma 12 2 7 2 2 3 3 2" xfId="22897" xr:uid="{00000000-0005-0000-0000-000067590000}"/>
    <cellStyle name="Comma 12 2 7 2 2 3 4" xfId="22898" xr:uid="{00000000-0005-0000-0000-000068590000}"/>
    <cellStyle name="Comma 12 2 7 2 2 4" xfId="22899" xr:uid="{00000000-0005-0000-0000-000069590000}"/>
    <cellStyle name="Comma 12 2 7 2 2 4 2" xfId="22900" xr:uid="{00000000-0005-0000-0000-00006A590000}"/>
    <cellStyle name="Comma 12 2 7 2 2 4 2 2" xfId="22901" xr:uid="{00000000-0005-0000-0000-00006B590000}"/>
    <cellStyle name="Comma 12 2 7 2 2 4 3" xfId="22902" xr:uid="{00000000-0005-0000-0000-00006C590000}"/>
    <cellStyle name="Comma 12 2 7 2 2 4 3 2" xfId="22903" xr:uid="{00000000-0005-0000-0000-00006D590000}"/>
    <cellStyle name="Comma 12 2 7 2 2 4 4" xfId="22904" xr:uid="{00000000-0005-0000-0000-00006E590000}"/>
    <cellStyle name="Comma 12 2 7 2 2 5" xfId="22905" xr:uid="{00000000-0005-0000-0000-00006F590000}"/>
    <cellStyle name="Comma 12 2 7 2 2 5 2" xfId="22906" xr:uid="{00000000-0005-0000-0000-000070590000}"/>
    <cellStyle name="Comma 12 2 7 2 2 5 2 2" xfId="22907" xr:uid="{00000000-0005-0000-0000-000071590000}"/>
    <cellStyle name="Comma 12 2 7 2 2 5 3" xfId="22908" xr:uid="{00000000-0005-0000-0000-000072590000}"/>
    <cellStyle name="Comma 12 2 7 2 2 5 3 2" xfId="22909" xr:uid="{00000000-0005-0000-0000-000073590000}"/>
    <cellStyle name="Comma 12 2 7 2 2 5 4" xfId="22910" xr:uid="{00000000-0005-0000-0000-000074590000}"/>
    <cellStyle name="Comma 12 2 7 2 2 6" xfId="22911" xr:uid="{00000000-0005-0000-0000-000075590000}"/>
    <cellStyle name="Comma 12 2 7 2 2 6 2" xfId="22912" xr:uid="{00000000-0005-0000-0000-000076590000}"/>
    <cellStyle name="Comma 12 2 7 2 2 7" xfId="22913" xr:uid="{00000000-0005-0000-0000-000077590000}"/>
    <cellStyle name="Comma 12 2 7 2 2 7 2" xfId="22914" xr:uid="{00000000-0005-0000-0000-000078590000}"/>
    <cellStyle name="Comma 12 2 7 2 2 8" xfId="22915" xr:uid="{00000000-0005-0000-0000-000079590000}"/>
    <cellStyle name="Comma 12 2 7 2 2 9" xfId="22916" xr:uid="{00000000-0005-0000-0000-00007A590000}"/>
    <cellStyle name="Comma 12 2 7 2 3" xfId="22917" xr:uid="{00000000-0005-0000-0000-00007B590000}"/>
    <cellStyle name="Comma 12 2 7 2 3 2" xfId="22918" xr:uid="{00000000-0005-0000-0000-00007C590000}"/>
    <cellStyle name="Comma 12 2 7 2 3 2 2" xfId="22919" xr:uid="{00000000-0005-0000-0000-00007D590000}"/>
    <cellStyle name="Comma 12 2 7 2 3 2 2 2" xfId="22920" xr:uid="{00000000-0005-0000-0000-00007E590000}"/>
    <cellStyle name="Comma 12 2 7 2 3 2 3" xfId="22921" xr:uid="{00000000-0005-0000-0000-00007F590000}"/>
    <cellStyle name="Comma 12 2 7 2 3 2 3 2" xfId="22922" xr:uid="{00000000-0005-0000-0000-000080590000}"/>
    <cellStyle name="Comma 12 2 7 2 3 2 4" xfId="22923" xr:uid="{00000000-0005-0000-0000-000081590000}"/>
    <cellStyle name="Comma 12 2 7 2 3 3" xfId="22924" xr:uid="{00000000-0005-0000-0000-000082590000}"/>
    <cellStyle name="Comma 12 2 7 2 3 3 2" xfId="22925" xr:uid="{00000000-0005-0000-0000-000083590000}"/>
    <cellStyle name="Comma 12 2 7 2 3 3 2 2" xfId="22926" xr:uid="{00000000-0005-0000-0000-000084590000}"/>
    <cellStyle name="Comma 12 2 7 2 3 3 3" xfId="22927" xr:uid="{00000000-0005-0000-0000-000085590000}"/>
    <cellStyle name="Comma 12 2 7 2 3 3 3 2" xfId="22928" xr:uid="{00000000-0005-0000-0000-000086590000}"/>
    <cellStyle name="Comma 12 2 7 2 3 3 4" xfId="22929" xr:uid="{00000000-0005-0000-0000-000087590000}"/>
    <cellStyle name="Comma 12 2 7 2 3 4" xfId="22930" xr:uid="{00000000-0005-0000-0000-000088590000}"/>
    <cellStyle name="Comma 12 2 7 2 3 4 2" xfId="22931" xr:uid="{00000000-0005-0000-0000-000089590000}"/>
    <cellStyle name="Comma 12 2 7 2 3 4 2 2" xfId="22932" xr:uid="{00000000-0005-0000-0000-00008A590000}"/>
    <cellStyle name="Comma 12 2 7 2 3 4 3" xfId="22933" xr:uid="{00000000-0005-0000-0000-00008B590000}"/>
    <cellStyle name="Comma 12 2 7 2 3 4 3 2" xfId="22934" xr:uid="{00000000-0005-0000-0000-00008C590000}"/>
    <cellStyle name="Comma 12 2 7 2 3 4 4" xfId="22935" xr:uid="{00000000-0005-0000-0000-00008D590000}"/>
    <cellStyle name="Comma 12 2 7 2 3 5" xfId="22936" xr:uid="{00000000-0005-0000-0000-00008E590000}"/>
    <cellStyle name="Comma 12 2 7 2 3 5 2" xfId="22937" xr:uid="{00000000-0005-0000-0000-00008F590000}"/>
    <cellStyle name="Comma 12 2 7 2 3 6" xfId="22938" xr:uid="{00000000-0005-0000-0000-000090590000}"/>
    <cellStyle name="Comma 12 2 7 2 3 6 2" xfId="22939" xr:uid="{00000000-0005-0000-0000-000091590000}"/>
    <cellStyle name="Comma 12 2 7 2 3 7" xfId="22940" xr:uid="{00000000-0005-0000-0000-000092590000}"/>
    <cellStyle name="Comma 12 2 7 2 3 8" xfId="22941" xr:uid="{00000000-0005-0000-0000-000093590000}"/>
    <cellStyle name="Comma 12 2 7 2 4" xfId="22942" xr:uid="{00000000-0005-0000-0000-000094590000}"/>
    <cellStyle name="Comma 12 2 7 2 4 2" xfId="22943" xr:uid="{00000000-0005-0000-0000-000095590000}"/>
    <cellStyle name="Comma 12 2 7 2 4 2 2" xfId="22944" xr:uid="{00000000-0005-0000-0000-000096590000}"/>
    <cellStyle name="Comma 12 2 7 2 4 3" xfId="22945" xr:uid="{00000000-0005-0000-0000-000097590000}"/>
    <cellStyle name="Comma 12 2 7 2 4 3 2" xfId="22946" xr:uid="{00000000-0005-0000-0000-000098590000}"/>
    <cellStyle name="Comma 12 2 7 2 4 4" xfId="22947" xr:uid="{00000000-0005-0000-0000-000099590000}"/>
    <cellStyle name="Comma 12 2 7 2 5" xfId="22948" xr:uid="{00000000-0005-0000-0000-00009A590000}"/>
    <cellStyle name="Comma 12 2 7 2 5 2" xfId="22949" xr:uid="{00000000-0005-0000-0000-00009B590000}"/>
    <cellStyle name="Comma 12 2 7 2 5 2 2" xfId="22950" xr:uid="{00000000-0005-0000-0000-00009C590000}"/>
    <cellStyle name="Comma 12 2 7 2 5 3" xfId="22951" xr:uid="{00000000-0005-0000-0000-00009D590000}"/>
    <cellStyle name="Comma 12 2 7 2 5 3 2" xfId="22952" xr:uid="{00000000-0005-0000-0000-00009E590000}"/>
    <cellStyle name="Comma 12 2 7 2 5 4" xfId="22953" xr:uid="{00000000-0005-0000-0000-00009F590000}"/>
    <cellStyle name="Comma 12 2 7 2 6" xfId="22954" xr:uid="{00000000-0005-0000-0000-0000A0590000}"/>
    <cellStyle name="Comma 12 2 7 2 6 2" xfId="22955" xr:uid="{00000000-0005-0000-0000-0000A1590000}"/>
    <cellStyle name="Comma 12 2 7 2 6 2 2" xfId="22956" xr:uid="{00000000-0005-0000-0000-0000A2590000}"/>
    <cellStyle name="Comma 12 2 7 2 6 3" xfId="22957" xr:uid="{00000000-0005-0000-0000-0000A3590000}"/>
    <cellStyle name="Comma 12 2 7 2 6 3 2" xfId="22958" xr:uid="{00000000-0005-0000-0000-0000A4590000}"/>
    <cellStyle name="Comma 12 2 7 2 6 4" xfId="22959" xr:uid="{00000000-0005-0000-0000-0000A5590000}"/>
    <cellStyle name="Comma 12 2 7 2 7" xfId="22960" xr:uid="{00000000-0005-0000-0000-0000A6590000}"/>
    <cellStyle name="Comma 12 2 7 2 7 2" xfId="22961" xr:uid="{00000000-0005-0000-0000-0000A7590000}"/>
    <cellStyle name="Comma 12 2 7 2 8" xfId="22962" xr:uid="{00000000-0005-0000-0000-0000A8590000}"/>
    <cellStyle name="Comma 12 2 7 2 8 2" xfId="22963" xr:uid="{00000000-0005-0000-0000-0000A9590000}"/>
    <cellStyle name="Comma 12 2 7 2 9" xfId="22964" xr:uid="{00000000-0005-0000-0000-0000AA590000}"/>
    <cellStyle name="Comma 12 2 7 3" xfId="22965" xr:uid="{00000000-0005-0000-0000-0000AB590000}"/>
    <cellStyle name="Comma 12 2 7 3 2" xfId="22966" xr:uid="{00000000-0005-0000-0000-0000AC590000}"/>
    <cellStyle name="Comma 12 2 7 3 2 2" xfId="22967" xr:uid="{00000000-0005-0000-0000-0000AD590000}"/>
    <cellStyle name="Comma 12 2 7 3 2 2 2" xfId="22968" xr:uid="{00000000-0005-0000-0000-0000AE590000}"/>
    <cellStyle name="Comma 12 2 7 3 2 2 2 2" xfId="22969" xr:uid="{00000000-0005-0000-0000-0000AF590000}"/>
    <cellStyle name="Comma 12 2 7 3 2 2 3" xfId="22970" xr:uid="{00000000-0005-0000-0000-0000B0590000}"/>
    <cellStyle name="Comma 12 2 7 3 2 2 3 2" xfId="22971" xr:uid="{00000000-0005-0000-0000-0000B1590000}"/>
    <cellStyle name="Comma 12 2 7 3 2 2 4" xfId="22972" xr:uid="{00000000-0005-0000-0000-0000B2590000}"/>
    <cellStyle name="Comma 12 2 7 3 2 3" xfId="22973" xr:uid="{00000000-0005-0000-0000-0000B3590000}"/>
    <cellStyle name="Comma 12 2 7 3 2 3 2" xfId="22974" xr:uid="{00000000-0005-0000-0000-0000B4590000}"/>
    <cellStyle name="Comma 12 2 7 3 2 3 2 2" xfId="22975" xr:uid="{00000000-0005-0000-0000-0000B5590000}"/>
    <cellStyle name="Comma 12 2 7 3 2 3 3" xfId="22976" xr:uid="{00000000-0005-0000-0000-0000B6590000}"/>
    <cellStyle name="Comma 12 2 7 3 2 3 3 2" xfId="22977" xr:uid="{00000000-0005-0000-0000-0000B7590000}"/>
    <cellStyle name="Comma 12 2 7 3 2 3 4" xfId="22978" xr:uid="{00000000-0005-0000-0000-0000B8590000}"/>
    <cellStyle name="Comma 12 2 7 3 2 4" xfId="22979" xr:uid="{00000000-0005-0000-0000-0000B9590000}"/>
    <cellStyle name="Comma 12 2 7 3 2 4 2" xfId="22980" xr:uid="{00000000-0005-0000-0000-0000BA590000}"/>
    <cellStyle name="Comma 12 2 7 3 2 4 2 2" xfId="22981" xr:uid="{00000000-0005-0000-0000-0000BB590000}"/>
    <cellStyle name="Comma 12 2 7 3 2 4 3" xfId="22982" xr:uid="{00000000-0005-0000-0000-0000BC590000}"/>
    <cellStyle name="Comma 12 2 7 3 2 4 3 2" xfId="22983" xr:uid="{00000000-0005-0000-0000-0000BD590000}"/>
    <cellStyle name="Comma 12 2 7 3 2 4 4" xfId="22984" xr:uid="{00000000-0005-0000-0000-0000BE590000}"/>
    <cellStyle name="Comma 12 2 7 3 2 5" xfId="22985" xr:uid="{00000000-0005-0000-0000-0000BF590000}"/>
    <cellStyle name="Comma 12 2 7 3 2 5 2" xfId="22986" xr:uid="{00000000-0005-0000-0000-0000C0590000}"/>
    <cellStyle name="Comma 12 2 7 3 2 6" xfId="22987" xr:uid="{00000000-0005-0000-0000-0000C1590000}"/>
    <cellStyle name="Comma 12 2 7 3 2 6 2" xfId="22988" xr:uid="{00000000-0005-0000-0000-0000C2590000}"/>
    <cellStyle name="Comma 12 2 7 3 2 7" xfId="22989" xr:uid="{00000000-0005-0000-0000-0000C3590000}"/>
    <cellStyle name="Comma 12 2 7 3 2 8" xfId="22990" xr:uid="{00000000-0005-0000-0000-0000C4590000}"/>
    <cellStyle name="Comma 12 2 7 3 3" xfId="22991" xr:uid="{00000000-0005-0000-0000-0000C5590000}"/>
    <cellStyle name="Comma 12 2 7 3 3 2" xfId="22992" xr:uid="{00000000-0005-0000-0000-0000C6590000}"/>
    <cellStyle name="Comma 12 2 7 3 3 2 2" xfId="22993" xr:uid="{00000000-0005-0000-0000-0000C7590000}"/>
    <cellStyle name="Comma 12 2 7 3 3 3" xfId="22994" xr:uid="{00000000-0005-0000-0000-0000C8590000}"/>
    <cellStyle name="Comma 12 2 7 3 3 3 2" xfId="22995" xr:uid="{00000000-0005-0000-0000-0000C9590000}"/>
    <cellStyle name="Comma 12 2 7 3 3 4" xfId="22996" xr:uid="{00000000-0005-0000-0000-0000CA590000}"/>
    <cellStyle name="Comma 12 2 7 3 4" xfId="22997" xr:uid="{00000000-0005-0000-0000-0000CB590000}"/>
    <cellStyle name="Comma 12 2 7 3 4 2" xfId="22998" xr:uid="{00000000-0005-0000-0000-0000CC590000}"/>
    <cellStyle name="Comma 12 2 7 3 4 2 2" xfId="22999" xr:uid="{00000000-0005-0000-0000-0000CD590000}"/>
    <cellStyle name="Comma 12 2 7 3 4 3" xfId="23000" xr:uid="{00000000-0005-0000-0000-0000CE590000}"/>
    <cellStyle name="Comma 12 2 7 3 4 3 2" xfId="23001" xr:uid="{00000000-0005-0000-0000-0000CF590000}"/>
    <cellStyle name="Comma 12 2 7 3 4 4" xfId="23002" xr:uid="{00000000-0005-0000-0000-0000D0590000}"/>
    <cellStyle name="Comma 12 2 7 3 5" xfId="23003" xr:uid="{00000000-0005-0000-0000-0000D1590000}"/>
    <cellStyle name="Comma 12 2 7 3 5 2" xfId="23004" xr:uid="{00000000-0005-0000-0000-0000D2590000}"/>
    <cellStyle name="Comma 12 2 7 3 5 2 2" xfId="23005" xr:uid="{00000000-0005-0000-0000-0000D3590000}"/>
    <cellStyle name="Comma 12 2 7 3 5 3" xfId="23006" xr:uid="{00000000-0005-0000-0000-0000D4590000}"/>
    <cellStyle name="Comma 12 2 7 3 5 3 2" xfId="23007" xr:uid="{00000000-0005-0000-0000-0000D5590000}"/>
    <cellStyle name="Comma 12 2 7 3 5 4" xfId="23008" xr:uid="{00000000-0005-0000-0000-0000D6590000}"/>
    <cellStyle name="Comma 12 2 7 3 6" xfId="23009" xr:uid="{00000000-0005-0000-0000-0000D7590000}"/>
    <cellStyle name="Comma 12 2 7 3 6 2" xfId="23010" xr:uid="{00000000-0005-0000-0000-0000D8590000}"/>
    <cellStyle name="Comma 12 2 7 3 7" xfId="23011" xr:uid="{00000000-0005-0000-0000-0000D9590000}"/>
    <cellStyle name="Comma 12 2 7 3 7 2" xfId="23012" xr:uid="{00000000-0005-0000-0000-0000DA590000}"/>
    <cellStyle name="Comma 12 2 7 3 8" xfId="23013" xr:uid="{00000000-0005-0000-0000-0000DB590000}"/>
    <cellStyle name="Comma 12 2 7 3 9" xfId="23014" xr:uid="{00000000-0005-0000-0000-0000DC590000}"/>
    <cellStyle name="Comma 12 2 7 4" xfId="23015" xr:uid="{00000000-0005-0000-0000-0000DD590000}"/>
    <cellStyle name="Comma 12 2 7 4 2" xfId="23016" xr:uid="{00000000-0005-0000-0000-0000DE590000}"/>
    <cellStyle name="Comma 12 2 7 4 2 2" xfId="23017" xr:uid="{00000000-0005-0000-0000-0000DF590000}"/>
    <cellStyle name="Comma 12 2 7 4 2 2 2" xfId="23018" xr:uid="{00000000-0005-0000-0000-0000E0590000}"/>
    <cellStyle name="Comma 12 2 7 4 2 3" xfId="23019" xr:uid="{00000000-0005-0000-0000-0000E1590000}"/>
    <cellStyle name="Comma 12 2 7 4 2 3 2" xfId="23020" xr:uid="{00000000-0005-0000-0000-0000E2590000}"/>
    <cellStyle name="Comma 12 2 7 4 2 4" xfId="23021" xr:uid="{00000000-0005-0000-0000-0000E3590000}"/>
    <cellStyle name="Comma 12 2 7 4 3" xfId="23022" xr:uid="{00000000-0005-0000-0000-0000E4590000}"/>
    <cellStyle name="Comma 12 2 7 4 3 2" xfId="23023" xr:uid="{00000000-0005-0000-0000-0000E5590000}"/>
    <cellStyle name="Comma 12 2 7 4 3 2 2" xfId="23024" xr:uid="{00000000-0005-0000-0000-0000E6590000}"/>
    <cellStyle name="Comma 12 2 7 4 3 3" xfId="23025" xr:uid="{00000000-0005-0000-0000-0000E7590000}"/>
    <cellStyle name="Comma 12 2 7 4 3 3 2" xfId="23026" xr:uid="{00000000-0005-0000-0000-0000E8590000}"/>
    <cellStyle name="Comma 12 2 7 4 3 4" xfId="23027" xr:uid="{00000000-0005-0000-0000-0000E9590000}"/>
    <cellStyle name="Comma 12 2 7 4 4" xfId="23028" xr:uid="{00000000-0005-0000-0000-0000EA590000}"/>
    <cellStyle name="Comma 12 2 7 4 4 2" xfId="23029" xr:uid="{00000000-0005-0000-0000-0000EB590000}"/>
    <cellStyle name="Comma 12 2 7 4 4 2 2" xfId="23030" xr:uid="{00000000-0005-0000-0000-0000EC590000}"/>
    <cellStyle name="Comma 12 2 7 4 4 3" xfId="23031" xr:uid="{00000000-0005-0000-0000-0000ED590000}"/>
    <cellStyle name="Comma 12 2 7 4 4 3 2" xfId="23032" xr:uid="{00000000-0005-0000-0000-0000EE590000}"/>
    <cellStyle name="Comma 12 2 7 4 4 4" xfId="23033" xr:uid="{00000000-0005-0000-0000-0000EF590000}"/>
    <cellStyle name="Comma 12 2 7 4 5" xfId="23034" xr:uid="{00000000-0005-0000-0000-0000F0590000}"/>
    <cellStyle name="Comma 12 2 7 4 5 2" xfId="23035" xr:uid="{00000000-0005-0000-0000-0000F1590000}"/>
    <cellStyle name="Comma 12 2 7 4 6" xfId="23036" xr:uid="{00000000-0005-0000-0000-0000F2590000}"/>
    <cellStyle name="Comma 12 2 7 4 6 2" xfId="23037" xr:uid="{00000000-0005-0000-0000-0000F3590000}"/>
    <cellStyle name="Comma 12 2 7 4 7" xfId="23038" xr:uid="{00000000-0005-0000-0000-0000F4590000}"/>
    <cellStyle name="Comma 12 2 7 4 8" xfId="23039" xr:uid="{00000000-0005-0000-0000-0000F5590000}"/>
    <cellStyle name="Comma 12 2 7 5" xfId="23040" xr:uid="{00000000-0005-0000-0000-0000F6590000}"/>
    <cellStyle name="Comma 12 2 7 5 2" xfId="23041" xr:uid="{00000000-0005-0000-0000-0000F7590000}"/>
    <cellStyle name="Comma 12 2 7 5 2 2" xfId="23042" xr:uid="{00000000-0005-0000-0000-0000F8590000}"/>
    <cellStyle name="Comma 12 2 7 5 3" xfId="23043" xr:uid="{00000000-0005-0000-0000-0000F9590000}"/>
    <cellStyle name="Comma 12 2 7 5 3 2" xfId="23044" xr:uid="{00000000-0005-0000-0000-0000FA590000}"/>
    <cellStyle name="Comma 12 2 7 5 4" xfId="23045" xr:uid="{00000000-0005-0000-0000-0000FB590000}"/>
    <cellStyle name="Comma 12 2 7 6" xfId="23046" xr:uid="{00000000-0005-0000-0000-0000FC590000}"/>
    <cellStyle name="Comma 12 2 7 6 2" xfId="23047" xr:uid="{00000000-0005-0000-0000-0000FD590000}"/>
    <cellStyle name="Comma 12 2 7 6 2 2" xfId="23048" xr:uid="{00000000-0005-0000-0000-0000FE590000}"/>
    <cellStyle name="Comma 12 2 7 6 3" xfId="23049" xr:uid="{00000000-0005-0000-0000-0000FF590000}"/>
    <cellStyle name="Comma 12 2 7 6 3 2" xfId="23050" xr:uid="{00000000-0005-0000-0000-0000005A0000}"/>
    <cellStyle name="Comma 12 2 7 6 4" xfId="23051" xr:uid="{00000000-0005-0000-0000-0000015A0000}"/>
    <cellStyle name="Comma 12 2 7 7" xfId="23052" xr:uid="{00000000-0005-0000-0000-0000025A0000}"/>
    <cellStyle name="Comma 12 2 7 7 2" xfId="23053" xr:uid="{00000000-0005-0000-0000-0000035A0000}"/>
    <cellStyle name="Comma 12 2 7 7 2 2" xfId="23054" xr:uid="{00000000-0005-0000-0000-0000045A0000}"/>
    <cellStyle name="Comma 12 2 7 7 3" xfId="23055" xr:uid="{00000000-0005-0000-0000-0000055A0000}"/>
    <cellStyle name="Comma 12 2 7 7 3 2" xfId="23056" xr:uid="{00000000-0005-0000-0000-0000065A0000}"/>
    <cellStyle name="Comma 12 2 7 7 4" xfId="23057" xr:uid="{00000000-0005-0000-0000-0000075A0000}"/>
    <cellStyle name="Comma 12 2 7 8" xfId="23058" xr:uid="{00000000-0005-0000-0000-0000085A0000}"/>
    <cellStyle name="Comma 12 2 7 8 2" xfId="23059" xr:uid="{00000000-0005-0000-0000-0000095A0000}"/>
    <cellStyle name="Comma 12 2 7 9" xfId="23060" xr:uid="{00000000-0005-0000-0000-00000A5A0000}"/>
    <cellStyle name="Comma 12 2 7 9 2" xfId="23061" xr:uid="{00000000-0005-0000-0000-00000B5A0000}"/>
    <cellStyle name="Comma 12 2 8" xfId="23062" xr:uid="{00000000-0005-0000-0000-00000C5A0000}"/>
    <cellStyle name="Comma 12 2 8 10" xfId="23063" xr:uid="{00000000-0005-0000-0000-00000D5A0000}"/>
    <cellStyle name="Comma 12 2 8 2" xfId="23064" xr:uid="{00000000-0005-0000-0000-00000E5A0000}"/>
    <cellStyle name="Comma 12 2 8 2 2" xfId="23065" xr:uid="{00000000-0005-0000-0000-00000F5A0000}"/>
    <cellStyle name="Comma 12 2 8 2 2 2" xfId="23066" xr:uid="{00000000-0005-0000-0000-0000105A0000}"/>
    <cellStyle name="Comma 12 2 8 2 2 2 2" xfId="23067" xr:uid="{00000000-0005-0000-0000-0000115A0000}"/>
    <cellStyle name="Comma 12 2 8 2 2 2 2 2" xfId="23068" xr:uid="{00000000-0005-0000-0000-0000125A0000}"/>
    <cellStyle name="Comma 12 2 8 2 2 2 3" xfId="23069" xr:uid="{00000000-0005-0000-0000-0000135A0000}"/>
    <cellStyle name="Comma 12 2 8 2 2 2 3 2" xfId="23070" xr:uid="{00000000-0005-0000-0000-0000145A0000}"/>
    <cellStyle name="Comma 12 2 8 2 2 2 4" xfId="23071" xr:uid="{00000000-0005-0000-0000-0000155A0000}"/>
    <cellStyle name="Comma 12 2 8 2 2 3" xfId="23072" xr:uid="{00000000-0005-0000-0000-0000165A0000}"/>
    <cellStyle name="Comma 12 2 8 2 2 3 2" xfId="23073" xr:uid="{00000000-0005-0000-0000-0000175A0000}"/>
    <cellStyle name="Comma 12 2 8 2 2 3 2 2" xfId="23074" xr:uid="{00000000-0005-0000-0000-0000185A0000}"/>
    <cellStyle name="Comma 12 2 8 2 2 3 3" xfId="23075" xr:uid="{00000000-0005-0000-0000-0000195A0000}"/>
    <cellStyle name="Comma 12 2 8 2 2 3 3 2" xfId="23076" xr:uid="{00000000-0005-0000-0000-00001A5A0000}"/>
    <cellStyle name="Comma 12 2 8 2 2 3 4" xfId="23077" xr:uid="{00000000-0005-0000-0000-00001B5A0000}"/>
    <cellStyle name="Comma 12 2 8 2 2 4" xfId="23078" xr:uid="{00000000-0005-0000-0000-00001C5A0000}"/>
    <cellStyle name="Comma 12 2 8 2 2 4 2" xfId="23079" xr:uid="{00000000-0005-0000-0000-00001D5A0000}"/>
    <cellStyle name="Comma 12 2 8 2 2 4 2 2" xfId="23080" xr:uid="{00000000-0005-0000-0000-00001E5A0000}"/>
    <cellStyle name="Comma 12 2 8 2 2 4 3" xfId="23081" xr:uid="{00000000-0005-0000-0000-00001F5A0000}"/>
    <cellStyle name="Comma 12 2 8 2 2 4 3 2" xfId="23082" xr:uid="{00000000-0005-0000-0000-0000205A0000}"/>
    <cellStyle name="Comma 12 2 8 2 2 4 4" xfId="23083" xr:uid="{00000000-0005-0000-0000-0000215A0000}"/>
    <cellStyle name="Comma 12 2 8 2 2 5" xfId="23084" xr:uid="{00000000-0005-0000-0000-0000225A0000}"/>
    <cellStyle name="Comma 12 2 8 2 2 5 2" xfId="23085" xr:uid="{00000000-0005-0000-0000-0000235A0000}"/>
    <cellStyle name="Comma 12 2 8 2 2 6" xfId="23086" xr:uid="{00000000-0005-0000-0000-0000245A0000}"/>
    <cellStyle name="Comma 12 2 8 2 2 6 2" xfId="23087" xr:uid="{00000000-0005-0000-0000-0000255A0000}"/>
    <cellStyle name="Comma 12 2 8 2 2 7" xfId="23088" xr:uid="{00000000-0005-0000-0000-0000265A0000}"/>
    <cellStyle name="Comma 12 2 8 2 2 8" xfId="23089" xr:uid="{00000000-0005-0000-0000-0000275A0000}"/>
    <cellStyle name="Comma 12 2 8 2 3" xfId="23090" xr:uid="{00000000-0005-0000-0000-0000285A0000}"/>
    <cellStyle name="Comma 12 2 8 2 3 2" xfId="23091" xr:uid="{00000000-0005-0000-0000-0000295A0000}"/>
    <cellStyle name="Comma 12 2 8 2 3 2 2" xfId="23092" xr:uid="{00000000-0005-0000-0000-00002A5A0000}"/>
    <cellStyle name="Comma 12 2 8 2 3 3" xfId="23093" xr:uid="{00000000-0005-0000-0000-00002B5A0000}"/>
    <cellStyle name="Comma 12 2 8 2 3 3 2" xfId="23094" xr:uid="{00000000-0005-0000-0000-00002C5A0000}"/>
    <cellStyle name="Comma 12 2 8 2 3 4" xfId="23095" xr:uid="{00000000-0005-0000-0000-00002D5A0000}"/>
    <cellStyle name="Comma 12 2 8 2 4" xfId="23096" xr:uid="{00000000-0005-0000-0000-00002E5A0000}"/>
    <cellStyle name="Comma 12 2 8 2 4 2" xfId="23097" xr:uid="{00000000-0005-0000-0000-00002F5A0000}"/>
    <cellStyle name="Comma 12 2 8 2 4 2 2" xfId="23098" xr:uid="{00000000-0005-0000-0000-0000305A0000}"/>
    <cellStyle name="Comma 12 2 8 2 4 3" xfId="23099" xr:uid="{00000000-0005-0000-0000-0000315A0000}"/>
    <cellStyle name="Comma 12 2 8 2 4 3 2" xfId="23100" xr:uid="{00000000-0005-0000-0000-0000325A0000}"/>
    <cellStyle name="Comma 12 2 8 2 4 4" xfId="23101" xr:uid="{00000000-0005-0000-0000-0000335A0000}"/>
    <cellStyle name="Comma 12 2 8 2 5" xfId="23102" xr:uid="{00000000-0005-0000-0000-0000345A0000}"/>
    <cellStyle name="Comma 12 2 8 2 5 2" xfId="23103" xr:uid="{00000000-0005-0000-0000-0000355A0000}"/>
    <cellStyle name="Comma 12 2 8 2 5 2 2" xfId="23104" xr:uid="{00000000-0005-0000-0000-0000365A0000}"/>
    <cellStyle name="Comma 12 2 8 2 5 3" xfId="23105" xr:uid="{00000000-0005-0000-0000-0000375A0000}"/>
    <cellStyle name="Comma 12 2 8 2 5 3 2" xfId="23106" xr:uid="{00000000-0005-0000-0000-0000385A0000}"/>
    <cellStyle name="Comma 12 2 8 2 5 4" xfId="23107" xr:uid="{00000000-0005-0000-0000-0000395A0000}"/>
    <cellStyle name="Comma 12 2 8 2 6" xfId="23108" xr:uid="{00000000-0005-0000-0000-00003A5A0000}"/>
    <cellStyle name="Comma 12 2 8 2 6 2" xfId="23109" xr:uid="{00000000-0005-0000-0000-00003B5A0000}"/>
    <cellStyle name="Comma 12 2 8 2 7" xfId="23110" xr:uid="{00000000-0005-0000-0000-00003C5A0000}"/>
    <cellStyle name="Comma 12 2 8 2 7 2" xfId="23111" xr:uid="{00000000-0005-0000-0000-00003D5A0000}"/>
    <cellStyle name="Comma 12 2 8 2 8" xfId="23112" xr:uid="{00000000-0005-0000-0000-00003E5A0000}"/>
    <cellStyle name="Comma 12 2 8 2 9" xfId="23113" xr:uid="{00000000-0005-0000-0000-00003F5A0000}"/>
    <cellStyle name="Comma 12 2 8 3" xfId="23114" xr:uid="{00000000-0005-0000-0000-0000405A0000}"/>
    <cellStyle name="Comma 12 2 8 3 2" xfId="23115" xr:uid="{00000000-0005-0000-0000-0000415A0000}"/>
    <cellStyle name="Comma 12 2 8 3 2 2" xfId="23116" xr:uid="{00000000-0005-0000-0000-0000425A0000}"/>
    <cellStyle name="Comma 12 2 8 3 2 2 2" xfId="23117" xr:uid="{00000000-0005-0000-0000-0000435A0000}"/>
    <cellStyle name="Comma 12 2 8 3 2 3" xfId="23118" xr:uid="{00000000-0005-0000-0000-0000445A0000}"/>
    <cellStyle name="Comma 12 2 8 3 2 3 2" xfId="23119" xr:uid="{00000000-0005-0000-0000-0000455A0000}"/>
    <cellStyle name="Comma 12 2 8 3 2 4" xfId="23120" xr:uid="{00000000-0005-0000-0000-0000465A0000}"/>
    <cellStyle name="Comma 12 2 8 3 3" xfId="23121" xr:uid="{00000000-0005-0000-0000-0000475A0000}"/>
    <cellStyle name="Comma 12 2 8 3 3 2" xfId="23122" xr:uid="{00000000-0005-0000-0000-0000485A0000}"/>
    <cellStyle name="Comma 12 2 8 3 3 2 2" xfId="23123" xr:uid="{00000000-0005-0000-0000-0000495A0000}"/>
    <cellStyle name="Comma 12 2 8 3 3 3" xfId="23124" xr:uid="{00000000-0005-0000-0000-00004A5A0000}"/>
    <cellStyle name="Comma 12 2 8 3 3 3 2" xfId="23125" xr:uid="{00000000-0005-0000-0000-00004B5A0000}"/>
    <cellStyle name="Comma 12 2 8 3 3 4" xfId="23126" xr:uid="{00000000-0005-0000-0000-00004C5A0000}"/>
    <cellStyle name="Comma 12 2 8 3 4" xfId="23127" xr:uid="{00000000-0005-0000-0000-00004D5A0000}"/>
    <cellStyle name="Comma 12 2 8 3 4 2" xfId="23128" xr:uid="{00000000-0005-0000-0000-00004E5A0000}"/>
    <cellStyle name="Comma 12 2 8 3 4 2 2" xfId="23129" xr:uid="{00000000-0005-0000-0000-00004F5A0000}"/>
    <cellStyle name="Comma 12 2 8 3 4 3" xfId="23130" xr:uid="{00000000-0005-0000-0000-0000505A0000}"/>
    <cellStyle name="Comma 12 2 8 3 4 3 2" xfId="23131" xr:uid="{00000000-0005-0000-0000-0000515A0000}"/>
    <cellStyle name="Comma 12 2 8 3 4 4" xfId="23132" xr:uid="{00000000-0005-0000-0000-0000525A0000}"/>
    <cellStyle name="Comma 12 2 8 3 5" xfId="23133" xr:uid="{00000000-0005-0000-0000-0000535A0000}"/>
    <cellStyle name="Comma 12 2 8 3 5 2" xfId="23134" xr:uid="{00000000-0005-0000-0000-0000545A0000}"/>
    <cellStyle name="Comma 12 2 8 3 6" xfId="23135" xr:uid="{00000000-0005-0000-0000-0000555A0000}"/>
    <cellStyle name="Comma 12 2 8 3 6 2" xfId="23136" xr:uid="{00000000-0005-0000-0000-0000565A0000}"/>
    <cellStyle name="Comma 12 2 8 3 7" xfId="23137" xr:uid="{00000000-0005-0000-0000-0000575A0000}"/>
    <cellStyle name="Comma 12 2 8 3 8" xfId="23138" xr:uid="{00000000-0005-0000-0000-0000585A0000}"/>
    <cellStyle name="Comma 12 2 8 4" xfId="23139" xr:uid="{00000000-0005-0000-0000-0000595A0000}"/>
    <cellStyle name="Comma 12 2 8 4 2" xfId="23140" xr:uid="{00000000-0005-0000-0000-00005A5A0000}"/>
    <cellStyle name="Comma 12 2 8 4 2 2" xfId="23141" xr:uid="{00000000-0005-0000-0000-00005B5A0000}"/>
    <cellStyle name="Comma 12 2 8 4 3" xfId="23142" xr:uid="{00000000-0005-0000-0000-00005C5A0000}"/>
    <cellStyle name="Comma 12 2 8 4 3 2" xfId="23143" xr:uid="{00000000-0005-0000-0000-00005D5A0000}"/>
    <cellStyle name="Comma 12 2 8 4 4" xfId="23144" xr:uid="{00000000-0005-0000-0000-00005E5A0000}"/>
    <cellStyle name="Comma 12 2 8 5" xfId="23145" xr:uid="{00000000-0005-0000-0000-00005F5A0000}"/>
    <cellStyle name="Comma 12 2 8 5 2" xfId="23146" xr:uid="{00000000-0005-0000-0000-0000605A0000}"/>
    <cellStyle name="Comma 12 2 8 5 2 2" xfId="23147" xr:uid="{00000000-0005-0000-0000-0000615A0000}"/>
    <cellStyle name="Comma 12 2 8 5 3" xfId="23148" xr:uid="{00000000-0005-0000-0000-0000625A0000}"/>
    <cellStyle name="Comma 12 2 8 5 3 2" xfId="23149" xr:uid="{00000000-0005-0000-0000-0000635A0000}"/>
    <cellStyle name="Comma 12 2 8 5 4" xfId="23150" xr:uid="{00000000-0005-0000-0000-0000645A0000}"/>
    <cellStyle name="Comma 12 2 8 6" xfId="23151" xr:uid="{00000000-0005-0000-0000-0000655A0000}"/>
    <cellStyle name="Comma 12 2 8 6 2" xfId="23152" xr:uid="{00000000-0005-0000-0000-0000665A0000}"/>
    <cellStyle name="Comma 12 2 8 6 2 2" xfId="23153" xr:uid="{00000000-0005-0000-0000-0000675A0000}"/>
    <cellStyle name="Comma 12 2 8 6 3" xfId="23154" xr:uid="{00000000-0005-0000-0000-0000685A0000}"/>
    <cellStyle name="Comma 12 2 8 6 3 2" xfId="23155" xr:uid="{00000000-0005-0000-0000-0000695A0000}"/>
    <cellStyle name="Comma 12 2 8 6 4" xfId="23156" xr:uid="{00000000-0005-0000-0000-00006A5A0000}"/>
    <cellStyle name="Comma 12 2 8 7" xfId="23157" xr:uid="{00000000-0005-0000-0000-00006B5A0000}"/>
    <cellStyle name="Comma 12 2 8 7 2" xfId="23158" xr:uid="{00000000-0005-0000-0000-00006C5A0000}"/>
    <cellStyle name="Comma 12 2 8 8" xfId="23159" xr:uid="{00000000-0005-0000-0000-00006D5A0000}"/>
    <cellStyle name="Comma 12 2 8 8 2" xfId="23160" xr:uid="{00000000-0005-0000-0000-00006E5A0000}"/>
    <cellStyle name="Comma 12 2 8 9" xfId="23161" xr:uid="{00000000-0005-0000-0000-00006F5A0000}"/>
    <cellStyle name="Comma 12 2 9" xfId="23162" xr:uid="{00000000-0005-0000-0000-0000705A0000}"/>
    <cellStyle name="Comma 12 2 9 2" xfId="23163" xr:uid="{00000000-0005-0000-0000-0000715A0000}"/>
    <cellStyle name="Comma 12 2 9 2 2" xfId="23164" xr:uid="{00000000-0005-0000-0000-0000725A0000}"/>
    <cellStyle name="Comma 12 2 9 2 2 2" xfId="23165" xr:uid="{00000000-0005-0000-0000-0000735A0000}"/>
    <cellStyle name="Comma 12 2 9 2 2 2 2" xfId="23166" xr:uid="{00000000-0005-0000-0000-0000745A0000}"/>
    <cellStyle name="Comma 12 2 9 2 2 3" xfId="23167" xr:uid="{00000000-0005-0000-0000-0000755A0000}"/>
    <cellStyle name="Comma 12 2 9 2 2 3 2" xfId="23168" xr:uid="{00000000-0005-0000-0000-0000765A0000}"/>
    <cellStyle name="Comma 12 2 9 2 2 4" xfId="23169" xr:uid="{00000000-0005-0000-0000-0000775A0000}"/>
    <cellStyle name="Comma 12 2 9 2 3" xfId="23170" xr:uid="{00000000-0005-0000-0000-0000785A0000}"/>
    <cellStyle name="Comma 12 2 9 2 3 2" xfId="23171" xr:uid="{00000000-0005-0000-0000-0000795A0000}"/>
    <cellStyle name="Comma 12 2 9 2 3 2 2" xfId="23172" xr:uid="{00000000-0005-0000-0000-00007A5A0000}"/>
    <cellStyle name="Comma 12 2 9 2 3 3" xfId="23173" xr:uid="{00000000-0005-0000-0000-00007B5A0000}"/>
    <cellStyle name="Comma 12 2 9 2 3 3 2" xfId="23174" xr:uid="{00000000-0005-0000-0000-00007C5A0000}"/>
    <cellStyle name="Comma 12 2 9 2 3 4" xfId="23175" xr:uid="{00000000-0005-0000-0000-00007D5A0000}"/>
    <cellStyle name="Comma 12 2 9 2 4" xfId="23176" xr:uid="{00000000-0005-0000-0000-00007E5A0000}"/>
    <cellStyle name="Comma 12 2 9 2 4 2" xfId="23177" xr:uid="{00000000-0005-0000-0000-00007F5A0000}"/>
    <cellStyle name="Comma 12 2 9 2 4 2 2" xfId="23178" xr:uid="{00000000-0005-0000-0000-0000805A0000}"/>
    <cellStyle name="Comma 12 2 9 2 4 3" xfId="23179" xr:uid="{00000000-0005-0000-0000-0000815A0000}"/>
    <cellStyle name="Comma 12 2 9 2 4 3 2" xfId="23180" xr:uid="{00000000-0005-0000-0000-0000825A0000}"/>
    <cellStyle name="Comma 12 2 9 2 4 4" xfId="23181" xr:uid="{00000000-0005-0000-0000-0000835A0000}"/>
    <cellStyle name="Comma 12 2 9 2 5" xfId="23182" xr:uid="{00000000-0005-0000-0000-0000845A0000}"/>
    <cellStyle name="Comma 12 2 9 2 5 2" xfId="23183" xr:uid="{00000000-0005-0000-0000-0000855A0000}"/>
    <cellStyle name="Comma 12 2 9 2 6" xfId="23184" xr:uid="{00000000-0005-0000-0000-0000865A0000}"/>
    <cellStyle name="Comma 12 2 9 2 6 2" xfId="23185" xr:uid="{00000000-0005-0000-0000-0000875A0000}"/>
    <cellStyle name="Comma 12 2 9 2 7" xfId="23186" xr:uid="{00000000-0005-0000-0000-0000885A0000}"/>
    <cellStyle name="Comma 12 2 9 2 8" xfId="23187" xr:uid="{00000000-0005-0000-0000-0000895A0000}"/>
    <cellStyle name="Comma 12 2 9 3" xfId="23188" xr:uid="{00000000-0005-0000-0000-00008A5A0000}"/>
    <cellStyle name="Comma 12 2 9 3 2" xfId="23189" xr:uid="{00000000-0005-0000-0000-00008B5A0000}"/>
    <cellStyle name="Comma 12 2 9 3 2 2" xfId="23190" xr:uid="{00000000-0005-0000-0000-00008C5A0000}"/>
    <cellStyle name="Comma 12 2 9 3 3" xfId="23191" xr:uid="{00000000-0005-0000-0000-00008D5A0000}"/>
    <cellStyle name="Comma 12 2 9 3 3 2" xfId="23192" xr:uid="{00000000-0005-0000-0000-00008E5A0000}"/>
    <cellStyle name="Comma 12 2 9 3 4" xfId="23193" xr:uid="{00000000-0005-0000-0000-00008F5A0000}"/>
    <cellStyle name="Comma 12 2 9 4" xfId="23194" xr:uid="{00000000-0005-0000-0000-0000905A0000}"/>
    <cellStyle name="Comma 12 2 9 4 2" xfId="23195" xr:uid="{00000000-0005-0000-0000-0000915A0000}"/>
    <cellStyle name="Comma 12 2 9 4 2 2" xfId="23196" xr:uid="{00000000-0005-0000-0000-0000925A0000}"/>
    <cellStyle name="Comma 12 2 9 4 3" xfId="23197" xr:uid="{00000000-0005-0000-0000-0000935A0000}"/>
    <cellStyle name="Comma 12 2 9 4 3 2" xfId="23198" xr:uid="{00000000-0005-0000-0000-0000945A0000}"/>
    <cellStyle name="Comma 12 2 9 4 4" xfId="23199" xr:uid="{00000000-0005-0000-0000-0000955A0000}"/>
    <cellStyle name="Comma 12 2 9 5" xfId="23200" xr:uid="{00000000-0005-0000-0000-0000965A0000}"/>
    <cellStyle name="Comma 12 2 9 5 2" xfId="23201" xr:uid="{00000000-0005-0000-0000-0000975A0000}"/>
    <cellStyle name="Comma 12 2 9 5 2 2" xfId="23202" xr:uid="{00000000-0005-0000-0000-0000985A0000}"/>
    <cellStyle name="Comma 12 2 9 5 3" xfId="23203" xr:uid="{00000000-0005-0000-0000-0000995A0000}"/>
    <cellStyle name="Comma 12 2 9 5 3 2" xfId="23204" xr:uid="{00000000-0005-0000-0000-00009A5A0000}"/>
    <cellStyle name="Comma 12 2 9 5 4" xfId="23205" xr:uid="{00000000-0005-0000-0000-00009B5A0000}"/>
    <cellStyle name="Comma 12 2 9 6" xfId="23206" xr:uid="{00000000-0005-0000-0000-00009C5A0000}"/>
    <cellStyle name="Comma 12 2 9 6 2" xfId="23207" xr:uid="{00000000-0005-0000-0000-00009D5A0000}"/>
    <cellStyle name="Comma 12 2 9 7" xfId="23208" xr:uid="{00000000-0005-0000-0000-00009E5A0000}"/>
    <cellStyle name="Comma 12 2 9 7 2" xfId="23209" xr:uid="{00000000-0005-0000-0000-00009F5A0000}"/>
    <cellStyle name="Comma 12 2 9 8" xfId="23210" xr:uid="{00000000-0005-0000-0000-0000A05A0000}"/>
    <cellStyle name="Comma 12 2 9 9" xfId="23211" xr:uid="{00000000-0005-0000-0000-0000A15A0000}"/>
    <cellStyle name="Comma 12 3" xfId="23212" xr:uid="{00000000-0005-0000-0000-0000A25A0000}"/>
    <cellStyle name="Comma 12 3 10" xfId="23213" xr:uid="{00000000-0005-0000-0000-0000A35A0000}"/>
    <cellStyle name="Comma 12 3 10 2" xfId="23214" xr:uid="{00000000-0005-0000-0000-0000A45A0000}"/>
    <cellStyle name="Comma 12 3 11" xfId="23215" xr:uid="{00000000-0005-0000-0000-0000A55A0000}"/>
    <cellStyle name="Comma 12 3 11 2" xfId="23216" xr:uid="{00000000-0005-0000-0000-0000A65A0000}"/>
    <cellStyle name="Comma 12 3 12" xfId="23217" xr:uid="{00000000-0005-0000-0000-0000A75A0000}"/>
    <cellStyle name="Comma 12 3 13" xfId="23218" xr:uid="{00000000-0005-0000-0000-0000A85A0000}"/>
    <cellStyle name="Comma 12 3 14" xfId="23219" xr:uid="{00000000-0005-0000-0000-0000A95A0000}"/>
    <cellStyle name="Comma 12 3 2" xfId="23220" xr:uid="{00000000-0005-0000-0000-0000AA5A0000}"/>
    <cellStyle name="Comma 12 3 2 10" xfId="23221" xr:uid="{00000000-0005-0000-0000-0000AB5A0000}"/>
    <cellStyle name="Comma 12 3 2 11" xfId="23222" xr:uid="{00000000-0005-0000-0000-0000AC5A0000}"/>
    <cellStyle name="Comma 12 3 2 2" xfId="23223" xr:uid="{00000000-0005-0000-0000-0000AD5A0000}"/>
    <cellStyle name="Comma 12 3 2 2 10" xfId="23224" xr:uid="{00000000-0005-0000-0000-0000AE5A0000}"/>
    <cellStyle name="Comma 12 3 2 2 2" xfId="23225" xr:uid="{00000000-0005-0000-0000-0000AF5A0000}"/>
    <cellStyle name="Comma 12 3 2 2 2 2" xfId="23226" xr:uid="{00000000-0005-0000-0000-0000B05A0000}"/>
    <cellStyle name="Comma 12 3 2 2 2 2 2" xfId="23227" xr:uid="{00000000-0005-0000-0000-0000B15A0000}"/>
    <cellStyle name="Comma 12 3 2 2 2 2 2 2" xfId="23228" xr:uid="{00000000-0005-0000-0000-0000B25A0000}"/>
    <cellStyle name="Comma 12 3 2 2 2 2 2 2 2" xfId="23229" xr:uid="{00000000-0005-0000-0000-0000B35A0000}"/>
    <cellStyle name="Comma 12 3 2 2 2 2 2 3" xfId="23230" xr:uid="{00000000-0005-0000-0000-0000B45A0000}"/>
    <cellStyle name="Comma 12 3 2 2 2 2 2 3 2" xfId="23231" xr:uid="{00000000-0005-0000-0000-0000B55A0000}"/>
    <cellStyle name="Comma 12 3 2 2 2 2 2 4" xfId="23232" xr:uid="{00000000-0005-0000-0000-0000B65A0000}"/>
    <cellStyle name="Comma 12 3 2 2 2 2 3" xfId="23233" xr:uid="{00000000-0005-0000-0000-0000B75A0000}"/>
    <cellStyle name="Comma 12 3 2 2 2 2 3 2" xfId="23234" xr:uid="{00000000-0005-0000-0000-0000B85A0000}"/>
    <cellStyle name="Comma 12 3 2 2 2 2 3 2 2" xfId="23235" xr:uid="{00000000-0005-0000-0000-0000B95A0000}"/>
    <cellStyle name="Comma 12 3 2 2 2 2 3 3" xfId="23236" xr:uid="{00000000-0005-0000-0000-0000BA5A0000}"/>
    <cellStyle name="Comma 12 3 2 2 2 2 3 3 2" xfId="23237" xr:uid="{00000000-0005-0000-0000-0000BB5A0000}"/>
    <cellStyle name="Comma 12 3 2 2 2 2 3 4" xfId="23238" xr:uid="{00000000-0005-0000-0000-0000BC5A0000}"/>
    <cellStyle name="Comma 12 3 2 2 2 2 4" xfId="23239" xr:uid="{00000000-0005-0000-0000-0000BD5A0000}"/>
    <cellStyle name="Comma 12 3 2 2 2 2 4 2" xfId="23240" xr:uid="{00000000-0005-0000-0000-0000BE5A0000}"/>
    <cellStyle name="Comma 12 3 2 2 2 2 4 2 2" xfId="23241" xr:uid="{00000000-0005-0000-0000-0000BF5A0000}"/>
    <cellStyle name="Comma 12 3 2 2 2 2 4 3" xfId="23242" xr:uid="{00000000-0005-0000-0000-0000C05A0000}"/>
    <cellStyle name="Comma 12 3 2 2 2 2 4 3 2" xfId="23243" xr:uid="{00000000-0005-0000-0000-0000C15A0000}"/>
    <cellStyle name="Comma 12 3 2 2 2 2 4 4" xfId="23244" xr:uid="{00000000-0005-0000-0000-0000C25A0000}"/>
    <cellStyle name="Comma 12 3 2 2 2 2 5" xfId="23245" xr:uid="{00000000-0005-0000-0000-0000C35A0000}"/>
    <cellStyle name="Comma 12 3 2 2 2 2 5 2" xfId="23246" xr:uid="{00000000-0005-0000-0000-0000C45A0000}"/>
    <cellStyle name="Comma 12 3 2 2 2 2 6" xfId="23247" xr:uid="{00000000-0005-0000-0000-0000C55A0000}"/>
    <cellStyle name="Comma 12 3 2 2 2 2 6 2" xfId="23248" xr:uid="{00000000-0005-0000-0000-0000C65A0000}"/>
    <cellStyle name="Comma 12 3 2 2 2 2 7" xfId="23249" xr:uid="{00000000-0005-0000-0000-0000C75A0000}"/>
    <cellStyle name="Comma 12 3 2 2 2 2 8" xfId="23250" xr:uid="{00000000-0005-0000-0000-0000C85A0000}"/>
    <cellStyle name="Comma 12 3 2 2 2 3" xfId="23251" xr:uid="{00000000-0005-0000-0000-0000C95A0000}"/>
    <cellStyle name="Comma 12 3 2 2 2 3 2" xfId="23252" xr:uid="{00000000-0005-0000-0000-0000CA5A0000}"/>
    <cellStyle name="Comma 12 3 2 2 2 3 2 2" xfId="23253" xr:uid="{00000000-0005-0000-0000-0000CB5A0000}"/>
    <cellStyle name="Comma 12 3 2 2 2 3 3" xfId="23254" xr:uid="{00000000-0005-0000-0000-0000CC5A0000}"/>
    <cellStyle name="Comma 12 3 2 2 2 3 3 2" xfId="23255" xr:uid="{00000000-0005-0000-0000-0000CD5A0000}"/>
    <cellStyle name="Comma 12 3 2 2 2 3 4" xfId="23256" xr:uid="{00000000-0005-0000-0000-0000CE5A0000}"/>
    <cellStyle name="Comma 12 3 2 2 2 4" xfId="23257" xr:uid="{00000000-0005-0000-0000-0000CF5A0000}"/>
    <cellStyle name="Comma 12 3 2 2 2 4 2" xfId="23258" xr:uid="{00000000-0005-0000-0000-0000D05A0000}"/>
    <cellStyle name="Comma 12 3 2 2 2 4 2 2" xfId="23259" xr:uid="{00000000-0005-0000-0000-0000D15A0000}"/>
    <cellStyle name="Comma 12 3 2 2 2 4 3" xfId="23260" xr:uid="{00000000-0005-0000-0000-0000D25A0000}"/>
    <cellStyle name="Comma 12 3 2 2 2 4 3 2" xfId="23261" xr:uid="{00000000-0005-0000-0000-0000D35A0000}"/>
    <cellStyle name="Comma 12 3 2 2 2 4 4" xfId="23262" xr:uid="{00000000-0005-0000-0000-0000D45A0000}"/>
    <cellStyle name="Comma 12 3 2 2 2 5" xfId="23263" xr:uid="{00000000-0005-0000-0000-0000D55A0000}"/>
    <cellStyle name="Comma 12 3 2 2 2 5 2" xfId="23264" xr:uid="{00000000-0005-0000-0000-0000D65A0000}"/>
    <cellStyle name="Comma 12 3 2 2 2 5 2 2" xfId="23265" xr:uid="{00000000-0005-0000-0000-0000D75A0000}"/>
    <cellStyle name="Comma 12 3 2 2 2 5 3" xfId="23266" xr:uid="{00000000-0005-0000-0000-0000D85A0000}"/>
    <cellStyle name="Comma 12 3 2 2 2 5 3 2" xfId="23267" xr:uid="{00000000-0005-0000-0000-0000D95A0000}"/>
    <cellStyle name="Comma 12 3 2 2 2 5 4" xfId="23268" xr:uid="{00000000-0005-0000-0000-0000DA5A0000}"/>
    <cellStyle name="Comma 12 3 2 2 2 6" xfId="23269" xr:uid="{00000000-0005-0000-0000-0000DB5A0000}"/>
    <cellStyle name="Comma 12 3 2 2 2 6 2" xfId="23270" xr:uid="{00000000-0005-0000-0000-0000DC5A0000}"/>
    <cellStyle name="Comma 12 3 2 2 2 7" xfId="23271" xr:uid="{00000000-0005-0000-0000-0000DD5A0000}"/>
    <cellStyle name="Comma 12 3 2 2 2 7 2" xfId="23272" xr:uid="{00000000-0005-0000-0000-0000DE5A0000}"/>
    <cellStyle name="Comma 12 3 2 2 2 8" xfId="23273" xr:uid="{00000000-0005-0000-0000-0000DF5A0000}"/>
    <cellStyle name="Comma 12 3 2 2 2 9" xfId="23274" xr:uid="{00000000-0005-0000-0000-0000E05A0000}"/>
    <cellStyle name="Comma 12 3 2 2 3" xfId="23275" xr:uid="{00000000-0005-0000-0000-0000E15A0000}"/>
    <cellStyle name="Comma 12 3 2 2 3 2" xfId="23276" xr:uid="{00000000-0005-0000-0000-0000E25A0000}"/>
    <cellStyle name="Comma 12 3 2 2 3 2 2" xfId="23277" xr:uid="{00000000-0005-0000-0000-0000E35A0000}"/>
    <cellStyle name="Comma 12 3 2 2 3 2 2 2" xfId="23278" xr:uid="{00000000-0005-0000-0000-0000E45A0000}"/>
    <cellStyle name="Comma 12 3 2 2 3 2 3" xfId="23279" xr:uid="{00000000-0005-0000-0000-0000E55A0000}"/>
    <cellStyle name="Comma 12 3 2 2 3 2 3 2" xfId="23280" xr:uid="{00000000-0005-0000-0000-0000E65A0000}"/>
    <cellStyle name="Comma 12 3 2 2 3 2 4" xfId="23281" xr:uid="{00000000-0005-0000-0000-0000E75A0000}"/>
    <cellStyle name="Comma 12 3 2 2 3 3" xfId="23282" xr:uid="{00000000-0005-0000-0000-0000E85A0000}"/>
    <cellStyle name="Comma 12 3 2 2 3 3 2" xfId="23283" xr:uid="{00000000-0005-0000-0000-0000E95A0000}"/>
    <cellStyle name="Comma 12 3 2 2 3 3 2 2" xfId="23284" xr:uid="{00000000-0005-0000-0000-0000EA5A0000}"/>
    <cellStyle name="Comma 12 3 2 2 3 3 3" xfId="23285" xr:uid="{00000000-0005-0000-0000-0000EB5A0000}"/>
    <cellStyle name="Comma 12 3 2 2 3 3 3 2" xfId="23286" xr:uid="{00000000-0005-0000-0000-0000EC5A0000}"/>
    <cellStyle name="Comma 12 3 2 2 3 3 4" xfId="23287" xr:uid="{00000000-0005-0000-0000-0000ED5A0000}"/>
    <cellStyle name="Comma 12 3 2 2 3 4" xfId="23288" xr:uid="{00000000-0005-0000-0000-0000EE5A0000}"/>
    <cellStyle name="Comma 12 3 2 2 3 4 2" xfId="23289" xr:uid="{00000000-0005-0000-0000-0000EF5A0000}"/>
    <cellStyle name="Comma 12 3 2 2 3 4 2 2" xfId="23290" xr:uid="{00000000-0005-0000-0000-0000F05A0000}"/>
    <cellStyle name="Comma 12 3 2 2 3 4 3" xfId="23291" xr:uid="{00000000-0005-0000-0000-0000F15A0000}"/>
    <cellStyle name="Comma 12 3 2 2 3 4 3 2" xfId="23292" xr:uid="{00000000-0005-0000-0000-0000F25A0000}"/>
    <cellStyle name="Comma 12 3 2 2 3 4 4" xfId="23293" xr:uid="{00000000-0005-0000-0000-0000F35A0000}"/>
    <cellStyle name="Comma 12 3 2 2 3 5" xfId="23294" xr:uid="{00000000-0005-0000-0000-0000F45A0000}"/>
    <cellStyle name="Comma 12 3 2 2 3 5 2" xfId="23295" xr:uid="{00000000-0005-0000-0000-0000F55A0000}"/>
    <cellStyle name="Comma 12 3 2 2 3 6" xfId="23296" xr:uid="{00000000-0005-0000-0000-0000F65A0000}"/>
    <cellStyle name="Comma 12 3 2 2 3 6 2" xfId="23297" xr:uid="{00000000-0005-0000-0000-0000F75A0000}"/>
    <cellStyle name="Comma 12 3 2 2 3 7" xfId="23298" xr:uid="{00000000-0005-0000-0000-0000F85A0000}"/>
    <cellStyle name="Comma 12 3 2 2 3 8" xfId="23299" xr:uid="{00000000-0005-0000-0000-0000F95A0000}"/>
    <cellStyle name="Comma 12 3 2 2 4" xfId="23300" xr:uid="{00000000-0005-0000-0000-0000FA5A0000}"/>
    <cellStyle name="Comma 12 3 2 2 4 2" xfId="23301" xr:uid="{00000000-0005-0000-0000-0000FB5A0000}"/>
    <cellStyle name="Comma 12 3 2 2 4 2 2" xfId="23302" xr:uid="{00000000-0005-0000-0000-0000FC5A0000}"/>
    <cellStyle name="Comma 12 3 2 2 4 3" xfId="23303" xr:uid="{00000000-0005-0000-0000-0000FD5A0000}"/>
    <cellStyle name="Comma 12 3 2 2 4 3 2" xfId="23304" xr:uid="{00000000-0005-0000-0000-0000FE5A0000}"/>
    <cellStyle name="Comma 12 3 2 2 4 4" xfId="23305" xr:uid="{00000000-0005-0000-0000-0000FF5A0000}"/>
    <cellStyle name="Comma 12 3 2 2 5" xfId="23306" xr:uid="{00000000-0005-0000-0000-0000005B0000}"/>
    <cellStyle name="Comma 12 3 2 2 5 2" xfId="23307" xr:uid="{00000000-0005-0000-0000-0000015B0000}"/>
    <cellStyle name="Comma 12 3 2 2 5 2 2" xfId="23308" xr:uid="{00000000-0005-0000-0000-0000025B0000}"/>
    <cellStyle name="Comma 12 3 2 2 5 3" xfId="23309" xr:uid="{00000000-0005-0000-0000-0000035B0000}"/>
    <cellStyle name="Comma 12 3 2 2 5 3 2" xfId="23310" xr:uid="{00000000-0005-0000-0000-0000045B0000}"/>
    <cellStyle name="Comma 12 3 2 2 5 4" xfId="23311" xr:uid="{00000000-0005-0000-0000-0000055B0000}"/>
    <cellStyle name="Comma 12 3 2 2 6" xfId="23312" xr:uid="{00000000-0005-0000-0000-0000065B0000}"/>
    <cellStyle name="Comma 12 3 2 2 6 2" xfId="23313" xr:uid="{00000000-0005-0000-0000-0000075B0000}"/>
    <cellStyle name="Comma 12 3 2 2 6 2 2" xfId="23314" xr:uid="{00000000-0005-0000-0000-0000085B0000}"/>
    <cellStyle name="Comma 12 3 2 2 6 3" xfId="23315" xr:uid="{00000000-0005-0000-0000-0000095B0000}"/>
    <cellStyle name="Comma 12 3 2 2 6 3 2" xfId="23316" xr:uid="{00000000-0005-0000-0000-00000A5B0000}"/>
    <cellStyle name="Comma 12 3 2 2 6 4" xfId="23317" xr:uid="{00000000-0005-0000-0000-00000B5B0000}"/>
    <cellStyle name="Comma 12 3 2 2 7" xfId="23318" xr:uid="{00000000-0005-0000-0000-00000C5B0000}"/>
    <cellStyle name="Comma 12 3 2 2 7 2" xfId="23319" xr:uid="{00000000-0005-0000-0000-00000D5B0000}"/>
    <cellStyle name="Comma 12 3 2 2 8" xfId="23320" xr:uid="{00000000-0005-0000-0000-00000E5B0000}"/>
    <cellStyle name="Comma 12 3 2 2 8 2" xfId="23321" xr:uid="{00000000-0005-0000-0000-00000F5B0000}"/>
    <cellStyle name="Comma 12 3 2 2 9" xfId="23322" xr:uid="{00000000-0005-0000-0000-0000105B0000}"/>
    <cellStyle name="Comma 12 3 2 3" xfId="23323" xr:uid="{00000000-0005-0000-0000-0000115B0000}"/>
    <cellStyle name="Comma 12 3 2 3 2" xfId="23324" xr:uid="{00000000-0005-0000-0000-0000125B0000}"/>
    <cellStyle name="Comma 12 3 2 3 2 2" xfId="23325" xr:uid="{00000000-0005-0000-0000-0000135B0000}"/>
    <cellStyle name="Comma 12 3 2 3 2 2 2" xfId="23326" xr:uid="{00000000-0005-0000-0000-0000145B0000}"/>
    <cellStyle name="Comma 12 3 2 3 2 2 2 2" xfId="23327" xr:uid="{00000000-0005-0000-0000-0000155B0000}"/>
    <cellStyle name="Comma 12 3 2 3 2 2 3" xfId="23328" xr:uid="{00000000-0005-0000-0000-0000165B0000}"/>
    <cellStyle name="Comma 12 3 2 3 2 2 3 2" xfId="23329" xr:uid="{00000000-0005-0000-0000-0000175B0000}"/>
    <cellStyle name="Comma 12 3 2 3 2 2 4" xfId="23330" xr:uid="{00000000-0005-0000-0000-0000185B0000}"/>
    <cellStyle name="Comma 12 3 2 3 2 3" xfId="23331" xr:uid="{00000000-0005-0000-0000-0000195B0000}"/>
    <cellStyle name="Comma 12 3 2 3 2 3 2" xfId="23332" xr:uid="{00000000-0005-0000-0000-00001A5B0000}"/>
    <cellStyle name="Comma 12 3 2 3 2 3 2 2" xfId="23333" xr:uid="{00000000-0005-0000-0000-00001B5B0000}"/>
    <cellStyle name="Comma 12 3 2 3 2 3 3" xfId="23334" xr:uid="{00000000-0005-0000-0000-00001C5B0000}"/>
    <cellStyle name="Comma 12 3 2 3 2 3 3 2" xfId="23335" xr:uid="{00000000-0005-0000-0000-00001D5B0000}"/>
    <cellStyle name="Comma 12 3 2 3 2 3 4" xfId="23336" xr:uid="{00000000-0005-0000-0000-00001E5B0000}"/>
    <cellStyle name="Comma 12 3 2 3 2 4" xfId="23337" xr:uid="{00000000-0005-0000-0000-00001F5B0000}"/>
    <cellStyle name="Comma 12 3 2 3 2 4 2" xfId="23338" xr:uid="{00000000-0005-0000-0000-0000205B0000}"/>
    <cellStyle name="Comma 12 3 2 3 2 4 2 2" xfId="23339" xr:uid="{00000000-0005-0000-0000-0000215B0000}"/>
    <cellStyle name="Comma 12 3 2 3 2 4 3" xfId="23340" xr:uid="{00000000-0005-0000-0000-0000225B0000}"/>
    <cellStyle name="Comma 12 3 2 3 2 4 3 2" xfId="23341" xr:uid="{00000000-0005-0000-0000-0000235B0000}"/>
    <cellStyle name="Comma 12 3 2 3 2 4 4" xfId="23342" xr:uid="{00000000-0005-0000-0000-0000245B0000}"/>
    <cellStyle name="Comma 12 3 2 3 2 5" xfId="23343" xr:uid="{00000000-0005-0000-0000-0000255B0000}"/>
    <cellStyle name="Comma 12 3 2 3 2 5 2" xfId="23344" xr:uid="{00000000-0005-0000-0000-0000265B0000}"/>
    <cellStyle name="Comma 12 3 2 3 2 6" xfId="23345" xr:uid="{00000000-0005-0000-0000-0000275B0000}"/>
    <cellStyle name="Comma 12 3 2 3 2 6 2" xfId="23346" xr:uid="{00000000-0005-0000-0000-0000285B0000}"/>
    <cellStyle name="Comma 12 3 2 3 2 7" xfId="23347" xr:uid="{00000000-0005-0000-0000-0000295B0000}"/>
    <cellStyle name="Comma 12 3 2 3 2 8" xfId="23348" xr:uid="{00000000-0005-0000-0000-00002A5B0000}"/>
    <cellStyle name="Comma 12 3 2 3 3" xfId="23349" xr:uid="{00000000-0005-0000-0000-00002B5B0000}"/>
    <cellStyle name="Comma 12 3 2 3 3 2" xfId="23350" xr:uid="{00000000-0005-0000-0000-00002C5B0000}"/>
    <cellStyle name="Comma 12 3 2 3 3 2 2" xfId="23351" xr:uid="{00000000-0005-0000-0000-00002D5B0000}"/>
    <cellStyle name="Comma 12 3 2 3 3 3" xfId="23352" xr:uid="{00000000-0005-0000-0000-00002E5B0000}"/>
    <cellStyle name="Comma 12 3 2 3 3 3 2" xfId="23353" xr:uid="{00000000-0005-0000-0000-00002F5B0000}"/>
    <cellStyle name="Comma 12 3 2 3 3 4" xfId="23354" xr:uid="{00000000-0005-0000-0000-0000305B0000}"/>
    <cellStyle name="Comma 12 3 2 3 4" xfId="23355" xr:uid="{00000000-0005-0000-0000-0000315B0000}"/>
    <cellStyle name="Comma 12 3 2 3 4 2" xfId="23356" xr:uid="{00000000-0005-0000-0000-0000325B0000}"/>
    <cellStyle name="Comma 12 3 2 3 4 2 2" xfId="23357" xr:uid="{00000000-0005-0000-0000-0000335B0000}"/>
    <cellStyle name="Comma 12 3 2 3 4 3" xfId="23358" xr:uid="{00000000-0005-0000-0000-0000345B0000}"/>
    <cellStyle name="Comma 12 3 2 3 4 3 2" xfId="23359" xr:uid="{00000000-0005-0000-0000-0000355B0000}"/>
    <cellStyle name="Comma 12 3 2 3 4 4" xfId="23360" xr:uid="{00000000-0005-0000-0000-0000365B0000}"/>
    <cellStyle name="Comma 12 3 2 3 5" xfId="23361" xr:uid="{00000000-0005-0000-0000-0000375B0000}"/>
    <cellStyle name="Comma 12 3 2 3 5 2" xfId="23362" xr:uid="{00000000-0005-0000-0000-0000385B0000}"/>
    <cellStyle name="Comma 12 3 2 3 5 2 2" xfId="23363" xr:uid="{00000000-0005-0000-0000-0000395B0000}"/>
    <cellStyle name="Comma 12 3 2 3 5 3" xfId="23364" xr:uid="{00000000-0005-0000-0000-00003A5B0000}"/>
    <cellStyle name="Comma 12 3 2 3 5 3 2" xfId="23365" xr:uid="{00000000-0005-0000-0000-00003B5B0000}"/>
    <cellStyle name="Comma 12 3 2 3 5 4" xfId="23366" xr:uid="{00000000-0005-0000-0000-00003C5B0000}"/>
    <cellStyle name="Comma 12 3 2 3 6" xfId="23367" xr:uid="{00000000-0005-0000-0000-00003D5B0000}"/>
    <cellStyle name="Comma 12 3 2 3 6 2" xfId="23368" xr:uid="{00000000-0005-0000-0000-00003E5B0000}"/>
    <cellStyle name="Comma 12 3 2 3 7" xfId="23369" xr:uid="{00000000-0005-0000-0000-00003F5B0000}"/>
    <cellStyle name="Comma 12 3 2 3 7 2" xfId="23370" xr:uid="{00000000-0005-0000-0000-0000405B0000}"/>
    <cellStyle name="Comma 12 3 2 3 8" xfId="23371" xr:uid="{00000000-0005-0000-0000-0000415B0000}"/>
    <cellStyle name="Comma 12 3 2 3 9" xfId="23372" xr:uid="{00000000-0005-0000-0000-0000425B0000}"/>
    <cellStyle name="Comma 12 3 2 4" xfId="23373" xr:uid="{00000000-0005-0000-0000-0000435B0000}"/>
    <cellStyle name="Comma 12 3 2 4 2" xfId="23374" xr:uid="{00000000-0005-0000-0000-0000445B0000}"/>
    <cellStyle name="Comma 12 3 2 4 2 2" xfId="23375" xr:uid="{00000000-0005-0000-0000-0000455B0000}"/>
    <cellStyle name="Comma 12 3 2 4 2 2 2" xfId="23376" xr:uid="{00000000-0005-0000-0000-0000465B0000}"/>
    <cellStyle name="Comma 12 3 2 4 2 3" xfId="23377" xr:uid="{00000000-0005-0000-0000-0000475B0000}"/>
    <cellStyle name="Comma 12 3 2 4 2 3 2" xfId="23378" xr:uid="{00000000-0005-0000-0000-0000485B0000}"/>
    <cellStyle name="Comma 12 3 2 4 2 4" xfId="23379" xr:uid="{00000000-0005-0000-0000-0000495B0000}"/>
    <cellStyle name="Comma 12 3 2 4 3" xfId="23380" xr:uid="{00000000-0005-0000-0000-00004A5B0000}"/>
    <cellStyle name="Comma 12 3 2 4 3 2" xfId="23381" xr:uid="{00000000-0005-0000-0000-00004B5B0000}"/>
    <cellStyle name="Comma 12 3 2 4 3 2 2" xfId="23382" xr:uid="{00000000-0005-0000-0000-00004C5B0000}"/>
    <cellStyle name="Comma 12 3 2 4 3 3" xfId="23383" xr:uid="{00000000-0005-0000-0000-00004D5B0000}"/>
    <cellStyle name="Comma 12 3 2 4 3 3 2" xfId="23384" xr:uid="{00000000-0005-0000-0000-00004E5B0000}"/>
    <cellStyle name="Comma 12 3 2 4 3 4" xfId="23385" xr:uid="{00000000-0005-0000-0000-00004F5B0000}"/>
    <cellStyle name="Comma 12 3 2 4 4" xfId="23386" xr:uid="{00000000-0005-0000-0000-0000505B0000}"/>
    <cellStyle name="Comma 12 3 2 4 4 2" xfId="23387" xr:uid="{00000000-0005-0000-0000-0000515B0000}"/>
    <cellStyle name="Comma 12 3 2 4 4 2 2" xfId="23388" xr:uid="{00000000-0005-0000-0000-0000525B0000}"/>
    <cellStyle name="Comma 12 3 2 4 4 3" xfId="23389" xr:uid="{00000000-0005-0000-0000-0000535B0000}"/>
    <cellStyle name="Comma 12 3 2 4 4 3 2" xfId="23390" xr:uid="{00000000-0005-0000-0000-0000545B0000}"/>
    <cellStyle name="Comma 12 3 2 4 4 4" xfId="23391" xr:uid="{00000000-0005-0000-0000-0000555B0000}"/>
    <cellStyle name="Comma 12 3 2 4 5" xfId="23392" xr:uid="{00000000-0005-0000-0000-0000565B0000}"/>
    <cellStyle name="Comma 12 3 2 4 5 2" xfId="23393" xr:uid="{00000000-0005-0000-0000-0000575B0000}"/>
    <cellStyle name="Comma 12 3 2 4 6" xfId="23394" xr:uid="{00000000-0005-0000-0000-0000585B0000}"/>
    <cellStyle name="Comma 12 3 2 4 6 2" xfId="23395" xr:uid="{00000000-0005-0000-0000-0000595B0000}"/>
    <cellStyle name="Comma 12 3 2 4 7" xfId="23396" xr:uid="{00000000-0005-0000-0000-00005A5B0000}"/>
    <cellStyle name="Comma 12 3 2 4 8" xfId="23397" xr:uid="{00000000-0005-0000-0000-00005B5B0000}"/>
    <cellStyle name="Comma 12 3 2 5" xfId="23398" xr:uid="{00000000-0005-0000-0000-00005C5B0000}"/>
    <cellStyle name="Comma 12 3 2 5 2" xfId="23399" xr:uid="{00000000-0005-0000-0000-00005D5B0000}"/>
    <cellStyle name="Comma 12 3 2 5 2 2" xfId="23400" xr:uid="{00000000-0005-0000-0000-00005E5B0000}"/>
    <cellStyle name="Comma 12 3 2 5 3" xfId="23401" xr:uid="{00000000-0005-0000-0000-00005F5B0000}"/>
    <cellStyle name="Comma 12 3 2 5 3 2" xfId="23402" xr:uid="{00000000-0005-0000-0000-0000605B0000}"/>
    <cellStyle name="Comma 12 3 2 5 4" xfId="23403" xr:uid="{00000000-0005-0000-0000-0000615B0000}"/>
    <cellStyle name="Comma 12 3 2 6" xfId="23404" xr:uid="{00000000-0005-0000-0000-0000625B0000}"/>
    <cellStyle name="Comma 12 3 2 6 2" xfId="23405" xr:uid="{00000000-0005-0000-0000-0000635B0000}"/>
    <cellStyle name="Comma 12 3 2 6 2 2" xfId="23406" xr:uid="{00000000-0005-0000-0000-0000645B0000}"/>
    <cellStyle name="Comma 12 3 2 6 3" xfId="23407" xr:uid="{00000000-0005-0000-0000-0000655B0000}"/>
    <cellStyle name="Comma 12 3 2 6 3 2" xfId="23408" xr:uid="{00000000-0005-0000-0000-0000665B0000}"/>
    <cellStyle name="Comma 12 3 2 6 4" xfId="23409" xr:uid="{00000000-0005-0000-0000-0000675B0000}"/>
    <cellStyle name="Comma 12 3 2 7" xfId="23410" xr:uid="{00000000-0005-0000-0000-0000685B0000}"/>
    <cellStyle name="Comma 12 3 2 7 2" xfId="23411" xr:uid="{00000000-0005-0000-0000-0000695B0000}"/>
    <cellStyle name="Comma 12 3 2 7 2 2" xfId="23412" xr:uid="{00000000-0005-0000-0000-00006A5B0000}"/>
    <cellStyle name="Comma 12 3 2 7 3" xfId="23413" xr:uid="{00000000-0005-0000-0000-00006B5B0000}"/>
    <cellStyle name="Comma 12 3 2 7 3 2" xfId="23414" xr:uid="{00000000-0005-0000-0000-00006C5B0000}"/>
    <cellStyle name="Comma 12 3 2 7 4" xfId="23415" xr:uid="{00000000-0005-0000-0000-00006D5B0000}"/>
    <cellStyle name="Comma 12 3 2 8" xfId="23416" xr:uid="{00000000-0005-0000-0000-00006E5B0000}"/>
    <cellStyle name="Comma 12 3 2 8 2" xfId="23417" xr:uid="{00000000-0005-0000-0000-00006F5B0000}"/>
    <cellStyle name="Comma 12 3 2 9" xfId="23418" xr:uid="{00000000-0005-0000-0000-0000705B0000}"/>
    <cellStyle name="Comma 12 3 2 9 2" xfId="23419" xr:uid="{00000000-0005-0000-0000-0000715B0000}"/>
    <cellStyle name="Comma 12 3 3" xfId="23420" xr:uid="{00000000-0005-0000-0000-0000725B0000}"/>
    <cellStyle name="Comma 12 3 3 10" xfId="23421" xr:uid="{00000000-0005-0000-0000-0000735B0000}"/>
    <cellStyle name="Comma 12 3 3 11" xfId="23422" xr:uid="{00000000-0005-0000-0000-0000745B0000}"/>
    <cellStyle name="Comma 12 3 3 2" xfId="23423" xr:uid="{00000000-0005-0000-0000-0000755B0000}"/>
    <cellStyle name="Comma 12 3 3 2 10" xfId="23424" xr:uid="{00000000-0005-0000-0000-0000765B0000}"/>
    <cellStyle name="Comma 12 3 3 2 2" xfId="23425" xr:uid="{00000000-0005-0000-0000-0000775B0000}"/>
    <cellStyle name="Comma 12 3 3 2 2 2" xfId="23426" xr:uid="{00000000-0005-0000-0000-0000785B0000}"/>
    <cellStyle name="Comma 12 3 3 2 2 2 2" xfId="23427" xr:uid="{00000000-0005-0000-0000-0000795B0000}"/>
    <cellStyle name="Comma 12 3 3 2 2 2 2 2" xfId="23428" xr:uid="{00000000-0005-0000-0000-00007A5B0000}"/>
    <cellStyle name="Comma 12 3 3 2 2 2 2 2 2" xfId="23429" xr:uid="{00000000-0005-0000-0000-00007B5B0000}"/>
    <cellStyle name="Comma 12 3 3 2 2 2 2 3" xfId="23430" xr:uid="{00000000-0005-0000-0000-00007C5B0000}"/>
    <cellStyle name="Comma 12 3 3 2 2 2 2 3 2" xfId="23431" xr:uid="{00000000-0005-0000-0000-00007D5B0000}"/>
    <cellStyle name="Comma 12 3 3 2 2 2 2 4" xfId="23432" xr:uid="{00000000-0005-0000-0000-00007E5B0000}"/>
    <cellStyle name="Comma 12 3 3 2 2 2 3" xfId="23433" xr:uid="{00000000-0005-0000-0000-00007F5B0000}"/>
    <cellStyle name="Comma 12 3 3 2 2 2 3 2" xfId="23434" xr:uid="{00000000-0005-0000-0000-0000805B0000}"/>
    <cellStyle name="Comma 12 3 3 2 2 2 3 2 2" xfId="23435" xr:uid="{00000000-0005-0000-0000-0000815B0000}"/>
    <cellStyle name="Comma 12 3 3 2 2 2 3 3" xfId="23436" xr:uid="{00000000-0005-0000-0000-0000825B0000}"/>
    <cellStyle name="Comma 12 3 3 2 2 2 3 3 2" xfId="23437" xr:uid="{00000000-0005-0000-0000-0000835B0000}"/>
    <cellStyle name="Comma 12 3 3 2 2 2 3 4" xfId="23438" xr:uid="{00000000-0005-0000-0000-0000845B0000}"/>
    <cellStyle name="Comma 12 3 3 2 2 2 4" xfId="23439" xr:uid="{00000000-0005-0000-0000-0000855B0000}"/>
    <cellStyle name="Comma 12 3 3 2 2 2 4 2" xfId="23440" xr:uid="{00000000-0005-0000-0000-0000865B0000}"/>
    <cellStyle name="Comma 12 3 3 2 2 2 4 2 2" xfId="23441" xr:uid="{00000000-0005-0000-0000-0000875B0000}"/>
    <cellStyle name="Comma 12 3 3 2 2 2 4 3" xfId="23442" xr:uid="{00000000-0005-0000-0000-0000885B0000}"/>
    <cellStyle name="Comma 12 3 3 2 2 2 4 3 2" xfId="23443" xr:uid="{00000000-0005-0000-0000-0000895B0000}"/>
    <cellStyle name="Comma 12 3 3 2 2 2 4 4" xfId="23444" xr:uid="{00000000-0005-0000-0000-00008A5B0000}"/>
    <cellStyle name="Comma 12 3 3 2 2 2 5" xfId="23445" xr:uid="{00000000-0005-0000-0000-00008B5B0000}"/>
    <cellStyle name="Comma 12 3 3 2 2 2 5 2" xfId="23446" xr:uid="{00000000-0005-0000-0000-00008C5B0000}"/>
    <cellStyle name="Comma 12 3 3 2 2 2 6" xfId="23447" xr:uid="{00000000-0005-0000-0000-00008D5B0000}"/>
    <cellStyle name="Comma 12 3 3 2 2 2 6 2" xfId="23448" xr:uid="{00000000-0005-0000-0000-00008E5B0000}"/>
    <cellStyle name="Comma 12 3 3 2 2 2 7" xfId="23449" xr:uid="{00000000-0005-0000-0000-00008F5B0000}"/>
    <cellStyle name="Comma 12 3 3 2 2 2 8" xfId="23450" xr:uid="{00000000-0005-0000-0000-0000905B0000}"/>
    <cellStyle name="Comma 12 3 3 2 2 3" xfId="23451" xr:uid="{00000000-0005-0000-0000-0000915B0000}"/>
    <cellStyle name="Comma 12 3 3 2 2 3 2" xfId="23452" xr:uid="{00000000-0005-0000-0000-0000925B0000}"/>
    <cellStyle name="Comma 12 3 3 2 2 3 2 2" xfId="23453" xr:uid="{00000000-0005-0000-0000-0000935B0000}"/>
    <cellStyle name="Comma 12 3 3 2 2 3 3" xfId="23454" xr:uid="{00000000-0005-0000-0000-0000945B0000}"/>
    <cellStyle name="Comma 12 3 3 2 2 3 3 2" xfId="23455" xr:uid="{00000000-0005-0000-0000-0000955B0000}"/>
    <cellStyle name="Comma 12 3 3 2 2 3 4" xfId="23456" xr:uid="{00000000-0005-0000-0000-0000965B0000}"/>
    <cellStyle name="Comma 12 3 3 2 2 4" xfId="23457" xr:uid="{00000000-0005-0000-0000-0000975B0000}"/>
    <cellStyle name="Comma 12 3 3 2 2 4 2" xfId="23458" xr:uid="{00000000-0005-0000-0000-0000985B0000}"/>
    <cellStyle name="Comma 12 3 3 2 2 4 2 2" xfId="23459" xr:uid="{00000000-0005-0000-0000-0000995B0000}"/>
    <cellStyle name="Comma 12 3 3 2 2 4 3" xfId="23460" xr:uid="{00000000-0005-0000-0000-00009A5B0000}"/>
    <cellStyle name="Comma 12 3 3 2 2 4 3 2" xfId="23461" xr:uid="{00000000-0005-0000-0000-00009B5B0000}"/>
    <cellStyle name="Comma 12 3 3 2 2 4 4" xfId="23462" xr:uid="{00000000-0005-0000-0000-00009C5B0000}"/>
    <cellStyle name="Comma 12 3 3 2 2 5" xfId="23463" xr:uid="{00000000-0005-0000-0000-00009D5B0000}"/>
    <cellStyle name="Comma 12 3 3 2 2 5 2" xfId="23464" xr:uid="{00000000-0005-0000-0000-00009E5B0000}"/>
    <cellStyle name="Comma 12 3 3 2 2 5 2 2" xfId="23465" xr:uid="{00000000-0005-0000-0000-00009F5B0000}"/>
    <cellStyle name="Comma 12 3 3 2 2 5 3" xfId="23466" xr:uid="{00000000-0005-0000-0000-0000A05B0000}"/>
    <cellStyle name="Comma 12 3 3 2 2 5 3 2" xfId="23467" xr:uid="{00000000-0005-0000-0000-0000A15B0000}"/>
    <cellStyle name="Comma 12 3 3 2 2 5 4" xfId="23468" xr:uid="{00000000-0005-0000-0000-0000A25B0000}"/>
    <cellStyle name="Comma 12 3 3 2 2 6" xfId="23469" xr:uid="{00000000-0005-0000-0000-0000A35B0000}"/>
    <cellStyle name="Comma 12 3 3 2 2 6 2" xfId="23470" xr:uid="{00000000-0005-0000-0000-0000A45B0000}"/>
    <cellStyle name="Comma 12 3 3 2 2 7" xfId="23471" xr:uid="{00000000-0005-0000-0000-0000A55B0000}"/>
    <cellStyle name="Comma 12 3 3 2 2 7 2" xfId="23472" xr:uid="{00000000-0005-0000-0000-0000A65B0000}"/>
    <cellStyle name="Comma 12 3 3 2 2 8" xfId="23473" xr:uid="{00000000-0005-0000-0000-0000A75B0000}"/>
    <cellStyle name="Comma 12 3 3 2 2 9" xfId="23474" xr:uid="{00000000-0005-0000-0000-0000A85B0000}"/>
    <cellStyle name="Comma 12 3 3 2 3" xfId="23475" xr:uid="{00000000-0005-0000-0000-0000A95B0000}"/>
    <cellStyle name="Comma 12 3 3 2 3 2" xfId="23476" xr:uid="{00000000-0005-0000-0000-0000AA5B0000}"/>
    <cellStyle name="Comma 12 3 3 2 3 2 2" xfId="23477" xr:uid="{00000000-0005-0000-0000-0000AB5B0000}"/>
    <cellStyle name="Comma 12 3 3 2 3 2 2 2" xfId="23478" xr:uid="{00000000-0005-0000-0000-0000AC5B0000}"/>
    <cellStyle name="Comma 12 3 3 2 3 2 3" xfId="23479" xr:uid="{00000000-0005-0000-0000-0000AD5B0000}"/>
    <cellStyle name="Comma 12 3 3 2 3 2 3 2" xfId="23480" xr:uid="{00000000-0005-0000-0000-0000AE5B0000}"/>
    <cellStyle name="Comma 12 3 3 2 3 2 4" xfId="23481" xr:uid="{00000000-0005-0000-0000-0000AF5B0000}"/>
    <cellStyle name="Comma 12 3 3 2 3 3" xfId="23482" xr:uid="{00000000-0005-0000-0000-0000B05B0000}"/>
    <cellStyle name="Comma 12 3 3 2 3 3 2" xfId="23483" xr:uid="{00000000-0005-0000-0000-0000B15B0000}"/>
    <cellStyle name="Comma 12 3 3 2 3 3 2 2" xfId="23484" xr:uid="{00000000-0005-0000-0000-0000B25B0000}"/>
    <cellStyle name="Comma 12 3 3 2 3 3 3" xfId="23485" xr:uid="{00000000-0005-0000-0000-0000B35B0000}"/>
    <cellStyle name="Comma 12 3 3 2 3 3 3 2" xfId="23486" xr:uid="{00000000-0005-0000-0000-0000B45B0000}"/>
    <cellStyle name="Comma 12 3 3 2 3 3 4" xfId="23487" xr:uid="{00000000-0005-0000-0000-0000B55B0000}"/>
    <cellStyle name="Comma 12 3 3 2 3 4" xfId="23488" xr:uid="{00000000-0005-0000-0000-0000B65B0000}"/>
    <cellStyle name="Comma 12 3 3 2 3 4 2" xfId="23489" xr:uid="{00000000-0005-0000-0000-0000B75B0000}"/>
    <cellStyle name="Comma 12 3 3 2 3 4 2 2" xfId="23490" xr:uid="{00000000-0005-0000-0000-0000B85B0000}"/>
    <cellStyle name="Comma 12 3 3 2 3 4 3" xfId="23491" xr:uid="{00000000-0005-0000-0000-0000B95B0000}"/>
    <cellStyle name="Comma 12 3 3 2 3 4 3 2" xfId="23492" xr:uid="{00000000-0005-0000-0000-0000BA5B0000}"/>
    <cellStyle name="Comma 12 3 3 2 3 4 4" xfId="23493" xr:uid="{00000000-0005-0000-0000-0000BB5B0000}"/>
    <cellStyle name="Comma 12 3 3 2 3 5" xfId="23494" xr:uid="{00000000-0005-0000-0000-0000BC5B0000}"/>
    <cellStyle name="Comma 12 3 3 2 3 5 2" xfId="23495" xr:uid="{00000000-0005-0000-0000-0000BD5B0000}"/>
    <cellStyle name="Comma 12 3 3 2 3 6" xfId="23496" xr:uid="{00000000-0005-0000-0000-0000BE5B0000}"/>
    <cellStyle name="Comma 12 3 3 2 3 6 2" xfId="23497" xr:uid="{00000000-0005-0000-0000-0000BF5B0000}"/>
    <cellStyle name="Comma 12 3 3 2 3 7" xfId="23498" xr:uid="{00000000-0005-0000-0000-0000C05B0000}"/>
    <cellStyle name="Comma 12 3 3 2 3 8" xfId="23499" xr:uid="{00000000-0005-0000-0000-0000C15B0000}"/>
    <cellStyle name="Comma 12 3 3 2 4" xfId="23500" xr:uid="{00000000-0005-0000-0000-0000C25B0000}"/>
    <cellStyle name="Comma 12 3 3 2 4 2" xfId="23501" xr:uid="{00000000-0005-0000-0000-0000C35B0000}"/>
    <cellStyle name="Comma 12 3 3 2 4 2 2" xfId="23502" xr:uid="{00000000-0005-0000-0000-0000C45B0000}"/>
    <cellStyle name="Comma 12 3 3 2 4 3" xfId="23503" xr:uid="{00000000-0005-0000-0000-0000C55B0000}"/>
    <cellStyle name="Comma 12 3 3 2 4 3 2" xfId="23504" xr:uid="{00000000-0005-0000-0000-0000C65B0000}"/>
    <cellStyle name="Comma 12 3 3 2 4 4" xfId="23505" xr:uid="{00000000-0005-0000-0000-0000C75B0000}"/>
    <cellStyle name="Comma 12 3 3 2 5" xfId="23506" xr:uid="{00000000-0005-0000-0000-0000C85B0000}"/>
    <cellStyle name="Comma 12 3 3 2 5 2" xfId="23507" xr:uid="{00000000-0005-0000-0000-0000C95B0000}"/>
    <cellStyle name="Comma 12 3 3 2 5 2 2" xfId="23508" xr:uid="{00000000-0005-0000-0000-0000CA5B0000}"/>
    <cellStyle name="Comma 12 3 3 2 5 3" xfId="23509" xr:uid="{00000000-0005-0000-0000-0000CB5B0000}"/>
    <cellStyle name="Comma 12 3 3 2 5 3 2" xfId="23510" xr:uid="{00000000-0005-0000-0000-0000CC5B0000}"/>
    <cellStyle name="Comma 12 3 3 2 5 4" xfId="23511" xr:uid="{00000000-0005-0000-0000-0000CD5B0000}"/>
    <cellStyle name="Comma 12 3 3 2 6" xfId="23512" xr:uid="{00000000-0005-0000-0000-0000CE5B0000}"/>
    <cellStyle name="Comma 12 3 3 2 6 2" xfId="23513" xr:uid="{00000000-0005-0000-0000-0000CF5B0000}"/>
    <cellStyle name="Comma 12 3 3 2 6 2 2" xfId="23514" xr:uid="{00000000-0005-0000-0000-0000D05B0000}"/>
    <cellStyle name="Comma 12 3 3 2 6 3" xfId="23515" xr:uid="{00000000-0005-0000-0000-0000D15B0000}"/>
    <cellStyle name="Comma 12 3 3 2 6 3 2" xfId="23516" xr:uid="{00000000-0005-0000-0000-0000D25B0000}"/>
    <cellStyle name="Comma 12 3 3 2 6 4" xfId="23517" xr:uid="{00000000-0005-0000-0000-0000D35B0000}"/>
    <cellStyle name="Comma 12 3 3 2 7" xfId="23518" xr:uid="{00000000-0005-0000-0000-0000D45B0000}"/>
    <cellStyle name="Comma 12 3 3 2 7 2" xfId="23519" xr:uid="{00000000-0005-0000-0000-0000D55B0000}"/>
    <cellStyle name="Comma 12 3 3 2 8" xfId="23520" xr:uid="{00000000-0005-0000-0000-0000D65B0000}"/>
    <cellStyle name="Comma 12 3 3 2 8 2" xfId="23521" xr:uid="{00000000-0005-0000-0000-0000D75B0000}"/>
    <cellStyle name="Comma 12 3 3 2 9" xfId="23522" xr:uid="{00000000-0005-0000-0000-0000D85B0000}"/>
    <cellStyle name="Comma 12 3 3 3" xfId="23523" xr:uid="{00000000-0005-0000-0000-0000D95B0000}"/>
    <cellStyle name="Comma 12 3 3 3 2" xfId="23524" xr:uid="{00000000-0005-0000-0000-0000DA5B0000}"/>
    <cellStyle name="Comma 12 3 3 3 2 2" xfId="23525" xr:uid="{00000000-0005-0000-0000-0000DB5B0000}"/>
    <cellStyle name="Comma 12 3 3 3 2 2 2" xfId="23526" xr:uid="{00000000-0005-0000-0000-0000DC5B0000}"/>
    <cellStyle name="Comma 12 3 3 3 2 2 2 2" xfId="23527" xr:uid="{00000000-0005-0000-0000-0000DD5B0000}"/>
    <cellStyle name="Comma 12 3 3 3 2 2 3" xfId="23528" xr:uid="{00000000-0005-0000-0000-0000DE5B0000}"/>
    <cellStyle name="Comma 12 3 3 3 2 2 3 2" xfId="23529" xr:uid="{00000000-0005-0000-0000-0000DF5B0000}"/>
    <cellStyle name="Comma 12 3 3 3 2 2 4" xfId="23530" xr:uid="{00000000-0005-0000-0000-0000E05B0000}"/>
    <cellStyle name="Comma 12 3 3 3 2 3" xfId="23531" xr:uid="{00000000-0005-0000-0000-0000E15B0000}"/>
    <cellStyle name="Comma 12 3 3 3 2 3 2" xfId="23532" xr:uid="{00000000-0005-0000-0000-0000E25B0000}"/>
    <cellStyle name="Comma 12 3 3 3 2 3 2 2" xfId="23533" xr:uid="{00000000-0005-0000-0000-0000E35B0000}"/>
    <cellStyle name="Comma 12 3 3 3 2 3 3" xfId="23534" xr:uid="{00000000-0005-0000-0000-0000E45B0000}"/>
    <cellStyle name="Comma 12 3 3 3 2 3 3 2" xfId="23535" xr:uid="{00000000-0005-0000-0000-0000E55B0000}"/>
    <cellStyle name="Comma 12 3 3 3 2 3 4" xfId="23536" xr:uid="{00000000-0005-0000-0000-0000E65B0000}"/>
    <cellStyle name="Comma 12 3 3 3 2 4" xfId="23537" xr:uid="{00000000-0005-0000-0000-0000E75B0000}"/>
    <cellStyle name="Comma 12 3 3 3 2 4 2" xfId="23538" xr:uid="{00000000-0005-0000-0000-0000E85B0000}"/>
    <cellStyle name="Comma 12 3 3 3 2 4 2 2" xfId="23539" xr:uid="{00000000-0005-0000-0000-0000E95B0000}"/>
    <cellStyle name="Comma 12 3 3 3 2 4 3" xfId="23540" xr:uid="{00000000-0005-0000-0000-0000EA5B0000}"/>
    <cellStyle name="Comma 12 3 3 3 2 4 3 2" xfId="23541" xr:uid="{00000000-0005-0000-0000-0000EB5B0000}"/>
    <cellStyle name="Comma 12 3 3 3 2 4 4" xfId="23542" xr:uid="{00000000-0005-0000-0000-0000EC5B0000}"/>
    <cellStyle name="Comma 12 3 3 3 2 5" xfId="23543" xr:uid="{00000000-0005-0000-0000-0000ED5B0000}"/>
    <cellStyle name="Comma 12 3 3 3 2 5 2" xfId="23544" xr:uid="{00000000-0005-0000-0000-0000EE5B0000}"/>
    <cellStyle name="Comma 12 3 3 3 2 6" xfId="23545" xr:uid="{00000000-0005-0000-0000-0000EF5B0000}"/>
    <cellStyle name="Comma 12 3 3 3 2 6 2" xfId="23546" xr:uid="{00000000-0005-0000-0000-0000F05B0000}"/>
    <cellStyle name="Comma 12 3 3 3 2 7" xfId="23547" xr:uid="{00000000-0005-0000-0000-0000F15B0000}"/>
    <cellStyle name="Comma 12 3 3 3 2 8" xfId="23548" xr:uid="{00000000-0005-0000-0000-0000F25B0000}"/>
    <cellStyle name="Comma 12 3 3 3 3" xfId="23549" xr:uid="{00000000-0005-0000-0000-0000F35B0000}"/>
    <cellStyle name="Comma 12 3 3 3 3 2" xfId="23550" xr:uid="{00000000-0005-0000-0000-0000F45B0000}"/>
    <cellStyle name="Comma 12 3 3 3 3 2 2" xfId="23551" xr:uid="{00000000-0005-0000-0000-0000F55B0000}"/>
    <cellStyle name="Comma 12 3 3 3 3 3" xfId="23552" xr:uid="{00000000-0005-0000-0000-0000F65B0000}"/>
    <cellStyle name="Comma 12 3 3 3 3 3 2" xfId="23553" xr:uid="{00000000-0005-0000-0000-0000F75B0000}"/>
    <cellStyle name="Comma 12 3 3 3 3 4" xfId="23554" xr:uid="{00000000-0005-0000-0000-0000F85B0000}"/>
    <cellStyle name="Comma 12 3 3 3 4" xfId="23555" xr:uid="{00000000-0005-0000-0000-0000F95B0000}"/>
    <cellStyle name="Comma 12 3 3 3 4 2" xfId="23556" xr:uid="{00000000-0005-0000-0000-0000FA5B0000}"/>
    <cellStyle name="Comma 12 3 3 3 4 2 2" xfId="23557" xr:uid="{00000000-0005-0000-0000-0000FB5B0000}"/>
    <cellStyle name="Comma 12 3 3 3 4 3" xfId="23558" xr:uid="{00000000-0005-0000-0000-0000FC5B0000}"/>
    <cellStyle name="Comma 12 3 3 3 4 3 2" xfId="23559" xr:uid="{00000000-0005-0000-0000-0000FD5B0000}"/>
    <cellStyle name="Comma 12 3 3 3 4 4" xfId="23560" xr:uid="{00000000-0005-0000-0000-0000FE5B0000}"/>
    <cellStyle name="Comma 12 3 3 3 5" xfId="23561" xr:uid="{00000000-0005-0000-0000-0000FF5B0000}"/>
    <cellStyle name="Comma 12 3 3 3 5 2" xfId="23562" xr:uid="{00000000-0005-0000-0000-0000005C0000}"/>
    <cellStyle name="Comma 12 3 3 3 5 2 2" xfId="23563" xr:uid="{00000000-0005-0000-0000-0000015C0000}"/>
    <cellStyle name="Comma 12 3 3 3 5 3" xfId="23564" xr:uid="{00000000-0005-0000-0000-0000025C0000}"/>
    <cellStyle name="Comma 12 3 3 3 5 3 2" xfId="23565" xr:uid="{00000000-0005-0000-0000-0000035C0000}"/>
    <cellStyle name="Comma 12 3 3 3 5 4" xfId="23566" xr:uid="{00000000-0005-0000-0000-0000045C0000}"/>
    <cellStyle name="Comma 12 3 3 3 6" xfId="23567" xr:uid="{00000000-0005-0000-0000-0000055C0000}"/>
    <cellStyle name="Comma 12 3 3 3 6 2" xfId="23568" xr:uid="{00000000-0005-0000-0000-0000065C0000}"/>
    <cellStyle name="Comma 12 3 3 3 7" xfId="23569" xr:uid="{00000000-0005-0000-0000-0000075C0000}"/>
    <cellStyle name="Comma 12 3 3 3 7 2" xfId="23570" xr:uid="{00000000-0005-0000-0000-0000085C0000}"/>
    <cellStyle name="Comma 12 3 3 3 8" xfId="23571" xr:uid="{00000000-0005-0000-0000-0000095C0000}"/>
    <cellStyle name="Comma 12 3 3 3 9" xfId="23572" xr:uid="{00000000-0005-0000-0000-00000A5C0000}"/>
    <cellStyle name="Comma 12 3 3 4" xfId="23573" xr:uid="{00000000-0005-0000-0000-00000B5C0000}"/>
    <cellStyle name="Comma 12 3 3 4 2" xfId="23574" xr:uid="{00000000-0005-0000-0000-00000C5C0000}"/>
    <cellStyle name="Comma 12 3 3 4 2 2" xfId="23575" xr:uid="{00000000-0005-0000-0000-00000D5C0000}"/>
    <cellStyle name="Comma 12 3 3 4 2 2 2" xfId="23576" xr:uid="{00000000-0005-0000-0000-00000E5C0000}"/>
    <cellStyle name="Comma 12 3 3 4 2 3" xfId="23577" xr:uid="{00000000-0005-0000-0000-00000F5C0000}"/>
    <cellStyle name="Comma 12 3 3 4 2 3 2" xfId="23578" xr:uid="{00000000-0005-0000-0000-0000105C0000}"/>
    <cellStyle name="Comma 12 3 3 4 2 4" xfId="23579" xr:uid="{00000000-0005-0000-0000-0000115C0000}"/>
    <cellStyle name="Comma 12 3 3 4 3" xfId="23580" xr:uid="{00000000-0005-0000-0000-0000125C0000}"/>
    <cellStyle name="Comma 12 3 3 4 3 2" xfId="23581" xr:uid="{00000000-0005-0000-0000-0000135C0000}"/>
    <cellStyle name="Comma 12 3 3 4 3 2 2" xfId="23582" xr:uid="{00000000-0005-0000-0000-0000145C0000}"/>
    <cellStyle name="Comma 12 3 3 4 3 3" xfId="23583" xr:uid="{00000000-0005-0000-0000-0000155C0000}"/>
    <cellStyle name="Comma 12 3 3 4 3 3 2" xfId="23584" xr:uid="{00000000-0005-0000-0000-0000165C0000}"/>
    <cellStyle name="Comma 12 3 3 4 3 4" xfId="23585" xr:uid="{00000000-0005-0000-0000-0000175C0000}"/>
    <cellStyle name="Comma 12 3 3 4 4" xfId="23586" xr:uid="{00000000-0005-0000-0000-0000185C0000}"/>
    <cellStyle name="Comma 12 3 3 4 4 2" xfId="23587" xr:uid="{00000000-0005-0000-0000-0000195C0000}"/>
    <cellStyle name="Comma 12 3 3 4 4 2 2" xfId="23588" xr:uid="{00000000-0005-0000-0000-00001A5C0000}"/>
    <cellStyle name="Comma 12 3 3 4 4 3" xfId="23589" xr:uid="{00000000-0005-0000-0000-00001B5C0000}"/>
    <cellStyle name="Comma 12 3 3 4 4 3 2" xfId="23590" xr:uid="{00000000-0005-0000-0000-00001C5C0000}"/>
    <cellStyle name="Comma 12 3 3 4 4 4" xfId="23591" xr:uid="{00000000-0005-0000-0000-00001D5C0000}"/>
    <cellStyle name="Comma 12 3 3 4 5" xfId="23592" xr:uid="{00000000-0005-0000-0000-00001E5C0000}"/>
    <cellStyle name="Comma 12 3 3 4 5 2" xfId="23593" xr:uid="{00000000-0005-0000-0000-00001F5C0000}"/>
    <cellStyle name="Comma 12 3 3 4 6" xfId="23594" xr:uid="{00000000-0005-0000-0000-0000205C0000}"/>
    <cellStyle name="Comma 12 3 3 4 6 2" xfId="23595" xr:uid="{00000000-0005-0000-0000-0000215C0000}"/>
    <cellStyle name="Comma 12 3 3 4 7" xfId="23596" xr:uid="{00000000-0005-0000-0000-0000225C0000}"/>
    <cellStyle name="Comma 12 3 3 4 8" xfId="23597" xr:uid="{00000000-0005-0000-0000-0000235C0000}"/>
    <cellStyle name="Comma 12 3 3 5" xfId="23598" xr:uid="{00000000-0005-0000-0000-0000245C0000}"/>
    <cellStyle name="Comma 12 3 3 5 2" xfId="23599" xr:uid="{00000000-0005-0000-0000-0000255C0000}"/>
    <cellStyle name="Comma 12 3 3 5 2 2" xfId="23600" xr:uid="{00000000-0005-0000-0000-0000265C0000}"/>
    <cellStyle name="Comma 12 3 3 5 3" xfId="23601" xr:uid="{00000000-0005-0000-0000-0000275C0000}"/>
    <cellStyle name="Comma 12 3 3 5 3 2" xfId="23602" xr:uid="{00000000-0005-0000-0000-0000285C0000}"/>
    <cellStyle name="Comma 12 3 3 5 4" xfId="23603" xr:uid="{00000000-0005-0000-0000-0000295C0000}"/>
    <cellStyle name="Comma 12 3 3 6" xfId="23604" xr:uid="{00000000-0005-0000-0000-00002A5C0000}"/>
    <cellStyle name="Comma 12 3 3 6 2" xfId="23605" xr:uid="{00000000-0005-0000-0000-00002B5C0000}"/>
    <cellStyle name="Comma 12 3 3 6 2 2" xfId="23606" xr:uid="{00000000-0005-0000-0000-00002C5C0000}"/>
    <cellStyle name="Comma 12 3 3 6 3" xfId="23607" xr:uid="{00000000-0005-0000-0000-00002D5C0000}"/>
    <cellStyle name="Comma 12 3 3 6 3 2" xfId="23608" xr:uid="{00000000-0005-0000-0000-00002E5C0000}"/>
    <cellStyle name="Comma 12 3 3 6 4" xfId="23609" xr:uid="{00000000-0005-0000-0000-00002F5C0000}"/>
    <cellStyle name="Comma 12 3 3 7" xfId="23610" xr:uid="{00000000-0005-0000-0000-0000305C0000}"/>
    <cellStyle name="Comma 12 3 3 7 2" xfId="23611" xr:uid="{00000000-0005-0000-0000-0000315C0000}"/>
    <cellStyle name="Comma 12 3 3 7 2 2" xfId="23612" xr:uid="{00000000-0005-0000-0000-0000325C0000}"/>
    <cellStyle name="Comma 12 3 3 7 3" xfId="23613" xr:uid="{00000000-0005-0000-0000-0000335C0000}"/>
    <cellStyle name="Comma 12 3 3 7 3 2" xfId="23614" xr:uid="{00000000-0005-0000-0000-0000345C0000}"/>
    <cellStyle name="Comma 12 3 3 7 4" xfId="23615" xr:uid="{00000000-0005-0000-0000-0000355C0000}"/>
    <cellStyle name="Comma 12 3 3 8" xfId="23616" xr:uid="{00000000-0005-0000-0000-0000365C0000}"/>
    <cellStyle name="Comma 12 3 3 8 2" xfId="23617" xr:uid="{00000000-0005-0000-0000-0000375C0000}"/>
    <cellStyle name="Comma 12 3 3 9" xfId="23618" xr:uid="{00000000-0005-0000-0000-0000385C0000}"/>
    <cellStyle name="Comma 12 3 3 9 2" xfId="23619" xr:uid="{00000000-0005-0000-0000-0000395C0000}"/>
    <cellStyle name="Comma 12 3 4" xfId="23620" xr:uid="{00000000-0005-0000-0000-00003A5C0000}"/>
    <cellStyle name="Comma 12 3 4 10" xfId="23621" xr:uid="{00000000-0005-0000-0000-00003B5C0000}"/>
    <cellStyle name="Comma 12 3 4 2" xfId="23622" xr:uid="{00000000-0005-0000-0000-00003C5C0000}"/>
    <cellStyle name="Comma 12 3 4 2 2" xfId="23623" xr:uid="{00000000-0005-0000-0000-00003D5C0000}"/>
    <cellStyle name="Comma 12 3 4 2 2 2" xfId="23624" xr:uid="{00000000-0005-0000-0000-00003E5C0000}"/>
    <cellStyle name="Comma 12 3 4 2 2 2 2" xfId="23625" xr:uid="{00000000-0005-0000-0000-00003F5C0000}"/>
    <cellStyle name="Comma 12 3 4 2 2 2 2 2" xfId="23626" xr:uid="{00000000-0005-0000-0000-0000405C0000}"/>
    <cellStyle name="Comma 12 3 4 2 2 2 3" xfId="23627" xr:uid="{00000000-0005-0000-0000-0000415C0000}"/>
    <cellStyle name="Comma 12 3 4 2 2 2 3 2" xfId="23628" xr:uid="{00000000-0005-0000-0000-0000425C0000}"/>
    <cellStyle name="Comma 12 3 4 2 2 2 4" xfId="23629" xr:uid="{00000000-0005-0000-0000-0000435C0000}"/>
    <cellStyle name="Comma 12 3 4 2 2 3" xfId="23630" xr:uid="{00000000-0005-0000-0000-0000445C0000}"/>
    <cellStyle name="Comma 12 3 4 2 2 3 2" xfId="23631" xr:uid="{00000000-0005-0000-0000-0000455C0000}"/>
    <cellStyle name="Comma 12 3 4 2 2 3 2 2" xfId="23632" xr:uid="{00000000-0005-0000-0000-0000465C0000}"/>
    <cellStyle name="Comma 12 3 4 2 2 3 3" xfId="23633" xr:uid="{00000000-0005-0000-0000-0000475C0000}"/>
    <cellStyle name="Comma 12 3 4 2 2 3 3 2" xfId="23634" xr:uid="{00000000-0005-0000-0000-0000485C0000}"/>
    <cellStyle name="Comma 12 3 4 2 2 3 4" xfId="23635" xr:uid="{00000000-0005-0000-0000-0000495C0000}"/>
    <cellStyle name="Comma 12 3 4 2 2 4" xfId="23636" xr:uid="{00000000-0005-0000-0000-00004A5C0000}"/>
    <cellStyle name="Comma 12 3 4 2 2 4 2" xfId="23637" xr:uid="{00000000-0005-0000-0000-00004B5C0000}"/>
    <cellStyle name="Comma 12 3 4 2 2 4 2 2" xfId="23638" xr:uid="{00000000-0005-0000-0000-00004C5C0000}"/>
    <cellStyle name="Comma 12 3 4 2 2 4 3" xfId="23639" xr:uid="{00000000-0005-0000-0000-00004D5C0000}"/>
    <cellStyle name="Comma 12 3 4 2 2 4 3 2" xfId="23640" xr:uid="{00000000-0005-0000-0000-00004E5C0000}"/>
    <cellStyle name="Comma 12 3 4 2 2 4 4" xfId="23641" xr:uid="{00000000-0005-0000-0000-00004F5C0000}"/>
    <cellStyle name="Comma 12 3 4 2 2 5" xfId="23642" xr:uid="{00000000-0005-0000-0000-0000505C0000}"/>
    <cellStyle name="Comma 12 3 4 2 2 5 2" xfId="23643" xr:uid="{00000000-0005-0000-0000-0000515C0000}"/>
    <cellStyle name="Comma 12 3 4 2 2 6" xfId="23644" xr:uid="{00000000-0005-0000-0000-0000525C0000}"/>
    <cellStyle name="Comma 12 3 4 2 2 6 2" xfId="23645" xr:uid="{00000000-0005-0000-0000-0000535C0000}"/>
    <cellStyle name="Comma 12 3 4 2 2 7" xfId="23646" xr:uid="{00000000-0005-0000-0000-0000545C0000}"/>
    <cellStyle name="Comma 12 3 4 2 2 8" xfId="23647" xr:uid="{00000000-0005-0000-0000-0000555C0000}"/>
    <cellStyle name="Comma 12 3 4 2 3" xfId="23648" xr:uid="{00000000-0005-0000-0000-0000565C0000}"/>
    <cellStyle name="Comma 12 3 4 2 3 2" xfId="23649" xr:uid="{00000000-0005-0000-0000-0000575C0000}"/>
    <cellStyle name="Comma 12 3 4 2 3 2 2" xfId="23650" xr:uid="{00000000-0005-0000-0000-0000585C0000}"/>
    <cellStyle name="Comma 12 3 4 2 3 3" xfId="23651" xr:uid="{00000000-0005-0000-0000-0000595C0000}"/>
    <cellStyle name="Comma 12 3 4 2 3 3 2" xfId="23652" xr:uid="{00000000-0005-0000-0000-00005A5C0000}"/>
    <cellStyle name="Comma 12 3 4 2 3 4" xfId="23653" xr:uid="{00000000-0005-0000-0000-00005B5C0000}"/>
    <cellStyle name="Comma 12 3 4 2 4" xfId="23654" xr:uid="{00000000-0005-0000-0000-00005C5C0000}"/>
    <cellStyle name="Comma 12 3 4 2 4 2" xfId="23655" xr:uid="{00000000-0005-0000-0000-00005D5C0000}"/>
    <cellStyle name="Comma 12 3 4 2 4 2 2" xfId="23656" xr:uid="{00000000-0005-0000-0000-00005E5C0000}"/>
    <cellStyle name="Comma 12 3 4 2 4 3" xfId="23657" xr:uid="{00000000-0005-0000-0000-00005F5C0000}"/>
    <cellStyle name="Comma 12 3 4 2 4 3 2" xfId="23658" xr:uid="{00000000-0005-0000-0000-0000605C0000}"/>
    <cellStyle name="Comma 12 3 4 2 4 4" xfId="23659" xr:uid="{00000000-0005-0000-0000-0000615C0000}"/>
    <cellStyle name="Comma 12 3 4 2 5" xfId="23660" xr:uid="{00000000-0005-0000-0000-0000625C0000}"/>
    <cellStyle name="Comma 12 3 4 2 5 2" xfId="23661" xr:uid="{00000000-0005-0000-0000-0000635C0000}"/>
    <cellStyle name="Comma 12 3 4 2 5 2 2" xfId="23662" xr:uid="{00000000-0005-0000-0000-0000645C0000}"/>
    <cellStyle name="Comma 12 3 4 2 5 3" xfId="23663" xr:uid="{00000000-0005-0000-0000-0000655C0000}"/>
    <cellStyle name="Comma 12 3 4 2 5 3 2" xfId="23664" xr:uid="{00000000-0005-0000-0000-0000665C0000}"/>
    <cellStyle name="Comma 12 3 4 2 5 4" xfId="23665" xr:uid="{00000000-0005-0000-0000-0000675C0000}"/>
    <cellStyle name="Comma 12 3 4 2 6" xfId="23666" xr:uid="{00000000-0005-0000-0000-0000685C0000}"/>
    <cellStyle name="Comma 12 3 4 2 6 2" xfId="23667" xr:uid="{00000000-0005-0000-0000-0000695C0000}"/>
    <cellStyle name="Comma 12 3 4 2 7" xfId="23668" xr:uid="{00000000-0005-0000-0000-00006A5C0000}"/>
    <cellStyle name="Comma 12 3 4 2 7 2" xfId="23669" xr:uid="{00000000-0005-0000-0000-00006B5C0000}"/>
    <cellStyle name="Comma 12 3 4 2 8" xfId="23670" xr:uid="{00000000-0005-0000-0000-00006C5C0000}"/>
    <cellStyle name="Comma 12 3 4 2 9" xfId="23671" xr:uid="{00000000-0005-0000-0000-00006D5C0000}"/>
    <cellStyle name="Comma 12 3 4 3" xfId="23672" xr:uid="{00000000-0005-0000-0000-00006E5C0000}"/>
    <cellStyle name="Comma 12 3 4 3 2" xfId="23673" xr:uid="{00000000-0005-0000-0000-00006F5C0000}"/>
    <cellStyle name="Comma 12 3 4 3 2 2" xfId="23674" xr:uid="{00000000-0005-0000-0000-0000705C0000}"/>
    <cellStyle name="Comma 12 3 4 3 2 2 2" xfId="23675" xr:uid="{00000000-0005-0000-0000-0000715C0000}"/>
    <cellStyle name="Comma 12 3 4 3 2 3" xfId="23676" xr:uid="{00000000-0005-0000-0000-0000725C0000}"/>
    <cellStyle name="Comma 12 3 4 3 2 3 2" xfId="23677" xr:uid="{00000000-0005-0000-0000-0000735C0000}"/>
    <cellStyle name="Comma 12 3 4 3 2 4" xfId="23678" xr:uid="{00000000-0005-0000-0000-0000745C0000}"/>
    <cellStyle name="Comma 12 3 4 3 3" xfId="23679" xr:uid="{00000000-0005-0000-0000-0000755C0000}"/>
    <cellStyle name="Comma 12 3 4 3 3 2" xfId="23680" xr:uid="{00000000-0005-0000-0000-0000765C0000}"/>
    <cellStyle name="Comma 12 3 4 3 3 2 2" xfId="23681" xr:uid="{00000000-0005-0000-0000-0000775C0000}"/>
    <cellStyle name="Comma 12 3 4 3 3 3" xfId="23682" xr:uid="{00000000-0005-0000-0000-0000785C0000}"/>
    <cellStyle name="Comma 12 3 4 3 3 3 2" xfId="23683" xr:uid="{00000000-0005-0000-0000-0000795C0000}"/>
    <cellStyle name="Comma 12 3 4 3 3 4" xfId="23684" xr:uid="{00000000-0005-0000-0000-00007A5C0000}"/>
    <cellStyle name="Comma 12 3 4 3 4" xfId="23685" xr:uid="{00000000-0005-0000-0000-00007B5C0000}"/>
    <cellStyle name="Comma 12 3 4 3 4 2" xfId="23686" xr:uid="{00000000-0005-0000-0000-00007C5C0000}"/>
    <cellStyle name="Comma 12 3 4 3 4 2 2" xfId="23687" xr:uid="{00000000-0005-0000-0000-00007D5C0000}"/>
    <cellStyle name="Comma 12 3 4 3 4 3" xfId="23688" xr:uid="{00000000-0005-0000-0000-00007E5C0000}"/>
    <cellStyle name="Comma 12 3 4 3 4 3 2" xfId="23689" xr:uid="{00000000-0005-0000-0000-00007F5C0000}"/>
    <cellStyle name="Comma 12 3 4 3 4 4" xfId="23690" xr:uid="{00000000-0005-0000-0000-0000805C0000}"/>
    <cellStyle name="Comma 12 3 4 3 5" xfId="23691" xr:uid="{00000000-0005-0000-0000-0000815C0000}"/>
    <cellStyle name="Comma 12 3 4 3 5 2" xfId="23692" xr:uid="{00000000-0005-0000-0000-0000825C0000}"/>
    <cellStyle name="Comma 12 3 4 3 6" xfId="23693" xr:uid="{00000000-0005-0000-0000-0000835C0000}"/>
    <cellStyle name="Comma 12 3 4 3 6 2" xfId="23694" xr:uid="{00000000-0005-0000-0000-0000845C0000}"/>
    <cellStyle name="Comma 12 3 4 3 7" xfId="23695" xr:uid="{00000000-0005-0000-0000-0000855C0000}"/>
    <cellStyle name="Comma 12 3 4 3 8" xfId="23696" xr:uid="{00000000-0005-0000-0000-0000865C0000}"/>
    <cellStyle name="Comma 12 3 4 4" xfId="23697" xr:uid="{00000000-0005-0000-0000-0000875C0000}"/>
    <cellStyle name="Comma 12 3 4 4 2" xfId="23698" xr:uid="{00000000-0005-0000-0000-0000885C0000}"/>
    <cellStyle name="Comma 12 3 4 4 2 2" xfId="23699" xr:uid="{00000000-0005-0000-0000-0000895C0000}"/>
    <cellStyle name="Comma 12 3 4 4 3" xfId="23700" xr:uid="{00000000-0005-0000-0000-00008A5C0000}"/>
    <cellStyle name="Comma 12 3 4 4 3 2" xfId="23701" xr:uid="{00000000-0005-0000-0000-00008B5C0000}"/>
    <cellStyle name="Comma 12 3 4 4 4" xfId="23702" xr:uid="{00000000-0005-0000-0000-00008C5C0000}"/>
    <cellStyle name="Comma 12 3 4 5" xfId="23703" xr:uid="{00000000-0005-0000-0000-00008D5C0000}"/>
    <cellStyle name="Comma 12 3 4 5 2" xfId="23704" xr:uid="{00000000-0005-0000-0000-00008E5C0000}"/>
    <cellStyle name="Comma 12 3 4 5 2 2" xfId="23705" xr:uid="{00000000-0005-0000-0000-00008F5C0000}"/>
    <cellStyle name="Comma 12 3 4 5 3" xfId="23706" xr:uid="{00000000-0005-0000-0000-0000905C0000}"/>
    <cellStyle name="Comma 12 3 4 5 3 2" xfId="23707" xr:uid="{00000000-0005-0000-0000-0000915C0000}"/>
    <cellStyle name="Comma 12 3 4 5 4" xfId="23708" xr:uid="{00000000-0005-0000-0000-0000925C0000}"/>
    <cellStyle name="Comma 12 3 4 6" xfId="23709" xr:uid="{00000000-0005-0000-0000-0000935C0000}"/>
    <cellStyle name="Comma 12 3 4 6 2" xfId="23710" xr:uid="{00000000-0005-0000-0000-0000945C0000}"/>
    <cellStyle name="Comma 12 3 4 6 2 2" xfId="23711" xr:uid="{00000000-0005-0000-0000-0000955C0000}"/>
    <cellStyle name="Comma 12 3 4 6 3" xfId="23712" xr:uid="{00000000-0005-0000-0000-0000965C0000}"/>
    <cellStyle name="Comma 12 3 4 6 3 2" xfId="23713" xr:uid="{00000000-0005-0000-0000-0000975C0000}"/>
    <cellStyle name="Comma 12 3 4 6 4" xfId="23714" xr:uid="{00000000-0005-0000-0000-0000985C0000}"/>
    <cellStyle name="Comma 12 3 4 7" xfId="23715" xr:uid="{00000000-0005-0000-0000-0000995C0000}"/>
    <cellStyle name="Comma 12 3 4 7 2" xfId="23716" xr:uid="{00000000-0005-0000-0000-00009A5C0000}"/>
    <cellStyle name="Comma 12 3 4 8" xfId="23717" xr:uid="{00000000-0005-0000-0000-00009B5C0000}"/>
    <cellStyle name="Comma 12 3 4 8 2" xfId="23718" xr:uid="{00000000-0005-0000-0000-00009C5C0000}"/>
    <cellStyle name="Comma 12 3 4 9" xfId="23719" xr:uid="{00000000-0005-0000-0000-00009D5C0000}"/>
    <cellStyle name="Comma 12 3 5" xfId="23720" xr:uid="{00000000-0005-0000-0000-00009E5C0000}"/>
    <cellStyle name="Comma 12 3 5 2" xfId="23721" xr:uid="{00000000-0005-0000-0000-00009F5C0000}"/>
    <cellStyle name="Comma 12 3 5 2 2" xfId="23722" xr:uid="{00000000-0005-0000-0000-0000A05C0000}"/>
    <cellStyle name="Comma 12 3 5 2 2 2" xfId="23723" xr:uid="{00000000-0005-0000-0000-0000A15C0000}"/>
    <cellStyle name="Comma 12 3 5 2 2 2 2" xfId="23724" xr:uid="{00000000-0005-0000-0000-0000A25C0000}"/>
    <cellStyle name="Comma 12 3 5 2 2 3" xfId="23725" xr:uid="{00000000-0005-0000-0000-0000A35C0000}"/>
    <cellStyle name="Comma 12 3 5 2 2 3 2" xfId="23726" xr:uid="{00000000-0005-0000-0000-0000A45C0000}"/>
    <cellStyle name="Comma 12 3 5 2 2 4" xfId="23727" xr:uid="{00000000-0005-0000-0000-0000A55C0000}"/>
    <cellStyle name="Comma 12 3 5 2 3" xfId="23728" xr:uid="{00000000-0005-0000-0000-0000A65C0000}"/>
    <cellStyle name="Comma 12 3 5 2 3 2" xfId="23729" xr:uid="{00000000-0005-0000-0000-0000A75C0000}"/>
    <cellStyle name="Comma 12 3 5 2 3 2 2" xfId="23730" xr:uid="{00000000-0005-0000-0000-0000A85C0000}"/>
    <cellStyle name="Comma 12 3 5 2 3 3" xfId="23731" xr:uid="{00000000-0005-0000-0000-0000A95C0000}"/>
    <cellStyle name="Comma 12 3 5 2 3 3 2" xfId="23732" xr:uid="{00000000-0005-0000-0000-0000AA5C0000}"/>
    <cellStyle name="Comma 12 3 5 2 3 4" xfId="23733" xr:uid="{00000000-0005-0000-0000-0000AB5C0000}"/>
    <cellStyle name="Comma 12 3 5 2 4" xfId="23734" xr:uid="{00000000-0005-0000-0000-0000AC5C0000}"/>
    <cellStyle name="Comma 12 3 5 2 4 2" xfId="23735" xr:uid="{00000000-0005-0000-0000-0000AD5C0000}"/>
    <cellStyle name="Comma 12 3 5 2 4 2 2" xfId="23736" xr:uid="{00000000-0005-0000-0000-0000AE5C0000}"/>
    <cellStyle name="Comma 12 3 5 2 4 3" xfId="23737" xr:uid="{00000000-0005-0000-0000-0000AF5C0000}"/>
    <cellStyle name="Comma 12 3 5 2 4 3 2" xfId="23738" xr:uid="{00000000-0005-0000-0000-0000B05C0000}"/>
    <cellStyle name="Comma 12 3 5 2 4 4" xfId="23739" xr:uid="{00000000-0005-0000-0000-0000B15C0000}"/>
    <cellStyle name="Comma 12 3 5 2 5" xfId="23740" xr:uid="{00000000-0005-0000-0000-0000B25C0000}"/>
    <cellStyle name="Comma 12 3 5 2 5 2" xfId="23741" xr:uid="{00000000-0005-0000-0000-0000B35C0000}"/>
    <cellStyle name="Comma 12 3 5 2 6" xfId="23742" xr:uid="{00000000-0005-0000-0000-0000B45C0000}"/>
    <cellStyle name="Comma 12 3 5 2 6 2" xfId="23743" xr:uid="{00000000-0005-0000-0000-0000B55C0000}"/>
    <cellStyle name="Comma 12 3 5 2 7" xfId="23744" xr:uid="{00000000-0005-0000-0000-0000B65C0000}"/>
    <cellStyle name="Comma 12 3 5 2 8" xfId="23745" xr:uid="{00000000-0005-0000-0000-0000B75C0000}"/>
    <cellStyle name="Comma 12 3 5 3" xfId="23746" xr:uid="{00000000-0005-0000-0000-0000B85C0000}"/>
    <cellStyle name="Comma 12 3 5 3 2" xfId="23747" xr:uid="{00000000-0005-0000-0000-0000B95C0000}"/>
    <cellStyle name="Comma 12 3 5 3 2 2" xfId="23748" xr:uid="{00000000-0005-0000-0000-0000BA5C0000}"/>
    <cellStyle name="Comma 12 3 5 3 3" xfId="23749" xr:uid="{00000000-0005-0000-0000-0000BB5C0000}"/>
    <cellStyle name="Comma 12 3 5 3 3 2" xfId="23750" xr:uid="{00000000-0005-0000-0000-0000BC5C0000}"/>
    <cellStyle name="Comma 12 3 5 3 4" xfId="23751" xr:uid="{00000000-0005-0000-0000-0000BD5C0000}"/>
    <cellStyle name="Comma 12 3 5 4" xfId="23752" xr:uid="{00000000-0005-0000-0000-0000BE5C0000}"/>
    <cellStyle name="Comma 12 3 5 4 2" xfId="23753" xr:uid="{00000000-0005-0000-0000-0000BF5C0000}"/>
    <cellStyle name="Comma 12 3 5 4 2 2" xfId="23754" xr:uid="{00000000-0005-0000-0000-0000C05C0000}"/>
    <cellStyle name="Comma 12 3 5 4 3" xfId="23755" xr:uid="{00000000-0005-0000-0000-0000C15C0000}"/>
    <cellStyle name="Comma 12 3 5 4 3 2" xfId="23756" xr:uid="{00000000-0005-0000-0000-0000C25C0000}"/>
    <cellStyle name="Comma 12 3 5 4 4" xfId="23757" xr:uid="{00000000-0005-0000-0000-0000C35C0000}"/>
    <cellStyle name="Comma 12 3 5 5" xfId="23758" xr:uid="{00000000-0005-0000-0000-0000C45C0000}"/>
    <cellStyle name="Comma 12 3 5 5 2" xfId="23759" xr:uid="{00000000-0005-0000-0000-0000C55C0000}"/>
    <cellStyle name="Comma 12 3 5 5 2 2" xfId="23760" xr:uid="{00000000-0005-0000-0000-0000C65C0000}"/>
    <cellStyle name="Comma 12 3 5 5 3" xfId="23761" xr:uid="{00000000-0005-0000-0000-0000C75C0000}"/>
    <cellStyle name="Comma 12 3 5 5 3 2" xfId="23762" xr:uid="{00000000-0005-0000-0000-0000C85C0000}"/>
    <cellStyle name="Comma 12 3 5 5 4" xfId="23763" xr:uid="{00000000-0005-0000-0000-0000C95C0000}"/>
    <cellStyle name="Comma 12 3 5 6" xfId="23764" xr:uid="{00000000-0005-0000-0000-0000CA5C0000}"/>
    <cellStyle name="Comma 12 3 5 6 2" xfId="23765" xr:uid="{00000000-0005-0000-0000-0000CB5C0000}"/>
    <cellStyle name="Comma 12 3 5 7" xfId="23766" xr:uid="{00000000-0005-0000-0000-0000CC5C0000}"/>
    <cellStyle name="Comma 12 3 5 7 2" xfId="23767" xr:uid="{00000000-0005-0000-0000-0000CD5C0000}"/>
    <cellStyle name="Comma 12 3 5 8" xfId="23768" xr:uid="{00000000-0005-0000-0000-0000CE5C0000}"/>
    <cellStyle name="Comma 12 3 5 9" xfId="23769" xr:uid="{00000000-0005-0000-0000-0000CF5C0000}"/>
    <cellStyle name="Comma 12 3 6" xfId="23770" xr:uid="{00000000-0005-0000-0000-0000D05C0000}"/>
    <cellStyle name="Comma 12 3 6 2" xfId="23771" xr:uid="{00000000-0005-0000-0000-0000D15C0000}"/>
    <cellStyle name="Comma 12 3 6 2 2" xfId="23772" xr:uid="{00000000-0005-0000-0000-0000D25C0000}"/>
    <cellStyle name="Comma 12 3 6 2 2 2" xfId="23773" xr:uid="{00000000-0005-0000-0000-0000D35C0000}"/>
    <cellStyle name="Comma 12 3 6 2 3" xfId="23774" xr:uid="{00000000-0005-0000-0000-0000D45C0000}"/>
    <cellStyle name="Comma 12 3 6 2 3 2" xfId="23775" xr:uid="{00000000-0005-0000-0000-0000D55C0000}"/>
    <cellStyle name="Comma 12 3 6 2 4" xfId="23776" xr:uid="{00000000-0005-0000-0000-0000D65C0000}"/>
    <cellStyle name="Comma 12 3 6 3" xfId="23777" xr:uid="{00000000-0005-0000-0000-0000D75C0000}"/>
    <cellStyle name="Comma 12 3 6 3 2" xfId="23778" xr:uid="{00000000-0005-0000-0000-0000D85C0000}"/>
    <cellStyle name="Comma 12 3 6 3 2 2" xfId="23779" xr:uid="{00000000-0005-0000-0000-0000D95C0000}"/>
    <cellStyle name="Comma 12 3 6 3 3" xfId="23780" xr:uid="{00000000-0005-0000-0000-0000DA5C0000}"/>
    <cellStyle name="Comma 12 3 6 3 3 2" xfId="23781" xr:uid="{00000000-0005-0000-0000-0000DB5C0000}"/>
    <cellStyle name="Comma 12 3 6 3 4" xfId="23782" xr:uid="{00000000-0005-0000-0000-0000DC5C0000}"/>
    <cellStyle name="Comma 12 3 6 4" xfId="23783" xr:uid="{00000000-0005-0000-0000-0000DD5C0000}"/>
    <cellStyle name="Comma 12 3 6 4 2" xfId="23784" xr:uid="{00000000-0005-0000-0000-0000DE5C0000}"/>
    <cellStyle name="Comma 12 3 6 4 2 2" xfId="23785" xr:uid="{00000000-0005-0000-0000-0000DF5C0000}"/>
    <cellStyle name="Comma 12 3 6 4 3" xfId="23786" xr:uid="{00000000-0005-0000-0000-0000E05C0000}"/>
    <cellStyle name="Comma 12 3 6 4 3 2" xfId="23787" xr:uid="{00000000-0005-0000-0000-0000E15C0000}"/>
    <cellStyle name="Comma 12 3 6 4 4" xfId="23788" xr:uid="{00000000-0005-0000-0000-0000E25C0000}"/>
    <cellStyle name="Comma 12 3 6 5" xfId="23789" xr:uid="{00000000-0005-0000-0000-0000E35C0000}"/>
    <cellStyle name="Comma 12 3 6 5 2" xfId="23790" xr:uid="{00000000-0005-0000-0000-0000E45C0000}"/>
    <cellStyle name="Comma 12 3 6 6" xfId="23791" xr:uid="{00000000-0005-0000-0000-0000E55C0000}"/>
    <cellStyle name="Comma 12 3 6 6 2" xfId="23792" xr:uid="{00000000-0005-0000-0000-0000E65C0000}"/>
    <cellStyle name="Comma 12 3 6 7" xfId="23793" xr:uid="{00000000-0005-0000-0000-0000E75C0000}"/>
    <cellStyle name="Comma 12 3 6 8" xfId="23794" xr:uid="{00000000-0005-0000-0000-0000E85C0000}"/>
    <cellStyle name="Comma 12 3 7" xfId="23795" xr:uid="{00000000-0005-0000-0000-0000E95C0000}"/>
    <cellStyle name="Comma 12 3 7 2" xfId="23796" xr:uid="{00000000-0005-0000-0000-0000EA5C0000}"/>
    <cellStyle name="Comma 12 3 7 2 2" xfId="23797" xr:uid="{00000000-0005-0000-0000-0000EB5C0000}"/>
    <cellStyle name="Comma 12 3 7 3" xfId="23798" xr:uid="{00000000-0005-0000-0000-0000EC5C0000}"/>
    <cellStyle name="Comma 12 3 7 3 2" xfId="23799" xr:uid="{00000000-0005-0000-0000-0000ED5C0000}"/>
    <cellStyle name="Comma 12 3 7 4" xfId="23800" xr:uid="{00000000-0005-0000-0000-0000EE5C0000}"/>
    <cellStyle name="Comma 12 3 8" xfId="23801" xr:uid="{00000000-0005-0000-0000-0000EF5C0000}"/>
    <cellStyle name="Comma 12 3 8 2" xfId="23802" xr:uid="{00000000-0005-0000-0000-0000F05C0000}"/>
    <cellStyle name="Comma 12 3 8 2 2" xfId="23803" xr:uid="{00000000-0005-0000-0000-0000F15C0000}"/>
    <cellStyle name="Comma 12 3 8 3" xfId="23804" xr:uid="{00000000-0005-0000-0000-0000F25C0000}"/>
    <cellStyle name="Comma 12 3 8 3 2" xfId="23805" xr:uid="{00000000-0005-0000-0000-0000F35C0000}"/>
    <cellStyle name="Comma 12 3 8 4" xfId="23806" xr:uid="{00000000-0005-0000-0000-0000F45C0000}"/>
    <cellStyle name="Comma 12 3 9" xfId="23807" xr:uid="{00000000-0005-0000-0000-0000F55C0000}"/>
    <cellStyle name="Comma 12 3 9 2" xfId="23808" xr:uid="{00000000-0005-0000-0000-0000F65C0000}"/>
    <cellStyle name="Comma 12 3 9 2 2" xfId="23809" xr:uid="{00000000-0005-0000-0000-0000F75C0000}"/>
    <cellStyle name="Comma 12 3 9 3" xfId="23810" xr:uid="{00000000-0005-0000-0000-0000F85C0000}"/>
    <cellStyle name="Comma 12 3 9 3 2" xfId="23811" xr:uid="{00000000-0005-0000-0000-0000F95C0000}"/>
    <cellStyle name="Comma 12 3 9 4" xfId="23812" xr:uid="{00000000-0005-0000-0000-0000FA5C0000}"/>
    <cellStyle name="Comma 12 4" xfId="23813" xr:uid="{00000000-0005-0000-0000-0000FB5C0000}"/>
    <cellStyle name="Comma 12 4 10" xfId="23814" xr:uid="{00000000-0005-0000-0000-0000FC5C0000}"/>
    <cellStyle name="Comma 12 4 10 2" xfId="23815" xr:uid="{00000000-0005-0000-0000-0000FD5C0000}"/>
    <cellStyle name="Comma 12 4 11" xfId="23816" xr:uid="{00000000-0005-0000-0000-0000FE5C0000}"/>
    <cellStyle name="Comma 12 4 11 2" xfId="23817" xr:uid="{00000000-0005-0000-0000-0000FF5C0000}"/>
    <cellStyle name="Comma 12 4 12" xfId="23818" xr:uid="{00000000-0005-0000-0000-0000005D0000}"/>
    <cellStyle name="Comma 12 4 13" xfId="23819" xr:uid="{00000000-0005-0000-0000-0000015D0000}"/>
    <cellStyle name="Comma 12 4 14" xfId="23820" xr:uid="{00000000-0005-0000-0000-0000025D0000}"/>
    <cellStyle name="Comma 12 4 2" xfId="23821" xr:uid="{00000000-0005-0000-0000-0000035D0000}"/>
    <cellStyle name="Comma 12 4 2 10" xfId="23822" xr:uid="{00000000-0005-0000-0000-0000045D0000}"/>
    <cellStyle name="Comma 12 4 2 11" xfId="23823" xr:uid="{00000000-0005-0000-0000-0000055D0000}"/>
    <cellStyle name="Comma 12 4 2 2" xfId="23824" xr:uid="{00000000-0005-0000-0000-0000065D0000}"/>
    <cellStyle name="Comma 12 4 2 2 10" xfId="23825" xr:uid="{00000000-0005-0000-0000-0000075D0000}"/>
    <cellStyle name="Comma 12 4 2 2 2" xfId="23826" xr:uid="{00000000-0005-0000-0000-0000085D0000}"/>
    <cellStyle name="Comma 12 4 2 2 2 2" xfId="23827" xr:uid="{00000000-0005-0000-0000-0000095D0000}"/>
    <cellStyle name="Comma 12 4 2 2 2 2 2" xfId="23828" xr:uid="{00000000-0005-0000-0000-00000A5D0000}"/>
    <cellStyle name="Comma 12 4 2 2 2 2 2 2" xfId="23829" xr:uid="{00000000-0005-0000-0000-00000B5D0000}"/>
    <cellStyle name="Comma 12 4 2 2 2 2 2 2 2" xfId="23830" xr:uid="{00000000-0005-0000-0000-00000C5D0000}"/>
    <cellStyle name="Comma 12 4 2 2 2 2 2 3" xfId="23831" xr:uid="{00000000-0005-0000-0000-00000D5D0000}"/>
    <cellStyle name="Comma 12 4 2 2 2 2 2 3 2" xfId="23832" xr:uid="{00000000-0005-0000-0000-00000E5D0000}"/>
    <cellStyle name="Comma 12 4 2 2 2 2 2 4" xfId="23833" xr:uid="{00000000-0005-0000-0000-00000F5D0000}"/>
    <cellStyle name="Comma 12 4 2 2 2 2 3" xfId="23834" xr:uid="{00000000-0005-0000-0000-0000105D0000}"/>
    <cellStyle name="Comma 12 4 2 2 2 2 3 2" xfId="23835" xr:uid="{00000000-0005-0000-0000-0000115D0000}"/>
    <cellStyle name="Comma 12 4 2 2 2 2 3 2 2" xfId="23836" xr:uid="{00000000-0005-0000-0000-0000125D0000}"/>
    <cellStyle name="Comma 12 4 2 2 2 2 3 3" xfId="23837" xr:uid="{00000000-0005-0000-0000-0000135D0000}"/>
    <cellStyle name="Comma 12 4 2 2 2 2 3 3 2" xfId="23838" xr:uid="{00000000-0005-0000-0000-0000145D0000}"/>
    <cellStyle name="Comma 12 4 2 2 2 2 3 4" xfId="23839" xr:uid="{00000000-0005-0000-0000-0000155D0000}"/>
    <cellStyle name="Comma 12 4 2 2 2 2 4" xfId="23840" xr:uid="{00000000-0005-0000-0000-0000165D0000}"/>
    <cellStyle name="Comma 12 4 2 2 2 2 4 2" xfId="23841" xr:uid="{00000000-0005-0000-0000-0000175D0000}"/>
    <cellStyle name="Comma 12 4 2 2 2 2 4 2 2" xfId="23842" xr:uid="{00000000-0005-0000-0000-0000185D0000}"/>
    <cellStyle name="Comma 12 4 2 2 2 2 4 3" xfId="23843" xr:uid="{00000000-0005-0000-0000-0000195D0000}"/>
    <cellStyle name="Comma 12 4 2 2 2 2 4 3 2" xfId="23844" xr:uid="{00000000-0005-0000-0000-00001A5D0000}"/>
    <cellStyle name="Comma 12 4 2 2 2 2 4 4" xfId="23845" xr:uid="{00000000-0005-0000-0000-00001B5D0000}"/>
    <cellStyle name="Comma 12 4 2 2 2 2 5" xfId="23846" xr:uid="{00000000-0005-0000-0000-00001C5D0000}"/>
    <cellStyle name="Comma 12 4 2 2 2 2 5 2" xfId="23847" xr:uid="{00000000-0005-0000-0000-00001D5D0000}"/>
    <cellStyle name="Comma 12 4 2 2 2 2 6" xfId="23848" xr:uid="{00000000-0005-0000-0000-00001E5D0000}"/>
    <cellStyle name="Comma 12 4 2 2 2 2 6 2" xfId="23849" xr:uid="{00000000-0005-0000-0000-00001F5D0000}"/>
    <cellStyle name="Comma 12 4 2 2 2 2 7" xfId="23850" xr:uid="{00000000-0005-0000-0000-0000205D0000}"/>
    <cellStyle name="Comma 12 4 2 2 2 2 8" xfId="23851" xr:uid="{00000000-0005-0000-0000-0000215D0000}"/>
    <cellStyle name="Comma 12 4 2 2 2 3" xfId="23852" xr:uid="{00000000-0005-0000-0000-0000225D0000}"/>
    <cellStyle name="Comma 12 4 2 2 2 3 2" xfId="23853" xr:uid="{00000000-0005-0000-0000-0000235D0000}"/>
    <cellStyle name="Comma 12 4 2 2 2 3 2 2" xfId="23854" xr:uid="{00000000-0005-0000-0000-0000245D0000}"/>
    <cellStyle name="Comma 12 4 2 2 2 3 3" xfId="23855" xr:uid="{00000000-0005-0000-0000-0000255D0000}"/>
    <cellStyle name="Comma 12 4 2 2 2 3 3 2" xfId="23856" xr:uid="{00000000-0005-0000-0000-0000265D0000}"/>
    <cellStyle name="Comma 12 4 2 2 2 3 4" xfId="23857" xr:uid="{00000000-0005-0000-0000-0000275D0000}"/>
    <cellStyle name="Comma 12 4 2 2 2 4" xfId="23858" xr:uid="{00000000-0005-0000-0000-0000285D0000}"/>
    <cellStyle name="Comma 12 4 2 2 2 4 2" xfId="23859" xr:uid="{00000000-0005-0000-0000-0000295D0000}"/>
    <cellStyle name="Comma 12 4 2 2 2 4 2 2" xfId="23860" xr:uid="{00000000-0005-0000-0000-00002A5D0000}"/>
    <cellStyle name="Comma 12 4 2 2 2 4 3" xfId="23861" xr:uid="{00000000-0005-0000-0000-00002B5D0000}"/>
    <cellStyle name="Comma 12 4 2 2 2 4 3 2" xfId="23862" xr:uid="{00000000-0005-0000-0000-00002C5D0000}"/>
    <cellStyle name="Comma 12 4 2 2 2 4 4" xfId="23863" xr:uid="{00000000-0005-0000-0000-00002D5D0000}"/>
    <cellStyle name="Comma 12 4 2 2 2 5" xfId="23864" xr:uid="{00000000-0005-0000-0000-00002E5D0000}"/>
    <cellStyle name="Comma 12 4 2 2 2 5 2" xfId="23865" xr:uid="{00000000-0005-0000-0000-00002F5D0000}"/>
    <cellStyle name="Comma 12 4 2 2 2 5 2 2" xfId="23866" xr:uid="{00000000-0005-0000-0000-0000305D0000}"/>
    <cellStyle name="Comma 12 4 2 2 2 5 3" xfId="23867" xr:uid="{00000000-0005-0000-0000-0000315D0000}"/>
    <cellStyle name="Comma 12 4 2 2 2 5 3 2" xfId="23868" xr:uid="{00000000-0005-0000-0000-0000325D0000}"/>
    <cellStyle name="Comma 12 4 2 2 2 5 4" xfId="23869" xr:uid="{00000000-0005-0000-0000-0000335D0000}"/>
    <cellStyle name="Comma 12 4 2 2 2 6" xfId="23870" xr:uid="{00000000-0005-0000-0000-0000345D0000}"/>
    <cellStyle name="Comma 12 4 2 2 2 6 2" xfId="23871" xr:uid="{00000000-0005-0000-0000-0000355D0000}"/>
    <cellStyle name="Comma 12 4 2 2 2 7" xfId="23872" xr:uid="{00000000-0005-0000-0000-0000365D0000}"/>
    <cellStyle name="Comma 12 4 2 2 2 7 2" xfId="23873" xr:uid="{00000000-0005-0000-0000-0000375D0000}"/>
    <cellStyle name="Comma 12 4 2 2 2 8" xfId="23874" xr:uid="{00000000-0005-0000-0000-0000385D0000}"/>
    <cellStyle name="Comma 12 4 2 2 2 9" xfId="23875" xr:uid="{00000000-0005-0000-0000-0000395D0000}"/>
    <cellStyle name="Comma 12 4 2 2 3" xfId="23876" xr:uid="{00000000-0005-0000-0000-00003A5D0000}"/>
    <cellStyle name="Comma 12 4 2 2 3 2" xfId="23877" xr:uid="{00000000-0005-0000-0000-00003B5D0000}"/>
    <cellStyle name="Comma 12 4 2 2 3 2 2" xfId="23878" xr:uid="{00000000-0005-0000-0000-00003C5D0000}"/>
    <cellStyle name="Comma 12 4 2 2 3 2 2 2" xfId="23879" xr:uid="{00000000-0005-0000-0000-00003D5D0000}"/>
    <cellStyle name="Comma 12 4 2 2 3 2 3" xfId="23880" xr:uid="{00000000-0005-0000-0000-00003E5D0000}"/>
    <cellStyle name="Comma 12 4 2 2 3 2 3 2" xfId="23881" xr:uid="{00000000-0005-0000-0000-00003F5D0000}"/>
    <cellStyle name="Comma 12 4 2 2 3 2 4" xfId="23882" xr:uid="{00000000-0005-0000-0000-0000405D0000}"/>
    <cellStyle name="Comma 12 4 2 2 3 3" xfId="23883" xr:uid="{00000000-0005-0000-0000-0000415D0000}"/>
    <cellStyle name="Comma 12 4 2 2 3 3 2" xfId="23884" xr:uid="{00000000-0005-0000-0000-0000425D0000}"/>
    <cellStyle name="Comma 12 4 2 2 3 3 2 2" xfId="23885" xr:uid="{00000000-0005-0000-0000-0000435D0000}"/>
    <cellStyle name="Comma 12 4 2 2 3 3 3" xfId="23886" xr:uid="{00000000-0005-0000-0000-0000445D0000}"/>
    <cellStyle name="Comma 12 4 2 2 3 3 3 2" xfId="23887" xr:uid="{00000000-0005-0000-0000-0000455D0000}"/>
    <cellStyle name="Comma 12 4 2 2 3 3 4" xfId="23888" xr:uid="{00000000-0005-0000-0000-0000465D0000}"/>
    <cellStyle name="Comma 12 4 2 2 3 4" xfId="23889" xr:uid="{00000000-0005-0000-0000-0000475D0000}"/>
    <cellStyle name="Comma 12 4 2 2 3 4 2" xfId="23890" xr:uid="{00000000-0005-0000-0000-0000485D0000}"/>
    <cellStyle name="Comma 12 4 2 2 3 4 2 2" xfId="23891" xr:uid="{00000000-0005-0000-0000-0000495D0000}"/>
    <cellStyle name="Comma 12 4 2 2 3 4 3" xfId="23892" xr:uid="{00000000-0005-0000-0000-00004A5D0000}"/>
    <cellStyle name="Comma 12 4 2 2 3 4 3 2" xfId="23893" xr:uid="{00000000-0005-0000-0000-00004B5D0000}"/>
    <cellStyle name="Comma 12 4 2 2 3 4 4" xfId="23894" xr:uid="{00000000-0005-0000-0000-00004C5D0000}"/>
    <cellStyle name="Comma 12 4 2 2 3 5" xfId="23895" xr:uid="{00000000-0005-0000-0000-00004D5D0000}"/>
    <cellStyle name="Comma 12 4 2 2 3 5 2" xfId="23896" xr:uid="{00000000-0005-0000-0000-00004E5D0000}"/>
    <cellStyle name="Comma 12 4 2 2 3 6" xfId="23897" xr:uid="{00000000-0005-0000-0000-00004F5D0000}"/>
    <cellStyle name="Comma 12 4 2 2 3 6 2" xfId="23898" xr:uid="{00000000-0005-0000-0000-0000505D0000}"/>
    <cellStyle name="Comma 12 4 2 2 3 7" xfId="23899" xr:uid="{00000000-0005-0000-0000-0000515D0000}"/>
    <cellStyle name="Comma 12 4 2 2 3 8" xfId="23900" xr:uid="{00000000-0005-0000-0000-0000525D0000}"/>
    <cellStyle name="Comma 12 4 2 2 4" xfId="23901" xr:uid="{00000000-0005-0000-0000-0000535D0000}"/>
    <cellStyle name="Comma 12 4 2 2 4 2" xfId="23902" xr:uid="{00000000-0005-0000-0000-0000545D0000}"/>
    <cellStyle name="Comma 12 4 2 2 4 2 2" xfId="23903" xr:uid="{00000000-0005-0000-0000-0000555D0000}"/>
    <cellStyle name="Comma 12 4 2 2 4 3" xfId="23904" xr:uid="{00000000-0005-0000-0000-0000565D0000}"/>
    <cellStyle name="Comma 12 4 2 2 4 3 2" xfId="23905" xr:uid="{00000000-0005-0000-0000-0000575D0000}"/>
    <cellStyle name="Comma 12 4 2 2 4 4" xfId="23906" xr:uid="{00000000-0005-0000-0000-0000585D0000}"/>
    <cellStyle name="Comma 12 4 2 2 5" xfId="23907" xr:uid="{00000000-0005-0000-0000-0000595D0000}"/>
    <cellStyle name="Comma 12 4 2 2 5 2" xfId="23908" xr:uid="{00000000-0005-0000-0000-00005A5D0000}"/>
    <cellStyle name="Comma 12 4 2 2 5 2 2" xfId="23909" xr:uid="{00000000-0005-0000-0000-00005B5D0000}"/>
    <cellStyle name="Comma 12 4 2 2 5 3" xfId="23910" xr:uid="{00000000-0005-0000-0000-00005C5D0000}"/>
    <cellStyle name="Comma 12 4 2 2 5 3 2" xfId="23911" xr:uid="{00000000-0005-0000-0000-00005D5D0000}"/>
    <cellStyle name="Comma 12 4 2 2 5 4" xfId="23912" xr:uid="{00000000-0005-0000-0000-00005E5D0000}"/>
    <cellStyle name="Comma 12 4 2 2 6" xfId="23913" xr:uid="{00000000-0005-0000-0000-00005F5D0000}"/>
    <cellStyle name="Comma 12 4 2 2 6 2" xfId="23914" xr:uid="{00000000-0005-0000-0000-0000605D0000}"/>
    <cellStyle name="Comma 12 4 2 2 6 2 2" xfId="23915" xr:uid="{00000000-0005-0000-0000-0000615D0000}"/>
    <cellStyle name="Comma 12 4 2 2 6 3" xfId="23916" xr:uid="{00000000-0005-0000-0000-0000625D0000}"/>
    <cellStyle name="Comma 12 4 2 2 6 3 2" xfId="23917" xr:uid="{00000000-0005-0000-0000-0000635D0000}"/>
    <cellStyle name="Comma 12 4 2 2 6 4" xfId="23918" xr:uid="{00000000-0005-0000-0000-0000645D0000}"/>
    <cellStyle name="Comma 12 4 2 2 7" xfId="23919" xr:uid="{00000000-0005-0000-0000-0000655D0000}"/>
    <cellStyle name="Comma 12 4 2 2 7 2" xfId="23920" xr:uid="{00000000-0005-0000-0000-0000665D0000}"/>
    <cellStyle name="Comma 12 4 2 2 8" xfId="23921" xr:uid="{00000000-0005-0000-0000-0000675D0000}"/>
    <cellStyle name="Comma 12 4 2 2 8 2" xfId="23922" xr:uid="{00000000-0005-0000-0000-0000685D0000}"/>
    <cellStyle name="Comma 12 4 2 2 9" xfId="23923" xr:uid="{00000000-0005-0000-0000-0000695D0000}"/>
    <cellStyle name="Comma 12 4 2 3" xfId="23924" xr:uid="{00000000-0005-0000-0000-00006A5D0000}"/>
    <cellStyle name="Comma 12 4 2 3 2" xfId="23925" xr:uid="{00000000-0005-0000-0000-00006B5D0000}"/>
    <cellStyle name="Comma 12 4 2 3 2 2" xfId="23926" xr:uid="{00000000-0005-0000-0000-00006C5D0000}"/>
    <cellStyle name="Comma 12 4 2 3 2 2 2" xfId="23927" xr:uid="{00000000-0005-0000-0000-00006D5D0000}"/>
    <cellStyle name="Comma 12 4 2 3 2 2 2 2" xfId="23928" xr:uid="{00000000-0005-0000-0000-00006E5D0000}"/>
    <cellStyle name="Comma 12 4 2 3 2 2 3" xfId="23929" xr:uid="{00000000-0005-0000-0000-00006F5D0000}"/>
    <cellStyle name="Comma 12 4 2 3 2 2 3 2" xfId="23930" xr:uid="{00000000-0005-0000-0000-0000705D0000}"/>
    <cellStyle name="Comma 12 4 2 3 2 2 4" xfId="23931" xr:uid="{00000000-0005-0000-0000-0000715D0000}"/>
    <cellStyle name="Comma 12 4 2 3 2 3" xfId="23932" xr:uid="{00000000-0005-0000-0000-0000725D0000}"/>
    <cellStyle name="Comma 12 4 2 3 2 3 2" xfId="23933" xr:uid="{00000000-0005-0000-0000-0000735D0000}"/>
    <cellStyle name="Comma 12 4 2 3 2 3 2 2" xfId="23934" xr:uid="{00000000-0005-0000-0000-0000745D0000}"/>
    <cellStyle name="Comma 12 4 2 3 2 3 3" xfId="23935" xr:uid="{00000000-0005-0000-0000-0000755D0000}"/>
    <cellStyle name="Comma 12 4 2 3 2 3 3 2" xfId="23936" xr:uid="{00000000-0005-0000-0000-0000765D0000}"/>
    <cellStyle name="Comma 12 4 2 3 2 3 4" xfId="23937" xr:uid="{00000000-0005-0000-0000-0000775D0000}"/>
    <cellStyle name="Comma 12 4 2 3 2 4" xfId="23938" xr:uid="{00000000-0005-0000-0000-0000785D0000}"/>
    <cellStyle name="Comma 12 4 2 3 2 4 2" xfId="23939" xr:uid="{00000000-0005-0000-0000-0000795D0000}"/>
    <cellStyle name="Comma 12 4 2 3 2 4 2 2" xfId="23940" xr:uid="{00000000-0005-0000-0000-00007A5D0000}"/>
    <cellStyle name="Comma 12 4 2 3 2 4 3" xfId="23941" xr:uid="{00000000-0005-0000-0000-00007B5D0000}"/>
    <cellStyle name="Comma 12 4 2 3 2 4 3 2" xfId="23942" xr:uid="{00000000-0005-0000-0000-00007C5D0000}"/>
    <cellStyle name="Comma 12 4 2 3 2 4 4" xfId="23943" xr:uid="{00000000-0005-0000-0000-00007D5D0000}"/>
    <cellStyle name="Comma 12 4 2 3 2 5" xfId="23944" xr:uid="{00000000-0005-0000-0000-00007E5D0000}"/>
    <cellStyle name="Comma 12 4 2 3 2 5 2" xfId="23945" xr:uid="{00000000-0005-0000-0000-00007F5D0000}"/>
    <cellStyle name="Comma 12 4 2 3 2 6" xfId="23946" xr:uid="{00000000-0005-0000-0000-0000805D0000}"/>
    <cellStyle name="Comma 12 4 2 3 2 6 2" xfId="23947" xr:uid="{00000000-0005-0000-0000-0000815D0000}"/>
    <cellStyle name="Comma 12 4 2 3 2 7" xfId="23948" xr:uid="{00000000-0005-0000-0000-0000825D0000}"/>
    <cellStyle name="Comma 12 4 2 3 2 8" xfId="23949" xr:uid="{00000000-0005-0000-0000-0000835D0000}"/>
    <cellStyle name="Comma 12 4 2 3 3" xfId="23950" xr:uid="{00000000-0005-0000-0000-0000845D0000}"/>
    <cellStyle name="Comma 12 4 2 3 3 2" xfId="23951" xr:uid="{00000000-0005-0000-0000-0000855D0000}"/>
    <cellStyle name="Comma 12 4 2 3 3 2 2" xfId="23952" xr:uid="{00000000-0005-0000-0000-0000865D0000}"/>
    <cellStyle name="Comma 12 4 2 3 3 3" xfId="23953" xr:uid="{00000000-0005-0000-0000-0000875D0000}"/>
    <cellStyle name="Comma 12 4 2 3 3 3 2" xfId="23954" xr:uid="{00000000-0005-0000-0000-0000885D0000}"/>
    <cellStyle name="Comma 12 4 2 3 3 4" xfId="23955" xr:uid="{00000000-0005-0000-0000-0000895D0000}"/>
    <cellStyle name="Comma 12 4 2 3 4" xfId="23956" xr:uid="{00000000-0005-0000-0000-00008A5D0000}"/>
    <cellStyle name="Comma 12 4 2 3 4 2" xfId="23957" xr:uid="{00000000-0005-0000-0000-00008B5D0000}"/>
    <cellStyle name="Comma 12 4 2 3 4 2 2" xfId="23958" xr:uid="{00000000-0005-0000-0000-00008C5D0000}"/>
    <cellStyle name="Comma 12 4 2 3 4 3" xfId="23959" xr:uid="{00000000-0005-0000-0000-00008D5D0000}"/>
    <cellStyle name="Comma 12 4 2 3 4 3 2" xfId="23960" xr:uid="{00000000-0005-0000-0000-00008E5D0000}"/>
    <cellStyle name="Comma 12 4 2 3 4 4" xfId="23961" xr:uid="{00000000-0005-0000-0000-00008F5D0000}"/>
    <cellStyle name="Comma 12 4 2 3 5" xfId="23962" xr:uid="{00000000-0005-0000-0000-0000905D0000}"/>
    <cellStyle name="Comma 12 4 2 3 5 2" xfId="23963" xr:uid="{00000000-0005-0000-0000-0000915D0000}"/>
    <cellStyle name="Comma 12 4 2 3 5 2 2" xfId="23964" xr:uid="{00000000-0005-0000-0000-0000925D0000}"/>
    <cellStyle name="Comma 12 4 2 3 5 3" xfId="23965" xr:uid="{00000000-0005-0000-0000-0000935D0000}"/>
    <cellStyle name="Comma 12 4 2 3 5 3 2" xfId="23966" xr:uid="{00000000-0005-0000-0000-0000945D0000}"/>
    <cellStyle name="Comma 12 4 2 3 5 4" xfId="23967" xr:uid="{00000000-0005-0000-0000-0000955D0000}"/>
    <cellStyle name="Comma 12 4 2 3 6" xfId="23968" xr:uid="{00000000-0005-0000-0000-0000965D0000}"/>
    <cellStyle name="Comma 12 4 2 3 6 2" xfId="23969" xr:uid="{00000000-0005-0000-0000-0000975D0000}"/>
    <cellStyle name="Comma 12 4 2 3 7" xfId="23970" xr:uid="{00000000-0005-0000-0000-0000985D0000}"/>
    <cellStyle name="Comma 12 4 2 3 7 2" xfId="23971" xr:uid="{00000000-0005-0000-0000-0000995D0000}"/>
    <cellStyle name="Comma 12 4 2 3 8" xfId="23972" xr:uid="{00000000-0005-0000-0000-00009A5D0000}"/>
    <cellStyle name="Comma 12 4 2 3 9" xfId="23973" xr:uid="{00000000-0005-0000-0000-00009B5D0000}"/>
    <cellStyle name="Comma 12 4 2 4" xfId="23974" xr:uid="{00000000-0005-0000-0000-00009C5D0000}"/>
    <cellStyle name="Comma 12 4 2 4 2" xfId="23975" xr:uid="{00000000-0005-0000-0000-00009D5D0000}"/>
    <cellStyle name="Comma 12 4 2 4 2 2" xfId="23976" xr:uid="{00000000-0005-0000-0000-00009E5D0000}"/>
    <cellStyle name="Comma 12 4 2 4 2 2 2" xfId="23977" xr:uid="{00000000-0005-0000-0000-00009F5D0000}"/>
    <cellStyle name="Comma 12 4 2 4 2 3" xfId="23978" xr:uid="{00000000-0005-0000-0000-0000A05D0000}"/>
    <cellStyle name="Comma 12 4 2 4 2 3 2" xfId="23979" xr:uid="{00000000-0005-0000-0000-0000A15D0000}"/>
    <cellStyle name="Comma 12 4 2 4 2 4" xfId="23980" xr:uid="{00000000-0005-0000-0000-0000A25D0000}"/>
    <cellStyle name="Comma 12 4 2 4 3" xfId="23981" xr:uid="{00000000-0005-0000-0000-0000A35D0000}"/>
    <cellStyle name="Comma 12 4 2 4 3 2" xfId="23982" xr:uid="{00000000-0005-0000-0000-0000A45D0000}"/>
    <cellStyle name="Comma 12 4 2 4 3 2 2" xfId="23983" xr:uid="{00000000-0005-0000-0000-0000A55D0000}"/>
    <cellStyle name="Comma 12 4 2 4 3 3" xfId="23984" xr:uid="{00000000-0005-0000-0000-0000A65D0000}"/>
    <cellStyle name="Comma 12 4 2 4 3 3 2" xfId="23985" xr:uid="{00000000-0005-0000-0000-0000A75D0000}"/>
    <cellStyle name="Comma 12 4 2 4 3 4" xfId="23986" xr:uid="{00000000-0005-0000-0000-0000A85D0000}"/>
    <cellStyle name="Comma 12 4 2 4 4" xfId="23987" xr:uid="{00000000-0005-0000-0000-0000A95D0000}"/>
    <cellStyle name="Comma 12 4 2 4 4 2" xfId="23988" xr:uid="{00000000-0005-0000-0000-0000AA5D0000}"/>
    <cellStyle name="Comma 12 4 2 4 4 2 2" xfId="23989" xr:uid="{00000000-0005-0000-0000-0000AB5D0000}"/>
    <cellStyle name="Comma 12 4 2 4 4 3" xfId="23990" xr:uid="{00000000-0005-0000-0000-0000AC5D0000}"/>
    <cellStyle name="Comma 12 4 2 4 4 3 2" xfId="23991" xr:uid="{00000000-0005-0000-0000-0000AD5D0000}"/>
    <cellStyle name="Comma 12 4 2 4 4 4" xfId="23992" xr:uid="{00000000-0005-0000-0000-0000AE5D0000}"/>
    <cellStyle name="Comma 12 4 2 4 5" xfId="23993" xr:uid="{00000000-0005-0000-0000-0000AF5D0000}"/>
    <cellStyle name="Comma 12 4 2 4 5 2" xfId="23994" xr:uid="{00000000-0005-0000-0000-0000B05D0000}"/>
    <cellStyle name="Comma 12 4 2 4 6" xfId="23995" xr:uid="{00000000-0005-0000-0000-0000B15D0000}"/>
    <cellStyle name="Comma 12 4 2 4 6 2" xfId="23996" xr:uid="{00000000-0005-0000-0000-0000B25D0000}"/>
    <cellStyle name="Comma 12 4 2 4 7" xfId="23997" xr:uid="{00000000-0005-0000-0000-0000B35D0000}"/>
    <cellStyle name="Comma 12 4 2 4 8" xfId="23998" xr:uid="{00000000-0005-0000-0000-0000B45D0000}"/>
    <cellStyle name="Comma 12 4 2 5" xfId="23999" xr:uid="{00000000-0005-0000-0000-0000B55D0000}"/>
    <cellStyle name="Comma 12 4 2 5 2" xfId="24000" xr:uid="{00000000-0005-0000-0000-0000B65D0000}"/>
    <cellStyle name="Comma 12 4 2 5 2 2" xfId="24001" xr:uid="{00000000-0005-0000-0000-0000B75D0000}"/>
    <cellStyle name="Comma 12 4 2 5 3" xfId="24002" xr:uid="{00000000-0005-0000-0000-0000B85D0000}"/>
    <cellStyle name="Comma 12 4 2 5 3 2" xfId="24003" xr:uid="{00000000-0005-0000-0000-0000B95D0000}"/>
    <cellStyle name="Comma 12 4 2 5 4" xfId="24004" xr:uid="{00000000-0005-0000-0000-0000BA5D0000}"/>
    <cellStyle name="Comma 12 4 2 6" xfId="24005" xr:uid="{00000000-0005-0000-0000-0000BB5D0000}"/>
    <cellStyle name="Comma 12 4 2 6 2" xfId="24006" xr:uid="{00000000-0005-0000-0000-0000BC5D0000}"/>
    <cellStyle name="Comma 12 4 2 6 2 2" xfId="24007" xr:uid="{00000000-0005-0000-0000-0000BD5D0000}"/>
    <cellStyle name="Comma 12 4 2 6 3" xfId="24008" xr:uid="{00000000-0005-0000-0000-0000BE5D0000}"/>
    <cellStyle name="Comma 12 4 2 6 3 2" xfId="24009" xr:uid="{00000000-0005-0000-0000-0000BF5D0000}"/>
    <cellStyle name="Comma 12 4 2 6 4" xfId="24010" xr:uid="{00000000-0005-0000-0000-0000C05D0000}"/>
    <cellStyle name="Comma 12 4 2 7" xfId="24011" xr:uid="{00000000-0005-0000-0000-0000C15D0000}"/>
    <cellStyle name="Comma 12 4 2 7 2" xfId="24012" xr:uid="{00000000-0005-0000-0000-0000C25D0000}"/>
    <cellStyle name="Comma 12 4 2 7 2 2" xfId="24013" xr:uid="{00000000-0005-0000-0000-0000C35D0000}"/>
    <cellStyle name="Comma 12 4 2 7 3" xfId="24014" xr:uid="{00000000-0005-0000-0000-0000C45D0000}"/>
    <cellStyle name="Comma 12 4 2 7 3 2" xfId="24015" xr:uid="{00000000-0005-0000-0000-0000C55D0000}"/>
    <cellStyle name="Comma 12 4 2 7 4" xfId="24016" xr:uid="{00000000-0005-0000-0000-0000C65D0000}"/>
    <cellStyle name="Comma 12 4 2 8" xfId="24017" xr:uid="{00000000-0005-0000-0000-0000C75D0000}"/>
    <cellStyle name="Comma 12 4 2 8 2" xfId="24018" xr:uid="{00000000-0005-0000-0000-0000C85D0000}"/>
    <cellStyle name="Comma 12 4 2 9" xfId="24019" xr:uid="{00000000-0005-0000-0000-0000C95D0000}"/>
    <cellStyle name="Comma 12 4 2 9 2" xfId="24020" xr:uid="{00000000-0005-0000-0000-0000CA5D0000}"/>
    <cellStyle name="Comma 12 4 3" xfId="24021" xr:uid="{00000000-0005-0000-0000-0000CB5D0000}"/>
    <cellStyle name="Comma 12 4 3 10" xfId="24022" xr:uid="{00000000-0005-0000-0000-0000CC5D0000}"/>
    <cellStyle name="Comma 12 4 3 11" xfId="24023" xr:uid="{00000000-0005-0000-0000-0000CD5D0000}"/>
    <cellStyle name="Comma 12 4 3 2" xfId="24024" xr:uid="{00000000-0005-0000-0000-0000CE5D0000}"/>
    <cellStyle name="Comma 12 4 3 2 10" xfId="24025" xr:uid="{00000000-0005-0000-0000-0000CF5D0000}"/>
    <cellStyle name="Comma 12 4 3 2 2" xfId="24026" xr:uid="{00000000-0005-0000-0000-0000D05D0000}"/>
    <cellStyle name="Comma 12 4 3 2 2 2" xfId="24027" xr:uid="{00000000-0005-0000-0000-0000D15D0000}"/>
    <cellStyle name="Comma 12 4 3 2 2 2 2" xfId="24028" xr:uid="{00000000-0005-0000-0000-0000D25D0000}"/>
    <cellStyle name="Comma 12 4 3 2 2 2 2 2" xfId="24029" xr:uid="{00000000-0005-0000-0000-0000D35D0000}"/>
    <cellStyle name="Comma 12 4 3 2 2 2 2 2 2" xfId="24030" xr:uid="{00000000-0005-0000-0000-0000D45D0000}"/>
    <cellStyle name="Comma 12 4 3 2 2 2 2 3" xfId="24031" xr:uid="{00000000-0005-0000-0000-0000D55D0000}"/>
    <cellStyle name="Comma 12 4 3 2 2 2 2 3 2" xfId="24032" xr:uid="{00000000-0005-0000-0000-0000D65D0000}"/>
    <cellStyle name="Comma 12 4 3 2 2 2 2 4" xfId="24033" xr:uid="{00000000-0005-0000-0000-0000D75D0000}"/>
    <cellStyle name="Comma 12 4 3 2 2 2 3" xfId="24034" xr:uid="{00000000-0005-0000-0000-0000D85D0000}"/>
    <cellStyle name="Comma 12 4 3 2 2 2 3 2" xfId="24035" xr:uid="{00000000-0005-0000-0000-0000D95D0000}"/>
    <cellStyle name="Comma 12 4 3 2 2 2 3 2 2" xfId="24036" xr:uid="{00000000-0005-0000-0000-0000DA5D0000}"/>
    <cellStyle name="Comma 12 4 3 2 2 2 3 3" xfId="24037" xr:uid="{00000000-0005-0000-0000-0000DB5D0000}"/>
    <cellStyle name="Comma 12 4 3 2 2 2 3 3 2" xfId="24038" xr:uid="{00000000-0005-0000-0000-0000DC5D0000}"/>
    <cellStyle name="Comma 12 4 3 2 2 2 3 4" xfId="24039" xr:uid="{00000000-0005-0000-0000-0000DD5D0000}"/>
    <cellStyle name="Comma 12 4 3 2 2 2 4" xfId="24040" xr:uid="{00000000-0005-0000-0000-0000DE5D0000}"/>
    <cellStyle name="Comma 12 4 3 2 2 2 4 2" xfId="24041" xr:uid="{00000000-0005-0000-0000-0000DF5D0000}"/>
    <cellStyle name="Comma 12 4 3 2 2 2 4 2 2" xfId="24042" xr:uid="{00000000-0005-0000-0000-0000E05D0000}"/>
    <cellStyle name="Comma 12 4 3 2 2 2 4 3" xfId="24043" xr:uid="{00000000-0005-0000-0000-0000E15D0000}"/>
    <cellStyle name="Comma 12 4 3 2 2 2 4 3 2" xfId="24044" xr:uid="{00000000-0005-0000-0000-0000E25D0000}"/>
    <cellStyle name="Comma 12 4 3 2 2 2 4 4" xfId="24045" xr:uid="{00000000-0005-0000-0000-0000E35D0000}"/>
    <cellStyle name="Comma 12 4 3 2 2 2 5" xfId="24046" xr:uid="{00000000-0005-0000-0000-0000E45D0000}"/>
    <cellStyle name="Comma 12 4 3 2 2 2 5 2" xfId="24047" xr:uid="{00000000-0005-0000-0000-0000E55D0000}"/>
    <cellStyle name="Comma 12 4 3 2 2 2 6" xfId="24048" xr:uid="{00000000-0005-0000-0000-0000E65D0000}"/>
    <cellStyle name="Comma 12 4 3 2 2 2 6 2" xfId="24049" xr:uid="{00000000-0005-0000-0000-0000E75D0000}"/>
    <cellStyle name="Comma 12 4 3 2 2 2 7" xfId="24050" xr:uid="{00000000-0005-0000-0000-0000E85D0000}"/>
    <cellStyle name="Comma 12 4 3 2 2 2 8" xfId="24051" xr:uid="{00000000-0005-0000-0000-0000E95D0000}"/>
    <cellStyle name="Comma 12 4 3 2 2 3" xfId="24052" xr:uid="{00000000-0005-0000-0000-0000EA5D0000}"/>
    <cellStyle name="Comma 12 4 3 2 2 3 2" xfId="24053" xr:uid="{00000000-0005-0000-0000-0000EB5D0000}"/>
    <cellStyle name="Comma 12 4 3 2 2 3 2 2" xfId="24054" xr:uid="{00000000-0005-0000-0000-0000EC5D0000}"/>
    <cellStyle name="Comma 12 4 3 2 2 3 3" xfId="24055" xr:uid="{00000000-0005-0000-0000-0000ED5D0000}"/>
    <cellStyle name="Comma 12 4 3 2 2 3 3 2" xfId="24056" xr:uid="{00000000-0005-0000-0000-0000EE5D0000}"/>
    <cellStyle name="Comma 12 4 3 2 2 3 4" xfId="24057" xr:uid="{00000000-0005-0000-0000-0000EF5D0000}"/>
    <cellStyle name="Comma 12 4 3 2 2 4" xfId="24058" xr:uid="{00000000-0005-0000-0000-0000F05D0000}"/>
    <cellStyle name="Comma 12 4 3 2 2 4 2" xfId="24059" xr:uid="{00000000-0005-0000-0000-0000F15D0000}"/>
    <cellStyle name="Comma 12 4 3 2 2 4 2 2" xfId="24060" xr:uid="{00000000-0005-0000-0000-0000F25D0000}"/>
    <cellStyle name="Comma 12 4 3 2 2 4 3" xfId="24061" xr:uid="{00000000-0005-0000-0000-0000F35D0000}"/>
    <cellStyle name="Comma 12 4 3 2 2 4 3 2" xfId="24062" xr:uid="{00000000-0005-0000-0000-0000F45D0000}"/>
    <cellStyle name="Comma 12 4 3 2 2 4 4" xfId="24063" xr:uid="{00000000-0005-0000-0000-0000F55D0000}"/>
    <cellStyle name="Comma 12 4 3 2 2 5" xfId="24064" xr:uid="{00000000-0005-0000-0000-0000F65D0000}"/>
    <cellStyle name="Comma 12 4 3 2 2 5 2" xfId="24065" xr:uid="{00000000-0005-0000-0000-0000F75D0000}"/>
    <cellStyle name="Comma 12 4 3 2 2 5 2 2" xfId="24066" xr:uid="{00000000-0005-0000-0000-0000F85D0000}"/>
    <cellStyle name="Comma 12 4 3 2 2 5 3" xfId="24067" xr:uid="{00000000-0005-0000-0000-0000F95D0000}"/>
    <cellStyle name="Comma 12 4 3 2 2 5 3 2" xfId="24068" xr:uid="{00000000-0005-0000-0000-0000FA5D0000}"/>
    <cellStyle name="Comma 12 4 3 2 2 5 4" xfId="24069" xr:uid="{00000000-0005-0000-0000-0000FB5D0000}"/>
    <cellStyle name="Comma 12 4 3 2 2 6" xfId="24070" xr:uid="{00000000-0005-0000-0000-0000FC5D0000}"/>
    <cellStyle name="Comma 12 4 3 2 2 6 2" xfId="24071" xr:uid="{00000000-0005-0000-0000-0000FD5D0000}"/>
    <cellStyle name="Comma 12 4 3 2 2 7" xfId="24072" xr:uid="{00000000-0005-0000-0000-0000FE5D0000}"/>
    <cellStyle name="Comma 12 4 3 2 2 7 2" xfId="24073" xr:uid="{00000000-0005-0000-0000-0000FF5D0000}"/>
    <cellStyle name="Comma 12 4 3 2 2 8" xfId="24074" xr:uid="{00000000-0005-0000-0000-0000005E0000}"/>
    <cellStyle name="Comma 12 4 3 2 2 9" xfId="24075" xr:uid="{00000000-0005-0000-0000-0000015E0000}"/>
    <cellStyle name="Comma 12 4 3 2 3" xfId="24076" xr:uid="{00000000-0005-0000-0000-0000025E0000}"/>
    <cellStyle name="Comma 12 4 3 2 3 2" xfId="24077" xr:uid="{00000000-0005-0000-0000-0000035E0000}"/>
    <cellStyle name="Comma 12 4 3 2 3 2 2" xfId="24078" xr:uid="{00000000-0005-0000-0000-0000045E0000}"/>
    <cellStyle name="Comma 12 4 3 2 3 2 2 2" xfId="24079" xr:uid="{00000000-0005-0000-0000-0000055E0000}"/>
    <cellStyle name="Comma 12 4 3 2 3 2 3" xfId="24080" xr:uid="{00000000-0005-0000-0000-0000065E0000}"/>
    <cellStyle name="Comma 12 4 3 2 3 2 3 2" xfId="24081" xr:uid="{00000000-0005-0000-0000-0000075E0000}"/>
    <cellStyle name="Comma 12 4 3 2 3 2 4" xfId="24082" xr:uid="{00000000-0005-0000-0000-0000085E0000}"/>
    <cellStyle name="Comma 12 4 3 2 3 3" xfId="24083" xr:uid="{00000000-0005-0000-0000-0000095E0000}"/>
    <cellStyle name="Comma 12 4 3 2 3 3 2" xfId="24084" xr:uid="{00000000-0005-0000-0000-00000A5E0000}"/>
    <cellStyle name="Comma 12 4 3 2 3 3 2 2" xfId="24085" xr:uid="{00000000-0005-0000-0000-00000B5E0000}"/>
    <cellStyle name="Comma 12 4 3 2 3 3 3" xfId="24086" xr:uid="{00000000-0005-0000-0000-00000C5E0000}"/>
    <cellStyle name="Comma 12 4 3 2 3 3 3 2" xfId="24087" xr:uid="{00000000-0005-0000-0000-00000D5E0000}"/>
    <cellStyle name="Comma 12 4 3 2 3 3 4" xfId="24088" xr:uid="{00000000-0005-0000-0000-00000E5E0000}"/>
    <cellStyle name="Comma 12 4 3 2 3 4" xfId="24089" xr:uid="{00000000-0005-0000-0000-00000F5E0000}"/>
    <cellStyle name="Comma 12 4 3 2 3 4 2" xfId="24090" xr:uid="{00000000-0005-0000-0000-0000105E0000}"/>
    <cellStyle name="Comma 12 4 3 2 3 4 2 2" xfId="24091" xr:uid="{00000000-0005-0000-0000-0000115E0000}"/>
    <cellStyle name="Comma 12 4 3 2 3 4 3" xfId="24092" xr:uid="{00000000-0005-0000-0000-0000125E0000}"/>
    <cellStyle name="Comma 12 4 3 2 3 4 3 2" xfId="24093" xr:uid="{00000000-0005-0000-0000-0000135E0000}"/>
    <cellStyle name="Comma 12 4 3 2 3 4 4" xfId="24094" xr:uid="{00000000-0005-0000-0000-0000145E0000}"/>
    <cellStyle name="Comma 12 4 3 2 3 5" xfId="24095" xr:uid="{00000000-0005-0000-0000-0000155E0000}"/>
    <cellStyle name="Comma 12 4 3 2 3 5 2" xfId="24096" xr:uid="{00000000-0005-0000-0000-0000165E0000}"/>
    <cellStyle name="Comma 12 4 3 2 3 6" xfId="24097" xr:uid="{00000000-0005-0000-0000-0000175E0000}"/>
    <cellStyle name="Comma 12 4 3 2 3 6 2" xfId="24098" xr:uid="{00000000-0005-0000-0000-0000185E0000}"/>
    <cellStyle name="Comma 12 4 3 2 3 7" xfId="24099" xr:uid="{00000000-0005-0000-0000-0000195E0000}"/>
    <cellStyle name="Comma 12 4 3 2 3 8" xfId="24100" xr:uid="{00000000-0005-0000-0000-00001A5E0000}"/>
    <cellStyle name="Comma 12 4 3 2 4" xfId="24101" xr:uid="{00000000-0005-0000-0000-00001B5E0000}"/>
    <cellStyle name="Comma 12 4 3 2 4 2" xfId="24102" xr:uid="{00000000-0005-0000-0000-00001C5E0000}"/>
    <cellStyle name="Comma 12 4 3 2 4 2 2" xfId="24103" xr:uid="{00000000-0005-0000-0000-00001D5E0000}"/>
    <cellStyle name="Comma 12 4 3 2 4 3" xfId="24104" xr:uid="{00000000-0005-0000-0000-00001E5E0000}"/>
    <cellStyle name="Comma 12 4 3 2 4 3 2" xfId="24105" xr:uid="{00000000-0005-0000-0000-00001F5E0000}"/>
    <cellStyle name="Comma 12 4 3 2 4 4" xfId="24106" xr:uid="{00000000-0005-0000-0000-0000205E0000}"/>
    <cellStyle name="Comma 12 4 3 2 5" xfId="24107" xr:uid="{00000000-0005-0000-0000-0000215E0000}"/>
    <cellStyle name="Comma 12 4 3 2 5 2" xfId="24108" xr:uid="{00000000-0005-0000-0000-0000225E0000}"/>
    <cellStyle name="Comma 12 4 3 2 5 2 2" xfId="24109" xr:uid="{00000000-0005-0000-0000-0000235E0000}"/>
    <cellStyle name="Comma 12 4 3 2 5 3" xfId="24110" xr:uid="{00000000-0005-0000-0000-0000245E0000}"/>
    <cellStyle name="Comma 12 4 3 2 5 3 2" xfId="24111" xr:uid="{00000000-0005-0000-0000-0000255E0000}"/>
    <cellStyle name="Comma 12 4 3 2 5 4" xfId="24112" xr:uid="{00000000-0005-0000-0000-0000265E0000}"/>
    <cellStyle name="Comma 12 4 3 2 6" xfId="24113" xr:uid="{00000000-0005-0000-0000-0000275E0000}"/>
    <cellStyle name="Comma 12 4 3 2 6 2" xfId="24114" xr:uid="{00000000-0005-0000-0000-0000285E0000}"/>
    <cellStyle name="Comma 12 4 3 2 6 2 2" xfId="24115" xr:uid="{00000000-0005-0000-0000-0000295E0000}"/>
    <cellStyle name="Comma 12 4 3 2 6 3" xfId="24116" xr:uid="{00000000-0005-0000-0000-00002A5E0000}"/>
    <cellStyle name="Comma 12 4 3 2 6 3 2" xfId="24117" xr:uid="{00000000-0005-0000-0000-00002B5E0000}"/>
    <cellStyle name="Comma 12 4 3 2 6 4" xfId="24118" xr:uid="{00000000-0005-0000-0000-00002C5E0000}"/>
    <cellStyle name="Comma 12 4 3 2 7" xfId="24119" xr:uid="{00000000-0005-0000-0000-00002D5E0000}"/>
    <cellStyle name="Comma 12 4 3 2 7 2" xfId="24120" xr:uid="{00000000-0005-0000-0000-00002E5E0000}"/>
    <cellStyle name="Comma 12 4 3 2 8" xfId="24121" xr:uid="{00000000-0005-0000-0000-00002F5E0000}"/>
    <cellStyle name="Comma 12 4 3 2 8 2" xfId="24122" xr:uid="{00000000-0005-0000-0000-0000305E0000}"/>
    <cellStyle name="Comma 12 4 3 2 9" xfId="24123" xr:uid="{00000000-0005-0000-0000-0000315E0000}"/>
    <cellStyle name="Comma 12 4 3 3" xfId="24124" xr:uid="{00000000-0005-0000-0000-0000325E0000}"/>
    <cellStyle name="Comma 12 4 3 3 2" xfId="24125" xr:uid="{00000000-0005-0000-0000-0000335E0000}"/>
    <cellStyle name="Comma 12 4 3 3 2 2" xfId="24126" xr:uid="{00000000-0005-0000-0000-0000345E0000}"/>
    <cellStyle name="Comma 12 4 3 3 2 2 2" xfId="24127" xr:uid="{00000000-0005-0000-0000-0000355E0000}"/>
    <cellStyle name="Comma 12 4 3 3 2 2 2 2" xfId="24128" xr:uid="{00000000-0005-0000-0000-0000365E0000}"/>
    <cellStyle name="Comma 12 4 3 3 2 2 3" xfId="24129" xr:uid="{00000000-0005-0000-0000-0000375E0000}"/>
    <cellStyle name="Comma 12 4 3 3 2 2 3 2" xfId="24130" xr:uid="{00000000-0005-0000-0000-0000385E0000}"/>
    <cellStyle name="Comma 12 4 3 3 2 2 4" xfId="24131" xr:uid="{00000000-0005-0000-0000-0000395E0000}"/>
    <cellStyle name="Comma 12 4 3 3 2 3" xfId="24132" xr:uid="{00000000-0005-0000-0000-00003A5E0000}"/>
    <cellStyle name="Comma 12 4 3 3 2 3 2" xfId="24133" xr:uid="{00000000-0005-0000-0000-00003B5E0000}"/>
    <cellStyle name="Comma 12 4 3 3 2 3 2 2" xfId="24134" xr:uid="{00000000-0005-0000-0000-00003C5E0000}"/>
    <cellStyle name="Comma 12 4 3 3 2 3 3" xfId="24135" xr:uid="{00000000-0005-0000-0000-00003D5E0000}"/>
    <cellStyle name="Comma 12 4 3 3 2 3 3 2" xfId="24136" xr:uid="{00000000-0005-0000-0000-00003E5E0000}"/>
    <cellStyle name="Comma 12 4 3 3 2 3 4" xfId="24137" xr:uid="{00000000-0005-0000-0000-00003F5E0000}"/>
    <cellStyle name="Comma 12 4 3 3 2 4" xfId="24138" xr:uid="{00000000-0005-0000-0000-0000405E0000}"/>
    <cellStyle name="Comma 12 4 3 3 2 4 2" xfId="24139" xr:uid="{00000000-0005-0000-0000-0000415E0000}"/>
    <cellStyle name="Comma 12 4 3 3 2 4 2 2" xfId="24140" xr:uid="{00000000-0005-0000-0000-0000425E0000}"/>
    <cellStyle name="Comma 12 4 3 3 2 4 3" xfId="24141" xr:uid="{00000000-0005-0000-0000-0000435E0000}"/>
    <cellStyle name="Comma 12 4 3 3 2 4 3 2" xfId="24142" xr:uid="{00000000-0005-0000-0000-0000445E0000}"/>
    <cellStyle name="Comma 12 4 3 3 2 4 4" xfId="24143" xr:uid="{00000000-0005-0000-0000-0000455E0000}"/>
    <cellStyle name="Comma 12 4 3 3 2 5" xfId="24144" xr:uid="{00000000-0005-0000-0000-0000465E0000}"/>
    <cellStyle name="Comma 12 4 3 3 2 5 2" xfId="24145" xr:uid="{00000000-0005-0000-0000-0000475E0000}"/>
    <cellStyle name="Comma 12 4 3 3 2 6" xfId="24146" xr:uid="{00000000-0005-0000-0000-0000485E0000}"/>
    <cellStyle name="Comma 12 4 3 3 2 6 2" xfId="24147" xr:uid="{00000000-0005-0000-0000-0000495E0000}"/>
    <cellStyle name="Comma 12 4 3 3 2 7" xfId="24148" xr:uid="{00000000-0005-0000-0000-00004A5E0000}"/>
    <cellStyle name="Comma 12 4 3 3 2 8" xfId="24149" xr:uid="{00000000-0005-0000-0000-00004B5E0000}"/>
    <cellStyle name="Comma 12 4 3 3 3" xfId="24150" xr:uid="{00000000-0005-0000-0000-00004C5E0000}"/>
    <cellStyle name="Comma 12 4 3 3 3 2" xfId="24151" xr:uid="{00000000-0005-0000-0000-00004D5E0000}"/>
    <cellStyle name="Comma 12 4 3 3 3 2 2" xfId="24152" xr:uid="{00000000-0005-0000-0000-00004E5E0000}"/>
    <cellStyle name="Comma 12 4 3 3 3 3" xfId="24153" xr:uid="{00000000-0005-0000-0000-00004F5E0000}"/>
    <cellStyle name="Comma 12 4 3 3 3 3 2" xfId="24154" xr:uid="{00000000-0005-0000-0000-0000505E0000}"/>
    <cellStyle name="Comma 12 4 3 3 3 4" xfId="24155" xr:uid="{00000000-0005-0000-0000-0000515E0000}"/>
    <cellStyle name="Comma 12 4 3 3 4" xfId="24156" xr:uid="{00000000-0005-0000-0000-0000525E0000}"/>
    <cellStyle name="Comma 12 4 3 3 4 2" xfId="24157" xr:uid="{00000000-0005-0000-0000-0000535E0000}"/>
    <cellStyle name="Comma 12 4 3 3 4 2 2" xfId="24158" xr:uid="{00000000-0005-0000-0000-0000545E0000}"/>
    <cellStyle name="Comma 12 4 3 3 4 3" xfId="24159" xr:uid="{00000000-0005-0000-0000-0000555E0000}"/>
    <cellStyle name="Comma 12 4 3 3 4 3 2" xfId="24160" xr:uid="{00000000-0005-0000-0000-0000565E0000}"/>
    <cellStyle name="Comma 12 4 3 3 4 4" xfId="24161" xr:uid="{00000000-0005-0000-0000-0000575E0000}"/>
    <cellStyle name="Comma 12 4 3 3 5" xfId="24162" xr:uid="{00000000-0005-0000-0000-0000585E0000}"/>
    <cellStyle name="Comma 12 4 3 3 5 2" xfId="24163" xr:uid="{00000000-0005-0000-0000-0000595E0000}"/>
    <cellStyle name="Comma 12 4 3 3 5 2 2" xfId="24164" xr:uid="{00000000-0005-0000-0000-00005A5E0000}"/>
    <cellStyle name="Comma 12 4 3 3 5 3" xfId="24165" xr:uid="{00000000-0005-0000-0000-00005B5E0000}"/>
    <cellStyle name="Comma 12 4 3 3 5 3 2" xfId="24166" xr:uid="{00000000-0005-0000-0000-00005C5E0000}"/>
    <cellStyle name="Comma 12 4 3 3 5 4" xfId="24167" xr:uid="{00000000-0005-0000-0000-00005D5E0000}"/>
    <cellStyle name="Comma 12 4 3 3 6" xfId="24168" xr:uid="{00000000-0005-0000-0000-00005E5E0000}"/>
    <cellStyle name="Comma 12 4 3 3 6 2" xfId="24169" xr:uid="{00000000-0005-0000-0000-00005F5E0000}"/>
    <cellStyle name="Comma 12 4 3 3 7" xfId="24170" xr:uid="{00000000-0005-0000-0000-0000605E0000}"/>
    <cellStyle name="Comma 12 4 3 3 7 2" xfId="24171" xr:uid="{00000000-0005-0000-0000-0000615E0000}"/>
    <cellStyle name="Comma 12 4 3 3 8" xfId="24172" xr:uid="{00000000-0005-0000-0000-0000625E0000}"/>
    <cellStyle name="Comma 12 4 3 3 9" xfId="24173" xr:uid="{00000000-0005-0000-0000-0000635E0000}"/>
    <cellStyle name="Comma 12 4 3 4" xfId="24174" xr:uid="{00000000-0005-0000-0000-0000645E0000}"/>
    <cellStyle name="Comma 12 4 3 4 2" xfId="24175" xr:uid="{00000000-0005-0000-0000-0000655E0000}"/>
    <cellStyle name="Comma 12 4 3 4 2 2" xfId="24176" xr:uid="{00000000-0005-0000-0000-0000665E0000}"/>
    <cellStyle name="Comma 12 4 3 4 2 2 2" xfId="24177" xr:uid="{00000000-0005-0000-0000-0000675E0000}"/>
    <cellStyle name="Comma 12 4 3 4 2 3" xfId="24178" xr:uid="{00000000-0005-0000-0000-0000685E0000}"/>
    <cellStyle name="Comma 12 4 3 4 2 3 2" xfId="24179" xr:uid="{00000000-0005-0000-0000-0000695E0000}"/>
    <cellStyle name="Comma 12 4 3 4 2 4" xfId="24180" xr:uid="{00000000-0005-0000-0000-00006A5E0000}"/>
    <cellStyle name="Comma 12 4 3 4 3" xfId="24181" xr:uid="{00000000-0005-0000-0000-00006B5E0000}"/>
    <cellStyle name="Comma 12 4 3 4 3 2" xfId="24182" xr:uid="{00000000-0005-0000-0000-00006C5E0000}"/>
    <cellStyle name="Comma 12 4 3 4 3 2 2" xfId="24183" xr:uid="{00000000-0005-0000-0000-00006D5E0000}"/>
    <cellStyle name="Comma 12 4 3 4 3 3" xfId="24184" xr:uid="{00000000-0005-0000-0000-00006E5E0000}"/>
    <cellStyle name="Comma 12 4 3 4 3 3 2" xfId="24185" xr:uid="{00000000-0005-0000-0000-00006F5E0000}"/>
    <cellStyle name="Comma 12 4 3 4 3 4" xfId="24186" xr:uid="{00000000-0005-0000-0000-0000705E0000}"/>
    <cellStyle name="Comma 12 4 3 4 4" xfId="24187" xr:uid="{00000000-0005-0000-0000-0000715E0000}"/>
    <cellStyle name="Comma 12 4 3 4 4 2" xfId="24188" xr:uid="{00000000-0005-0000-0000-0000725E0000}"/>
    <cellStyle name="Comma 12 4 3 4 4 2 2" xfId="24189" xr:uid="{00000000-0005-0000-0000-0000735E0000}"/>
    <cellStyle name="Comma 12 4 3 4 4 3" xfId="24190" xr:uid="{00000000-0005-0000-0000-0000745E0000}"/>
    <cellStyle name="Comma 12 4 3 4 4 3 2" xfId="24191" xr:uid="{00000000-0005-0000-0000-0000755E0000}"/>
    <cellStyle name="Comma 12 4 3 4 4 4" xfId="24192" xr:uid="{00000000-0005-0000-0000-0000765E0000}"/>
    <cellStyle name="Comma 12 4 3 4 5" xfId="24193" xr:uid="{00000000-0005-0000-0000-0000775E0000}"/>
    <cellStyle name="Comma 12 4 3 4 5 2" xfId="24194" xr:uid="{00000000-0005-0000-0000-0000785E0000}"/>
    <cellStyle name="Comma 12 4 3 4 6" xfId="24195" xr:uid="{00000000-0005-0000-0000-0000795E0000}"/>
    <cellStyle name="Comma 12 4 3 4 6 2" xfId="24196" xr:uid="{00000000-0005-0000-0000-00007A5E0000}"/>
    <cellStyle name="Comma 12 4 3 4 7" xfId="24197" xr:uid="{00000000-0005-0000-0000-00007B5E0000}"/>
    <cellStyle name="Comma 12 4 3 4 8" xfId="24198" xr:uid="{00000000-0005-0000-0000-00007C5E0000}"/>
    <cellStyle name="Comma 12 4 3 5" xfId="24199" xr:uid="{00000000-0005-0000-0000-00007D5E0000}"/>
    <cellStyle name="Comma 12 4 3 5 2" xfId="24200" xr:uid="{00000000-0005-0000-0000-00007E5E0000}"/>
    <cellStyle name="Comma 12 4 3 5 2 2" xfId="24201" xr:uid="{00000000-0005-0000-0000-00007F5E0000}"/>
    <cellStyle name="Comma 12 4 3 5 3" xfId="24202" xr:uid="{00000000-0005-0000-0000-0000805E0000}"/>
    <cellStyle name="Comma 12 4 3 5 3 2" xfId="24203" xr:uid="{00000000-0005-0000-0000-0000815E0000}"/>
    <cellStyle name="Comma 12 4 3 5 4" xfId="24204" xr:uid="{00000000-0005-0000-0000-0000825E0000}"/>
    <cellStyle name="Comma 12 4 3 6" xfId="24205" xr:uid="{00000000-0005-0000-0000-0000835E0000}"/>
    <cellStyle name="Comma 12 4 3 6 2" xfId="24206" xr:uid="{00000000-0005-0000-0000-0000845E0000}"/>
    <cellStyle name="Comma 12 4 3 6 2 2" xfId="24207" xr:uid="{00000000-0005-0000-0000-0000855E0000}"/>
    <cellStyle name="Comma 12 4 3 6 3" xfId="24208" xr:uid="{00000000-0005-0000-0000-0000865E0000}"/>
    <cellStyle name="Comma 12 4 3 6 3 2" xfId="24209" xr:uid="{00000000-0005-0000-0000-0000875E0000}"/>
    <cellStyle name="Comma 12 4 3 6 4" xfId="24210" xr:uid="{00000000-0005-0000-0000-0000885E0000}"/>
    <cellStyle name="Comma 12 4 3 7" xfId="24211" xr:uid="{00000000-0005-0000-0000-0000895E0000}"/>
    <cellStyle name="Comma 12 4 3 7 2" xfId="24212" xr:uid="{00000000-0005-0000-0000-00008A5E0000}"/>
    <cellStyle name="Comma 12 4 3 7 2 2" xfId="24213" xr:uid="{00000000-0005-0000-0000-00008B5E0000}"/>
    <cellStyle name="Comma 12 4 3 7 3" xfId="24214" xr:uid="{00000000-0005-0000-0000-00008C5E0000}"/>
    <cellStyle name="Comma 12 4 3 7 3 2" xfId="24215" xr:uid="{00000000-0005-0000-0000-00008D5E0000}"/>
    <cellStyle name="Comma 12 4 3 7 4" xfId="24216" xr:uid="{00000000-0005-0000-0000-00008E5E0000}"/>
    <cellStyle name="Comma 12 4 3 8" xfId="24217" xr:uid="{00000000-0005-0000-0000-00008F5E0000}"/>
    <cellStyle name="Comma 12 4 3 8 2" xfId="24218" xr:uid="{00000000-0005-0000-0000-0000905E0000}"/>
    <cellStyle name="Comma 12 4 3 9" xfId="24219" xr:uid="{00000000-0005-0000-0000-0000915E0000}"/>
    <cellStyle name="Comma 12 4 3 9 2" xfId="24220" xr:uid="{00000000-0005-0000-0000-0000925E0000}"/>
    <cellStyle name="Comma 12 4 4" xfId="24221" xr:uid="{00000000-0005-0000-0000-0000935E0000}"/>
    <cellStyle name="Comma 12 4 4 10" xfId="24222" xr:uid="{00000000-0005-0000-0000-0000945E0000}"/>
    <cellStyle name="Comma 12 4 4 2" xfId="24223" xr:uid="{00000000-0005-0000-0000-0000955E0000}"/>
    <cellStyle name="Comma 12 4 4 2 2" xfId="24224" xr:uid="{00000000-0005-0000-0000-0000965E0000}"/>
    <cellStyle name="Comma 12 4 4 2 2 2" xfId="24225" xr:uid="{00000000-0005-0000-0000-0000975E0000}"/>
    <cellStyle name="Comma 12 4 4 2 2 2 2" xfId="24226" xr:uid="{00000000-0005-0000-0000-0000985E0000}"/>
    <cellStyle name="Comma 12 4 4 2 2 2 2 2" xfId="24227" xr:uid="{00000000-0005-0000-0000-0000995E0000}"/>
    <cellStyle name="Comma 12 4 4 2 2 2 3" xfId="24228" xr:uid="{00000000-0005-0000-0000-00009A5E0000}"/>
    <cellStyle name="Comma 12 4 4 2 2 2 3 2" xfId="24229" xr:uid="{00000000-0005-0000-0000-00009B5E0000}"/>
    <cellStyle name="Comma 12 4 4 2 2 2 4" xfId="24230" xr:uid="{00000000-0005-0000-0000-00009C5E0000}"/>
    <cellStyle name="Comma 12 4 4 2 2 3" xfId="24231" xr:uid="{00000000-0005-0000-0000-00009D5E0000}"/>
    <cellStyle name="Comma 12 4 4 2 2 3 2" xfId="24232" xr:uid="{00000000-0005-0000-0000-00009E5E0000}"/>
    <cellStyle name="Comma 12 4 4 2 2 3 2 2" xfId="24233" xr:uid="{00000000-0005-0000-0000-00009F5E0000}"/>
    <cellStyle name="Comma 12 4 4 2 2 3 3" xfId="24234" xr:uid="{00000000-0005-0000-0000-0000A05E0000}"/>
    <cellStyle name="Comma 12 4 4 2 2 3 3 2" xfId="24235" xr:uid="{00000000-0005-0000-0000-0000A15E0000}"/>
    <cellStyle name="Comma 12 4 4 2 2 3 4" xfId="24236" xr:uid="{00000000-0005-0000-0000-0000A25E0000}"/>
    <cellStyle name="Comma 12 4 4 2 2 4" xfId="24237" xr:uid="{00000000-0005-0000-0000-0000A35E0000}"/>
    <cellStyle name="Comma 12 4 4 2 2 4 2" xfId="24238" xr:uid="{00000000-0005-0000-0000-0000A45E0000}"/>
    <cellStyle name="Comma 12 4 4 2 2 4 2 2" xfId="24239" xr:uid="{00000000-0005-0000-0000-0000A55E0000}"/>
    <cellStyle name="Comma 12 4 4 2 2 4 3" xfId="24240" xr:uid="{00000000-0005-0000-0000-0000A65E0000}"/>
    <cellStyle name="Comma 12 4 4 2 2 4 3 2" xfId="24241" xr:uid="{00000000-0005-0000-0000-0000A75E0000}"/>
    <cellStyle name="Comma 12 4 4 2 2 4 4" xfId="24242" xr:uid="{00000000-0005-0000-0000-0000A85E0000}"/>
    <cellStyle name="Comma 12 4 4 2 2 5" xfId="24243" xr:uid="{00000000-0005-0000-0000-0000A95E0000}"/>
    <cellStyle name="Comma 12 4 4 2 2 5 2" xfId="24244" xr:uid="{00000000-0005-0000-0000-0000AA5E0000}"/>
    <cellStyle name="Comma 12 4 4 2 2 6" xfId="24245" xr:uid="{00000000-0005-0000-0000-0000AB5E0000}"/>
    <cellStyle name="Comma 12 4 4 2 2 6 2" xfId="24246" xr:uid="{00000000-0005-0000-0000-0000AC5E0000}"/>
    <cellStyle name="Comma 12 4 4 2 2 7" xfId="24247" xr:uid="{00000000-0005-0000-0000-0000AD5E0000}"/>
    <cellStyle name="Comma 12 4 4 2 2 8" xfId="24248" xr:uid="{00000000-0005-0000-0000-0000AE5E0000}"/>
    <cellStyle name="Comma 12 4 4 2 3" xfId="24249" xr:uid="{00000000-0005-0000-0000-0000AF5E0000}"/>
    <cellStyle name="Comma 12 4 4 2 3 2" xfId="24250" xr:uid="{00000000-0005-0000-0000-0000B05E0000}"/>
    <cellStyle name="Comma 12 4 4 2 3 2 2" xfId="24251" xr:uid="{00000000-0005-0000-0000-0000B15E0000}"/>
    <cellStyle name="Comma 12 4 4 2 3 3" xfId="24252" xr:uid="{00000000-0005-0000-0000-0000B25E0000}"/>
    <cellStyle name="Comma 12 4 4 2 3 3 2" xfId="24253" xr:uid="{00000000-0005-0000-0000-0000B35E0000}"/>
    <cellStyle name="Comma 12 4 4 2 3 4" xfId="24254" xr:uid="{00000000-0005-0000-0000-0000B45E0000}"/>
    <cellStyle name="Comma 12 4 4 2 4" xfId="24255" xr:uid="{00000000-0005-0000-0000-0000B55E0000}"/>
    <cellStyle name="Comma 12 4 4 2 4 2" xfId="24256" xr:uid="{00000000-0005-0000-0000-0000B65E0000}"/>
    <cellStyle name="Comma 12 4 4 2 4 2 2" xfId="24257" xr:uid="{00000000-0005-0000-0000-0000B75E0000}"/>
    <cellStyle name="Comma 12 4 4 2 4 3" xfId="24258" xr:uid="{00000000-0005-0000-0000-0000B85E0000}"/>
    <cellStyle name="Comma 12 4 4 2 4 3 2" xfId="24259" xr:uid="{00000000-0005-0000-0000-0000B95E0000}"/>
    <cellStyle name="Comma 12 4 4 2 4 4" xfId="24260" xr:uid="{00000000-0005-0000-0000-0000BA5E0000}"/>
    <cellStyle name="Comma 12 4 4 2 5" xfId="24261" xr:uid="{00000000-0005-0000-0000-0000BB5E0000}"/>
    <cellStyle name="Comma 12 4 4 2 5 2" xfId="24262" xr:uid="{00000000-0005-0000-0000-0000BC5E0000}"/>
    <cellStyle name="Comma 12 4 4 2 5 2 2" xfId="24263" xr:uid="{00000000-0005-0000-0000-0000BD5E0000}"/>
    <cellStyle name="Comma 12 4 4 2 5 3" xfId="24264" xr:uid="{00000000-0005-0000-0000-0000BE5E0000}"/>
    <cellStyle name="Comma 12 4 4 2 5 3 2" xfId="24265" xr:uid="{00000000-0005-0000-0000-0000BF5E0000}"/>
    <cellStyle name="Comma 12 4 4 2 5 4" xfId="24266" xr:uid="{00000000-0005-0000-0000-0000C05E0000}"/>
    <cellStyle name="Comma 12 4 4 2 6" xfId="24267" xr:uid="{00000000-0005-0000-0000-0000C15E0000}"/>
    <cellStyle name="Comma 12 4 4 2 6 2" xfId="24268" xr:uid="{00000000-0005-0000-0000-0000C25E0000}"/>
    <cellStyle name="Comma 12 4 4 2 7" xfId="24269" xr:uid="{00000000-0005-0000-0000-0000C35E0000}"/>
    <cellStyle name="Comma 12 4 4 2 7 2" xfId="24270" xr:uid="{00000000-0005-0000-0000-0000C45E0000}"/>
    <cellStyle name="Comma 12 4 4 2 8" xfId="24271" xr:uid="{00000000-0005-0000-0000-0000C55E0000}"/>
    <cellStyle name="Comma 12 4 4 2 9" xfId="24272" xr:uid="{00000000-0005-0000-0000-0000C65E0000}"/>
    <cellStyle name="Comma 12 4 4 3" xfId="24273" xr:uid="{00000000-0005-0000-0000-0000C75E0000}"/>
    <cellStyle name="Comma 12 4 4 3 2" xfId="24274" xr:uid="{00000000-0005-0000-0000-0000C85E0000}"/>
    <cellStyle name="Comma 12 4 4 3 2 2" xfId="24275" xr:uid="{00000000-0005-0000-0000-0000C95E0000}"/>
    <cellStyle name="Comma 12 4 4 3 2 2 2" xfId="24276" xr:uid="{00000000-0005-0000-0000-0000CA5E0000}"/>
    <cellStyle name="Comma 12 4 4 3 2 3" xfId="24277" xr:uid="{00000000-0005-0000-0000-0000CB5E0000}"/>
    <cellStyle name="Comma 12 4 4 3 2 3 2" xfId="24278" xr:uid="{00000000-0005-0000-0000-0000CC5E0000}"/>
    <cellStyle name="Comma 12 4 4 3 2 4" xfId="24279" xr:uid="{00000000-0005-0000-0000-0000CD5E0000}"/>
    <cellStyle name="Comma 12 4 4 3 3" xfId="24280" xr:uid="{00000000-0005-0000-0000-0000CE5E0000}"/>
    <cellStyle name="Comma 12 4 4 3 3 2" xfId="24281" xr:uid="{00000000-0005-0000-0000-0000CF5E0000}"/>
    <cellStyle name="Comma 12 4 4 3 3 2 2" xfId="24282" xr:uid="{00000000-0005-0000-0000-0000D05E0000}"/>
    <cellStyle name="Comma 12 4 4 3 3 3" xfId="24283" xr:uid="{00000000-0005-0000-0000-0000D15E0000}"/>
    <cellStyle name="Comma 12 4 4 3 3 3 2" xfId="24284" xr:uid="{00000000-0005-0000-0000-0000D25E0000}"/>
    <cellStyle name="Comma 12 4 4 3 3 4" xfId="24285" xr:uid="{00000000-0005-0000-0000-0000D35E0000}"/>
    <cellStyle name="Comma 12 4 4 3 4" xfId="24286" xr:uid="{00000000-0005-0000-0000-0000D45E0000}"/>
    <cellStyle name="Comma 12 4 4 3 4 2" xfId="24287" xr:uid="{00000000-0005-0000-0000-0000D55E0000}"/>
    <cellStyle name="Comma 12 4 4 3 4 2 2" xfId="24288" xr:uid="{00000000-0005-0000-0000-0000D65E0000}"/>
    <cellStyle name="Comma 12 4 4 3 4 3" xfId="24289" xr:uid="{00000000-0005-0000-0000-0000D75E0000}"/>
    <cellStyle name="Comma 12 4 4 3 4 3 2" xfId="24290" xr:uid="{00000000-0005-0000-0000-0000D85E0000}"/>
    <cellStyle name="Comma 12 4 4 3 4 4" xfId="24291" xr:uid="{00000000-0005-0000-0000-0000D95E0000}"/>
    <cellStyle name="Comma 12 4 4 3 5" xfId="24292" xr:uid="{00000000-0005-0000-0000-0000DA5E0000}"/>
    <cellStyle name="Comma 12 4 4 3 5 2" xfId="24293" xr:uid="{00000000-0005-0000-0000-0000DB5E0000}"/>
    <cellStyle name="Comma 12 4 4 3 6" xfId="24294" xr:uid="{00000000-0005-0000-0000-0000DC5E0000}"/>
    <cellStyle name="Comma 12 4 4 3 6 2" xfId="24295" xr:uid="{00000000-0005-0000-0000-0000DD5E0000}"/>
    <cellStyle name="Comma 12 4 4 3 7" xfId="24296" xr:uid="{00000000-0005-0000-0000-0000DE5E0000}"/>
    <cellStyle name="Comma 12 4 4 3 8" xfId="24297" xr:uid="{00000000-0005-0000-0000-0000DF5E0000}"/>
    <cellStyle name="Comma 12 4 4 4" xfId="24298" xr:uid="{00000000-0005-0000-0000-0000E05E0000}"/>
    <cellStyle name="Comma 12 4 4 4 2" xfId="24299" xr:uid="{00000000-0005-0000-0000-0000E15E0000}"/>
    <cellStyle name="Comma 12 4 4 4 2 2" xfId="24300" xr:uid="{00000000-0005-0000-0000-0000E25E0000}"/>
    <cellStyle name="Comma 12 4 4 4 3" xfId="24301" xr:uid="{00000000-0005-0000-0000-0000E35E0000}"/>
    <cellStyle name="Comma 12 4 4 4 3 2" xfId="24302" xr:uid="{00000000-0005-0000-0000-0000E45E0000}"/>
    <cellStyle name="Comma 12 4 4 4 4" xfId="24303" xr:uid="{00000000-0005-0000-0000-0000E55E0000}"/>
    <cellStyle name="Comma 12 4 4 5" xfId="24304" xr:uid="{00000000-0005-0000-0000-0000E65E0000}"/>
    <cellStyle name="Comma 12 4 4 5 2" xfId="24305" xr:uid="{00000000-0005-0000-0000-0000E75E0000}"/>
    <cellStyle name="Comma 12 4 4 5 2 2" xfId="24306" xr:uid="{00000000-0005-0000-0000-0000E85E0000}"/>
    <cellStyle name="Comma 12 4 4 5 3" xfId="24307" xr:uid="{00000000-0005-0000-0000-0000E95E0000}"/>
    <cellStyle name="Comma 12 4 4 5 3 2" xfId="24308" xr:uid="{00000000-0005-0000-0000-0000EA5E0000}"/>
    <cellStyle name="Comma 12 4 4 5 4" xfId="24309" xr:uid="{00000000-0005-0000-0000-0000EB5E0000}"/>
    <cellStyle name="Comma 12 4 4 6" xfId="24310" xr:uid="{00000000-0005-0000-0000-0000EC5E0000}"/>
    <cellStyle name="Comma 12 4 4 6 2" xfId="24311" xr:uid="{00000000-0005-0000-0000-0000ED5E0000}"/>
    <cellStyle name="Comma 12 4 4 6 2 2" xfId="24312" xr:uid="{00000000-0005-0000-0000-0000EE5E0000}"/>
    <cellStyle name="Comma 12 4 4 6 3" xfId="24313" xr:uid="{00000000-0005-0000-0000-0000EF5E0000}"/>
    <cellStyle name="Comma 12 4 4 6 3 2" xfId="24314" xr:uid="{00000000-0005-0000-0000-0000F05E0000}"/>
    <cellStyle name="Comma 12 4 4 6 4" xfId="24315" xr:uid="{00000000-0005-0000-0000-0000F15E0000}"/>
    <cellStyle name="Comma 12 4 4 7" xfId="24316" xr:uid="{00000000-0005-0000-0000-0000F25E0000}"/>
    <cellStyle name="Comma 12 4 4 7 2" xfId="24317" xr:uid="{00000000-0005-0000-0000-0000F35E0000}"/>
    <cellStyle name="Comma 12 4 4 8" xfId="24318" xr:uid="{00000000-0005-0000-0000-0000F45E0000}"/>
    <cellStyle name="Comma 12 4 4 8 2" xfId="24319" xr:uid="{00000000-0005-0000-0000-0000F55E0000}"/>
    <cellStyle name="Comma 12 4 4 9" xfId="24320" xr:uid="{00000000-0005-0000-0000-0000F65E0000}"/>
    <cellStyle name="Comma 12 4 5" xfId="24321" xr:uid="{00000000-0005-0000-0000-0000F75E0000}"/>
    <cellStyle name="Comma 12 4 5 2" xfId="24322" xr:uid="{00000000-0005-0000-0000-0000F85E0000}"/>
    <cellStyle name="Comma 12 4 5 2 2" xfId="24323" xr:uid="{00000000-0005-0000-0000-0000F95E0000}"/>
    <cellStyle name="Comma 12 4 5 2 2 2" xfId="24324" xr:uid="{00000000-0005-0000-0000-0000FA5E0000}"/>
    <cellStyle name="Comma 12 4 5 2 2 2 2" xfId="24325" xr:uid="{00000000-0005-0000-0000-0000FB5E0000}"/>
    <cellStyle name="Comma 12 4 5 2 2 3" xfId="24326" xr:uid="{00000000-0005-0000-0000-0000FC5E0000}"/>
    <cellStyle name="Comma 12 4 5 2 2 3 2" xfId="24327" xr:uid="{00000000-0005-0000-0000-0000FD5E0000}"/>
    <cellStyle name="Comma 12 4 5 2 2 4" xfId="24328" xr:uid="{00000000-0005-0000-0000-0000FE5E0000}"/>
    <cellStyle name="Comma 12 4 5 2 3" xfId="24329" xr:uid="{00000000-0005-0000-0000-0000FF5E0000}"/>
    <cellStyle name="Comma 12 4 5 2 3 2" xfId="24330" xr:uid="{00000000-0005-0000-0000-0000005F0000}"/>
    <cellStyle name="Comma 12 4 5 2 3 2 2" xfId="24331" xr:uid="{00000000-0005-0000-0000-0000015F0000}"/>
    <cellStyle name="Comma 12 4 5 2 3 3" xfId="24332" xr:uid="{00000000-0005-0000-0000-0000025F0000}"/>
    <cellStyle name="Comma 12 4 5 2 3 3 2" xfId="24333" xr:uid="{00000000-0005-0000-0000-0000035F0000}"/>
    <cellStyle name="Comma 12 4 5 2 3 4" xfId="24334" xr:uid="{00000000-0005-0000-0000-0000045F0000}"/>
    <cellStyle name="Comma 12 4 5 2 4" xfId="24335" xr:uid="{00000000-0005-0000-0000-0000055F0000}"/>
    <cellStyle name="Comma 12 4 5 2 4 2" xfId="24336" xr:uid="{00000000-0005-0000-0000-0000065F0000}"/>
    <cellStyle name="Comma 12 4 5 2 4 2 2" xfId="24337" xr:uid="{00000000-0005-0000-0000-0000075F0000}"/>
    <cellStyle name="Comma 12 4 5 2 4 3" xfId="24338" xr:uid="{00000000-0005-0000-0000-0000085F0000}"/>
    <cellStyle name="Comma 12 4 5 2 4 3 2" xfId="24339" xr:uid="{00000000-0005-0000-0000-0000095F0000}"/>
    <cellStyle name="Comma 12 4 5 2 4 4" xfId="24340" xr:uid="{00000000-0005-0000-0000-00000A5F0000}"/>
    <cellStyle name="Comma 12 4 5 2 5" xfId="24341" xr:uid="{00000000-0005-0000-0000-00000B5F0000}"/>
    <cellStyle name="Comma 12 4 5 2 5 2" xfId="24342" xr:uid="{00000000-0005-0000-0000-00000C5F0000}"/>
    <cellStyle name="Comma 12 4 5 2 6" xfId="24343" xr:uid="{00000000-0005-0000-0000-00000D5F0000}"/>
    <cellStyle name="Comma 12 4 5 2 6 2" xfId="24344" xr:uid="{00000000-0005-0000-0000-00000E5F0000}"/>
    <cellStyle name="Comma 12 4 5 2 7" xfId="24345" xr:uid="{00000000-0005-0000-0000-00000F5F0000}"/>
    <cellStyle name="Comma 12 4 5 2 8" xfId="24346" xr:uid="{00000000-0005-0000-0000-0000105F0000}"/>
    <cellStyle name="Comma 12 4 5 3" xfId="24347" xr:uid="{00000000-0005-0000-0000-0000115F0000}"/>
    <cellStyle name="Comma 12 4 5 3 2" xfId="24348" xr:uid="{00000000-0005-0000-0000-0000125F0000}"/>
    <cellStyle name="Comma 12 4 5 3 2 2" xfId="24349" xr:uid="{00000000-0005-0000-0000-0000135F0000}"/>
    <cellStyle name="Comma 12 4 5 3 3" xfId="24350" xr:uid="{00000000-0005-0000-0000-0000145F0000}"/>
    <cellStyle name="Comma 12 4 5 3 3 2" xfId="24351" xr:uid="{00000000-0005-0000-0000-0000155F0000}"/>
    <cellStyle name="Comma 12 4 5 3 4" xfId="24352" xr:uid="{00000000-0005-0000-0000-0000165F0000}"/>
    <cellStyle name="Comma 12 4 5 4" xfId="24353" xr:uid="{00000000-0005-0000-0000-0000175F0000}"/>
    <cellStyle name="Comma 12 4 5 4 2" xfId="24354" xr:uid="{00000000-0005-0000-0000-0000185F0000}"/>
    <cellStyle name="Comma 12 4 5 4 2 2" xfId="24355" xr:uid="{00000000-0005-0000-0000-0000195F0000}"/>
    <cellStyle name="Comma 12 4 5 4 3" xfId="24356" xr:uid="{00000000-0005-0000-0000-00001A5F0000}"/>
    <cellStyle name="Comma 12 4 5 4 3 2" xfId="24357" xr:uid="{00000000-0005-0000-0000-00001B5F0000}"/>
    <cellStyle name="Comma 12 4 5 4 4" xfId="24358" xr:uid="{00000000-0005-0000-0000-00001C5F0000}"/>
    <cellStyle name="Comma 12 4 5 5" xfId="24359" xr:uid="{00000000-0005-0000-0000-00001D5F0000}"/>
    <cellStyle name="Comma 12 4 5 5 2" xfId="24360" xr:uid="{00000000-0005-0000-0000-00001E5F0000}"/>
    <cellStyle name="Comma 12 4 5 5 2 2" xfId="24361" xr:uid="{00000000-0005-0000-0000-00001F5F0000}"/>
    <cellStyle name="Comma 12 4 5 5 3" xfId="24362" xr:uid="{00000000-0005-0000-0000-0000205F0000}"/>
    <cellStyle name="Comma 12 4 5 5 3 2" xfId="24363" xr:uid="{00000000-0005-0000-0000-0000215F0000}"/>
    <cellStyle name="Comma 12 4 5 5 4" xfId="24364" xr:uid="{00000000-0005-0000-0000-0000225F0000}"/>
    <cellStyle name="Comma 12 4 5 6" xfId="24365" xr:uid="{00000000-0005-0000-0000-0000235F0000}"/>
    <cellStyle name="Comma 12 4 5 6 2" xfId="24366" xr:uid="{00000000-0005-0000-0000-0000245F0000}"/>
    <cellStyle name="Comma 12 4 5 7" xfId="24367" xr:uid="{00000000-0005-0000-0000-0000255F0000}"/>
    <cellStyle name="Comma 12 4 5 7 2" xfId="24368" xr:uid="{00000000-0005-0000-0000-0000265F0000}"/>
    <cellStyle name="Comma 12 4 5 8" xfId="24369" xr:uid="{00000000-0005-0000-0000-0000275F0000}"/>
    <cellStyle name="Comma 12 4 5 9" xfId="24370" xr:uid="{00000000-0005-0000-0000-0000285F0000}"/>
    <cellStyle name="Comma 12 4 6" xfId="24371" xr:uid="{00000000-0005-0000-0000-0000295F0000}"/>
    <cellStyle name="Comma 12 4 6 2" xfId="24372" xr:uid="{00000000-0005-0000-0000-00002A5F0000}"/>
    <cellStyle name="Comma 12 4 6 2 2" xfId="24373" xr:uid="{00000000-0005-0000-0000-00002B5F0000}"/>
    <cellStyle name="Comma 12 4 6 2 2 2" xfId="24374" xr:uid="{00000000-0005-0000-0000-00002C5F0000}"/>
    <cellStyle name="Comma 12 4 6 2 3" xfId="24375" xr:uid="{00000000-0005-0000-0000-00002D5F0000}"/>
    <cellStyle name="Comma 12 4 6 2 3 2" xfId="24376" xr:uid="{00000000-0005-0000-0000-00002E5F0000}"/>
    <cellStyle name="Comma 12 4 6 2 4" xfId="24377" xr:uid="{00000000-0005-0000-0000-00002F5F0000}"/>
    <cellStyle name="Comma 12 4 6 3" xfId="24378" xr:uid="{00000000-0005-0000-0000-0000305F0000}"/>
    <cellStyle name="Comma 12 4 6 3 2" xfId="24379" xr:uid="{00000000-0005-0000-0000-0000315F0000}"/>
    <cellStyle name="Comma 12 4 6 3 2 2" xfId="24380" xr:uid="{00000000-0005-0000-0000-0000325F0000}"/>
    <cellStyle name="Comma 12 4 6 3 3" xfId="24381" xr:uid="{00000000-0005-0000-0000-0000335F0000}"/>
    <cellStyle name="Comma 12 4 6 3 3 2" xfId="24382" xr:uid="{00000000-0005-0000-0000-0000345F0000}"/>
    <cellStyle name="Comma 12 4 6 3 4" xfId="24383" xr:uid="{00000000-0005-0000-0000-0000355F0000}"/>
    <cellStyle name="Comma 12 4 6 4" xfId="24384" xr:uid="{00000000-0005-0000-0000-0000365F0000}"/>
    <cellStyle name="Comma 12 4 6 4 2" xfId="24385" xr:uid="{00000000-0005-0000-0000-0000375F0000}"/>
    <cellStyle name="Comma 12 4 6 4 2 2" xfId="24386" xr:uid="{00000000-0005-0000-0000-0000385F0000}"/>
    <cellStyle name="Comma 12 4 6 4 3" xfId="24387" xr:uid="{00000000-0005-0000-0000-0000395F0000}"/>
    <cellStyle name="Comma 12 4 6 4 3 2" xfId="24388" xr:uid="{00000000-0005-0000-0000-00003A5F0000}"/>
    <cellStyle name="Comma 12 4 6 4 4" xfId="24389" xr:uid="{00000000-0005-0000-0000-00003B5F0000}"/>
    <cellStyle name="Comma 12 4 6 5" xfId="24390" xr:uid="{00000000-0005-0000-0000-00003C5F0000}"/>
    <cellStyle name="Comma 12 4 6 5 2" xfId="24391" xr:uid="{00000000-0005-0000-0000-00003D5F0000}"/>
    <cellStyle name="Comma 12 4 6 6" xfId="24392" xr:uid="{00000000-0005-0000-0000-00003E5F0000}"/>
    <cellStyle name="Comma 12 4 6 6 2" xfId="24393" xr:uid="{00000000-0005-0000-0000-00003F5F0000}"/>
    <cellStyle name="Comma 12 4 6 7" xfId="24394" xr:uid="{00000000-0005-0000-0000-0000405F0000}"/>
    <cellStyle name="Comma 12 4 6 8" xfId="24395" xr:uid="{00000000-0005-0000-0000-0000415F0000}"/>
    <cellStyle name="Comma 12 4 7" xfId="24396" xr:uid="{00000000-0005-0000-0000-0000425F0000}"/>
    <cellStyle name="Comma 12 4 7 2" xfId="24397" xr:uid="{00000000-0005-0000-0000-0000435F0000}"/>
    <cellStyle name="Comma 12 4 7 2 2" xfId="24398" xr:uid="{00000000-0005-0000-0000-0000445F0000}"/>
    <cellStyle name="Comma 12 4 7 3" xfId="24399" xr:uid="{00000000-0005-0000-0000-0000455F0000}"/>
    <cellStyle name="Comma 12 4 7 3 2" xfId="24400" xr:uid="{00000000-0005-0000-0000-0000465F0000}"/>
    <cellStyle name="Comma 12 4 7 4" xfId="24401" xr:uid="{00000000-0005-0000-0000-0000475F0000}"/>
    <cellStyle name="Comma 12 4 8" xfId="24402" xr:uid="{00000000-0005-0000-0000-0000485F0000}"/>
    <cellStyle name="Comma 12 4 8 2" xfId="24403" xr:uid="{00000000-0005-0000-0000-0000495F0000}"/>
    <cellStyle name="Comma 12 4 8 2 2" xfId="24404" xr:uid="{00000000-0005-0000-0000-00004A5F0000}"/>
    <cellStyle name="Comma 12 4 8 3" xfId="24405" xr:uid="{00000000-0005-0000-0000-00004B5F0000}"/>
    <cellStyle name="Comma 12 4 8 3 2" xfId="24406" xr:uid="{00000000-0005-0000-0000-00004C5F0000}"/>
    <cellStyle name="Comma 12 4 8 4" xfId="24407" xr:uid="{00000000-0005-0000-0000-00004D5F0000}"/>
    <cellStyle name="Comma 12 4 9" xfId="24408" xr:uid="{00000000-0005-0000-0000-00004E5F0000}"/>
    <cellStyle name="Comma 12 4 9 2" xfId="24409" xr:uid="{00000000-0005-0000-0000-00004F5F0000}"/>
    <cellStyle name="Comma 12 4 9 2 2" xfId="24410" xr:uid="{00000000-0005-0000-0000-0000505F0000}"/>
    <cellStyle name="Comma 12 4 9 3" xfId="24411" xr:uid="{00000000-0005-0000-0000-0000515F0000}"/>
    <cellStyle name="Comma 12 4 9 3 2" xfId="24412" xr:uid="{00000000-0005-0000-0000-0000525F0000}"/>
    <cellStyle name="Comma 12 4 9 4" xfId="24413" xr:uid="{00000000-0005-0000-0000-0000535F0000}"/>
    <cellStyle name="Comma 12 5" xfId="24414" xr:uid="{00000000-0005-0000-0000-0000545F0000}"/>
    <cellStyle name="Comma 12 5 10" xfId="24415" xr:uid="{00000000-0005-0000-0000-0000555F0000}"/>
    <cellStyle name="Comma 12 5 10 2" xfId="24416" xr:uid="{00000000-0005-0000-0000-0000565F0000}"/>
    <cellStyle name="Comma 12 5 11" xfId="24417" xr:uid="{00000000-0005-0000-0000-0000575F0000}"/>
    <cellStyle name="Comma 12 5 11 2" xfId="24418" xr:uid="{00000000-0005-0000-0000-0000585F0000}"/>
    <cellStyle name="Comma 12 5 12" xfId="24419" xr:uid="{00000000-0005-0000-0000-0000595F0000}"/>
    <cellStyle name="Comma 12 5 13" xfId="24420" xr:uid="{00000000-0005-0000-0000-00005A5F0000}"/>
    <cellStyle name="Comma 12 5 14" xfId="24421" xr:uid="{00000000-0005-0000-0000-00005B5F0000}"/>
    <cellStyle name="Comma 12 5 2" xfId="24422" xr:uid="{00000000-0005-0000-0000-00005C5F0000}"/>
    <cellStyle name="Comma 12 5 2 10" xfId="24423" xr:uid="{00000000-0005-0000-0000-00005D5F0000}"/>
    <cellStyle name="Comma 12 5 2 11" xfId="24424" xr:uid="{00000000-0005-0000-0000-00005E5F0000}"/>
    <cellStyle name="Comma 12 5 2 2" xfId="24425" xr:uid="{00000000-0005-0000-0000-00005F5F0000}"/>
    <cellStyle name="Comma 12 5 2 2 10" xfId="24426" xr:uid="{00000000-0005-0000-0000-0000605F0000}"/>
    <cellStyle name="Comma 12 5 2 2 2" xfId="24427" xr:uid="{00000000-0005-0000-0000-0000615F0000}"/>
    <cellStyle name="Comma 12 5 2 2 2 2" xfId="24428" xr:uid="{00000000-0005-0000-0000-0000625F0000}"/>
    <cellStyle name="Comma 12 5 2 2 2 2 2" xfId="24429" xr:uid="{00000000-0005-0000-0000-0000635F0000}"/>
    <cellStyle name="Comma 12 5 2 2 2 2 2 2" xfId="24430" xr:uid="{00000000-0005-0000-0000-0000645F0000}"/>
    <cellStyle name="Comma 12 5 2 2 2 2 2 2 2" xfId="24431" xr:uid="{00000000-0005-0000-0000-0000655F0000}"/>
    <cellStyle name="Comma 12 5 2 2 2 2 2 3" xfId="24432" xr:uid="{00000000-0005-0000-0000-0000665F0000}"/>
    <cellStyle name="Comma 12 5 2 2 2 2 2 3 2" xfId="24433" xr:uid="{00000000-0005-0000-0000-0000675F0000}"/>
    <cellStyle name="Comma 12 5 2 2 2 2 2 4" xfId="24434" xr:uid="{00000000-0005-0000-0000-0000685F0000}"/>
    <cellStyle name="Comma 12 5 2 2 2 2 3" xfId="24435" xr:uid="{00000000-0005-0000-0000-0000695F0000}"/>
    <cellStyle name="Comma 12 5 2 2 2 2 3 2" xfId="24436" xr:uid="{00000000-0005-0000-0000-00006A5F0000}"/>
    <cellStyle name="Comma 12 5 2 2 2 2 3 2 2" xfId="24437" xr:uid="{00000000-0005-0000-0000-00006B5F0000}"/>
    <cellStyle name="Comma 12 5 2 2 2 2 3 3" xfId="24438" xr:uid="{00000000-0005-0000-0000-00006C5F0000}"/>
    <cellStyle name="Comma 12 5 2 2 2 2 3 3 2" xfId="24439" xr:uid="{00000000-0005-0000-0000-00006D5F0000}"/>
    <cellStyle name="Comma 12 5 2 2 2 2 3 4" xfId="24440" xr:uid="{00000000-0005-0000-0000-00006E5F0000}"/>
    <cellStyle name="Comma 12 5 2 2 2 2 4" xfId="24441" xr:uid="{00000000-0005-0000-0000-00006F5F0000}"/>
    <cellStyle name="Comma 12 5 2 2 2 2 4 2" xfId="24442" xr:uid="{00000000-0005-0000-0000-0000705F0000}"/>
    <cellStyle name="Comma 12 5 2 2 2 2 4 2 2" xfId="24443" xr:uid="{00000000-0005-0000-0000-0000715F0000}"/>
    <cellStyle name="Comma 12 5 2 2 2 2 4 3" xfId="24444" xr:uid="{00000000-0005-0000-0000-0000725F0000}"/>
    <cellStyle name="Comma 12 5 2 2 2 2 4 3 2" xfId="24445" xr:uid="{00000000-0005-0000-0000-0000735F0000}"/>
    <cellStyle name="Comma 12 5 2 2 2 2 4 4" xfId="24446" xr:uid="{00000000-0005-0000-0000-0000745F0000}"/>
    <cellStyle name="Comma 12 5 2 2 2 2 5" xfId="24447" xr:uid="{00000000-0005-0000-0000-0000755F0000}"/>
    <cellStyle name="Comma 12 5 2 2 2 2 5 2" xfId="24448" xr:uid="{00000000-0005-0000-0000-0000765F0000}"/>
    <cellStyle name="Comma 12 5 2 2 2 2 6" xfId="24449" xr:uid="{00000000-0005-0000-0000-0000775F0000}"/>
    <cellStyle name="Comma 12 5 2 2 2 2 6 2" xfId="24450" xr:uid="{00000000-0005-0000-0000-0000785F0000}"/>
    <cellStyle name="Comma 12 5 2 2 2 2 7" xfId="24451" xr:uid="{00000000-0005-0000-0000-0000795F0000}"/>
    <cellStyle name="Comma 12 5 2 2 2 2 8" xfId="24452" xr:uid="{00000000-0005-0000-0000-00007A5F0000}"/>
    <cellStyle name="Comma 12 5 2 2 2 3" xfId="24453" xr:uid="{00000000-0005-0000-0000-00007B5F0000}"/>
    <cellStyle name="Comma 12 5 2 2 2 3 2" xfId="24454" xr:uid="{00000000-0005-0000-0000-00007C5F0000}"/>
    <cellStyle name="Comma 12 5 2 2 2 3 2 2" xfId="24455" xr:uid="{00000000-0005-0000-0000-00007D5F0000}"/>
    <cellStyle name="Comma 12 5 2 2 2 3 3" xfId="24456" xr:uid="{00000000-0005-0000-0000-00007E5F0000}"/>
    <cellStyle name="Comma 12 5 2 2 2 3 3 2" xfId="24457" xr:uid="{00000000-0005-0000-0000-00007F5F0000}"/>
    <cellStyle name="Comma 12 5 2 2 2 3 4" xfId="24458" xr:uid="{00000000-0005-0000-0000-0000805F0000}"/>
    <cellStyle name="Comma 12 5 2 2 2 4" xfId="24459" xr:uid="{00000000-0005-0000-0000-0000815F0000}"/>
    <cellStyle name="Comma 12 5 2 2 2 4 2" xfId="24460" xr:uid="{00000000-0005-0000-0000-0000825F0000}"/>
    <cellStyle name="Comma 12 5 2 2 2 4 2 2" xfId="24461" xr:uid="{00000000-0005-0000-0000-0000835F0000}"/>
    <cellStyle name="Comma 12 5 2 2 2 4 3" xfId="24462" xr:uid="{00000000-0005-0000-0000-0000845F0000}"/>
    <cellStyle name="Comma 12 5 2 2 2 4 3 2" xfId="24463" xr:uid="{00000000-0005-0000-0000-0000855F0000}"/>
    <cellStyle name="Comma 12 5 2 2 2 4 4" xfId="24464" xr:uid="{00000000-0005-0000-0000-0000865F0000}"/>
    <cellStyle name="Comma 12 5 2 2 2 5" xfId="24465" xr:uid="{00000000-0005-0000-0000-0000875F0000}"/>
    <cellStyle name="Comma 12 5 2 2 2 5 2" xfId="24466" xr:uid="{00000000-0005-0000-0000-0000885F0000}"/>
    <cellStyle name="Comma 12 5 2 2 2 5 2 2" xfId="24467" xr:uid="{00000000-0005-0000-0000-0000895F0000}"/>
    <cellStyle name="Comma 12 5 2 2 2 5 3" xfId="24468" xr:uid="{00000000-0005-0000-0000-00008A5F0000}"/>
    <cellStyle name="Comma 12 5 2 2 2 5 3 2" xfId="24469" xr:uid="{00000000-0005-0000-0000-00008B5F0000}"/>
    <cellStyle name="Comma 12 5 2 2 2 5 4" xfId="24470" xr:uid="{00000000-0005-0000-0000-00008C5F0000}"/>
    <cellStyle name="Comma 12 5 2 2 2 6" xfId="24471" xr:uid="{00000000-0005-0000-0000-00008D5F0000}"/>
    <cellStyle name="Comma 12 5 2 2 2 6 2" xfId="24472" xr:uid="{00000000-0005-0000-0000-00008E5F0000}"/>
    <cellStyle name="Comma 12 5 2 2 2 7" xfId="24473" xr:uid="{00000000-0005-0000-0000-00008F5F0000}"/>
    <cellStyle name="Comma 12 5 2 2 2 7 2" xfId="24474" xr:uid="{00000000-0005-0000-0000-0000905F0000}"/>
    <cellStyle name="Comma 12 5 2 2 2 8" xfId="24475" xr:uid="{00000000-0005-0000-0000-0000915F0000}"/>
    <cellStyle name="Comma 12 5 2 2 2 9" xfId="24476" xr:uid="{00000000-0005-0000-0000-0000925F0000}"/>
    <cellStyle name="Comma 12 5 2 2 3" xfId="24477" xr:uid="{00000000-0005-0000-0000-0000935F0000}"/>
    <cellStyle name="Comma 12 5 2 2 3 2" xfId="24478" xr:uid="{00000000-0005-0000-0000-0000945F0000}"/>
    <cellStyle name="Comma 12 5 2 2 3 2 2" xfId="24479" xr:uid="{00000000-0005-0000-0000-0000955F0000}"/>
    <cellStyle name="Comma 12 5 2 2 3 2 2 2" xfId="24480" xr:uid="{00000000-0005-0000-0000-0000965F0000}"/>
    <cellStyle name="Comma 12 5 2 2 3 2 3" xfId="24481" xr:uid="{00000000-0005-0000-0000-0000975F0000}"/>
    <cellStyle name="Comma 12 5 2 2 3 2 3 2" xfId="24482" xr:uid="{00000000-0005-0000-0000-0000985F0000}"/>
    <cellStyle name="Comma 12 5 2 2 3 2 4" xfId="24483" xr:uid="{00000000-0005-0000-0000-0000995F0000}"/>
    <cellStyle name="Comma 12 5 2 2 3 3" xfId="24484" xr:uid="{00000000-0005-0000-0000-00009A5F0000}"/>
    <cellStyle name="Comma 12 5 2 2 3 3 2" xfId="24485" xr:uid="{00000000-0005-0000-0000-00009B5F0000}"/>
    <cellStyle name="Comma 12 5 2 2 3 3 2 2" xfId="24486" xr:uid="{00000000-0005-0000-0000-00009C5F0000}"/>
    <cellStyle name="Comma 12 5 2 2 3 3 3" xfId="24487" xr:uid="{00000000-0005-0000-0000-00009D5F0000}"/>
    <cellStyle name="Comma 12 5 2 2 3 3 3 2" xfId="24488" xr:uid="{00000000-0005-0000-0000-00009E5F0000}"/>
    <cellStyle name="Comma 12 5 2 2 3 3 4" xfId="24489" xr:uid="{00000000-0005-0000-0000-00009F5F0000}"/>
    <cellStyle name="Comma 12 5 2 2 3 4" xfId="24490" xr:uid="{00000000-0005-0000-0000-0000A05F0000}"/>
    <cellStyle name="Comma 12 5 2 2 3 4 2" xfId="24491" xr:uid="{00000000-0005-0000-0000-0000A15F0000}"/>
    <cellStyle name="Comma 12 5 2 2 3 4 2 2" xfId="24492" xr:uid="{00000000-0005-0000-0000-0000A25F0000}"/>
    <cellStyle name="Comma 12 5 2 2 3 4 3" xfId="24493" xr:uid="{00000000-0005-0000-0000-0000A35F0000}"/>
    <cellStyle name="Comma 12 5 2 2 3 4 3 2" xfId="24494" xr:uid="{00000000-0005-0000-0000-0000A45F0000}"/>
    <cellStyle name="Comma 12 5 2 2 3 4 4" xfId="24495" xr:uid="{00000000-0005-0000-0000-0000A55F0000}"/>
    <cellStyle name="Comma 12 5 2 2 3 5" xfId="24496" xr:uid="{00000000-0005-0000-0000-0000A65F0000}"/>
    <cellStyle name="Comma 12 5 2 2 3 5 2" xfId="24497" xr:uid="{00000000-0005-0000-0000-0000A75F0000}"/>
    <cellStyle name="Comma 12 5 2 2 3 6" xfId="24498" xr:uid="{00000000-0005-0000-0000-0000A85F0000}"/>
    <cellStyle name="Comma 12 5 2 2 3 6 2" xfId="24499" xr:uid="{00000000-0005-0000-0000-0000A95F0000}"/>
    <cellStyle name="Comma 12 5 2 2 3 7" xfId="24500" xr:uid="{00000000-0005-0000-0000-0000AA5F0000}"/>
    <cellStyle name="Comma 12 5 2 2 3 8" xfId="24501" xr:uid="{00000000-0005-0000-0000-0000AB5F0000}"/>
    <cellStyle name="Comma 12 5 2 2 4" xfId="24502" xr:uid="{00000000-0005-0000-0000-0000AC5F0000}"/>
    <cellStyle name="Comma 12 5 2 2 4 2" xfId="24503" xr:uid="{00000000-0005-0000-0000-0000AD5F0000}"/>
    <cellStyle name="Comma 12 5 2 2 4 2 2" xfId="24504" xr:uid="{00000000-0005-0000-0000-0000AE5F0000}"/>
    <cellStyle name="Comma 12 5 2 2 4 3" xfId="24505" xr:uid="{00000000-0005-0000-0000-0000AF5F0000}"/>
    <cellStyle name="Comma 12 5 2 2 4 3 2" xfId="24506" xr:uid="{00000000-0005-0000-0000-0000B05F0000}"/>
    <cellStyle name="Comma 12 5 2 2 4 4" xfId="24507" xr:uid="{00000000-0005-0000-0000-0000B15F0000}"/>
    <cellStyle name="Comma 12 5 2 2 5" xfId="24508" xr:uid="{00000000-0005-0000-0000-0000B25F0000}"/>
    <cellStyle name="Comma 12 5 2 2 5 2" xfId="24509" xr:uid="{00000000-0005-0000-0000-0000B35F0000}"/>
    <cellStyle name="Comma 12 5 2 2 5 2 2" xfId="24510" xr:uid="{00000000-0005-0000-0000-0000B45F0000}"/>
    <cellStyle name="Comma 12 5 2 2 5 3" xfId="24511" xr:uid="{00000000-0005-0000-0000-0000B55F0000}"/>
    <cellStyle name="Comma 12 5 2 2 5 3 2" xfId="24512" xr:uid="{00000000-0005-0000-0000-0000B65F0000}"/>
    <cellStyle name="Comma 12 5 2 2 5 4" xfId="24513" xr:uid="{00000000-0005-0000-0000-0000B75F0000}"/>
    <cellStyle name="Comma 12 5 2 2 6" xfId="24514" xr:uid="{00000000-0005-0000-0000-0000B85F0000}"/>
    <cellStyle name="Comma 12 5 2 2 6 2" xfId="24515" xr:uid="{00000000-0005-0000-0000-0000B95F0000}"/>
    <cellStyle name="Comma 12 5 2 2 6 2 2" xfId="24516" xr:uid="{00000000-0005-0000-0000-0000BA5F0000}"/>
    <cellStyle name="Comma 12 5 2 2 6 3" xfId="24517" xr:uid="{00000000-0005-0000-0000-0000BB5F0000}"/>
    <cellStyle name="Comma 12 5 2 2 6 3 2" xfId="24518" xr:uid="{00000000-0005-0000-0000-0000BC5F0000}"/>
    <cellStyle name="Comma 12 5 2 2 6 4" xfId="24519" xr:uid="{00000000-0005-0000-0000-0000BD5F0000}"/>
    <cellStyle name="Comma 12 5 2 2 7" xfId="24520" xr:uid="{00000000-0005-0000-0000-0000BE5F0000}"/>
    <cellStyle name="Comma 12 5 2 2 7 2" xfId="24521" xr:uid="{00000000-0005-0000-0000-0000BF5F0000}"/>
    <cellStyle name="Comma 12 5 2 2 8" xfId="24522" xr:uid="{00000000-0005-0000-0000-0000C05F0000}"/>
    <cellStyle name="Comma 12 5 2 2 8 2" xfId="24523" xr:uid="{00000000-0005-0000-0000-0000C15F0000}"/>
    <cellStyle name="Comma 12 5 2 2 9" xfId="24524" xr:uid="{00000000-0005-0000-0000-0000C25F0000}"/>
    <cellStyle name="Comma 12 5 2 3" xfId="24525" xr:uid="{00000000-0005-0000-0000-0000C35F0000}"/>
    <cellStyle name="Comma 12 5 2 3 2" xfId="24526" xr:uid="{00000000-0005-0000-0000-0000C45F0000}"/>
    <cellStyle name="Comma 12 5 2 3 2 2" xfId="24527" xr:uid="{00000000-0005-0000-0000-0000C55F0000}"/>
    <cellStyle name="Comma 12 5 2 3 2 2 2" xfId="24528" xr:uid="{00000000-0005-0000-0000-0000C65F0000}"/>
    <cellStyle name="Comma 12 5 2 3 2 2 2 2" xfId="24529" xr:uid="{00000000-0005-0000-0000-0000C75F0000}"/>
    <cellStyle name="Comma 12 5 2 3 2 2 3" xfId="24530" xr:uid="{00000000-0005-0000-0000-0000C85F0000}"/>
    <cellStyle name="Comma 12 5 2 3 2 2 3 2" xfId="24531" xr:uid="{00000000-0005-0000-0000-0000C95F0000}"/>
    <cellStyle name="Comma 12 5 2 3 2 2 4" xfId="24532" xr:uid="{00000000-0005-0000-0000-0000CA5F0000}"/>
    <cellStyle name="Comma 12 5 2 3 2 3" xfId="24533" xr:uid="{00000000-0005-0000-0000-0000CB5F0000}"/>
    <cellStyle name="Comma 12 5 2 3 2 3 2" xfId="24534" xr:uid="{00000000-0005-0000-0000-0000CC5F0000}"/>
    <cellStyle name="Comma 12 5 2 3 2 3 2 2" xfId="24535" xr:uid="{00000000-0005-0000-0000-0000CD5F0000}"/>
    <cellStyle name="Comma 12 5 2 3 2 3 3" xfId="24536" xr:uid="{00000000-0005-0000-0000-0000CE5F0000}"/>
    <cellStyle name="Comma 12 5 2 3 2 3 3 2" xfId="24537" xr:uid="{00000000-0005-0000-0000-0000CF5F0000}"/>
    <cellStyle name="Comma 12 5 2 3 2 3 4" xfId="24538" xr:uid="{00000000-0005-0000-0000-0000D05F0000}"/>
    <cellStyle name="Comma 12 5 2 3 2 4" xfId="24539" xr:uid="{00000000-0005-0000-0000-0000D15F0000}"/>
    <cellStyle name="Comma 12 5 2 3 2 4 2" xfId="24540" xr:uid="{00000000-0005-0000-0000-0000D25F0000}"/>
    <cellStyle name="Comma 12 5 2 3 2 4 2 2" xfId="24541" xr:uid="{00000000-0005-0000-0000-0000D35F0000}"/>
    <cellStyle name="Comma 12 5 2 3 2 4 3" xfId="24542" xr:uid="{00000000-0005-0000-0000-0000D45F0000}"/>
    <cellStyle name="Comma 12 5 2 3 2 4 3 2" xfId="24543" xr:uid="{00000000-0005-0000-0000-0000D55F0000}"/>
    <cellStyle name="Comma 12 5 2 3 2 4 4" xfId="24544" xr:uid="{00000000-0005-0000-0000-0000D65F0000}"/>
    <cellStyle name="Comma 12 5 2 3 2 5" xfId="24545" xr:uid="{00000000-0005-0000-0000-0000D75F0000}"/>
    <cellStyle name="Comma 12 5 2 3 2 5 2" xfId="24546" xr:uid="{00000000-0005-0000-0000-0000D85F0000}"/>
    <cellStyle name="Comma 12 5 2 3 2 6" xfId="24547" xr:uid="{00000000-0005-0000-0000-0000D95F0000}"/>
    <cellStyle name="Comma 12 5 2 3 2 6 2" xfId="24548" xr:uid="{00000000-0005-0000-0000-0000DA5F0000}"/>
    <cellStyle name="Comma 12 5 2 3 2 7" xfId="24549" xr:uid="{00000000-0005-0000-0000-0000DB5F0000}"/>
    <cellStyle name="Comma 12 5 2 3 2 8" xfId="24550" xr:uid="{00000000-0005-0000-0000-0000DC5F0000}"/>
    <cellStyle name="Comma 12 5 2 3 3" xfId="24551" xr:uid="{00000000-0005-0000-0000-0000DD5F0000}"/>
    <cellStyle name="Comma 12 5 2 3 3 2" xfId="24552" xr:uid="{00000000-0005-0000-0000-0000DE5F0000}"/>
    <cellStyle name="Comma 12 5 2 3 3 2 2" xfId="24553" xr:uid="{00000000-0005-0000-0000-0000DF5F0000}"/>
    <cellStyle name="Comma 12 5 2 3 3 3" xfId="24554" xr:uid="{00000000-0005-0000-0000-0000E05F0000}"/>
    <cellStyle name="Comma 12 5 2 3 3 3 2" xfId="24555" xr:uid="{00000000-0005-0000-0000-0000E15F0000}"/>
    <cellStyle name="Comma 12 5 2 3 3 4" xfId="24556" xr:uid="{00000000-0005-0000-0000-0000E25F0000}"/>
    <cellStyle name="Comma 12 5 2 3 4" xfId="24557" xr:uid="{00000000-0005-0000-0000-0000E35F0000}"/>
    <cellStyle name="Comma 12 5 2 3 4 2" xfId="24558" xr:uid="{00000000-0005-0000-0000-0000E45F0000}"/>
    <cellStyle name="Comma 12 5 2 3 4 2 2" xfId="24559" xr:uid="{00000000-0005-0000-0000-0000E55F0000}"/>
    <cellStyle name="Comma 12 5 2 3 4 3" xfId="24560" xr:uid="{00000000-0005-0000-0000-0000E65F0000}"/>
    <cellStyle name="Comma 12 5 2 3 4 3 2" xfId="24561" xr:uid="{00000000-0005-0000-0000-0000E75F0000}"/>
    <cellStyle name="Comma 12 5 2 3 4 4" xfId="24562" xr:uid="{00000000-0005-0000-0000-0000E85F0000}"/>
    <cellStyle name="Comma 12 5 2 3 5" xfId="24563" xr:uid="{00000000-0005-0000-0000-0000E95F0000}"/>
    <cellStyle name="Comma 12 5 2 3 5 2" xfId="24564" xr:uid="{00000000-0005-0000-0000-0000EA5F0000}"/>
    <cellStyle name="Comma 12 5 2 3 5 2 2" xfId="24565" xr:uid="{00000000-0005-0000-0000-0000EB5F0000}"/>
    <cellStyle name="Comma 12 5 2 3 5 3" xfId="24566" xr:uid="{00000000-0005-0000-0000-0000EC5F0000}"/>
    <cellStyle name="Comma 12 5 2 3 5 3 2" xfId="24567" xr:uid="{00000000-0005-0000-0000-0000ED5F0000}"/>
    <cellStyle name="Comma 12 5 2 3 5 4" xfId="24568" xr:uid="{00000000-0005-0000-0000-0000EE5F0000}"/>
    <cellStyle name="Comma 12 5 2 3 6" xfId="24569" xr:uid="{00000000-0005-0000-0000-0000EF5F0000}"/>
    <cellStyle name="Comma 12 5 2 3 6 2" xfId="24570" xr:uid="{00000000-0005-0000-0000-0000F05F0000}"/>
    <cellStyle name="Comma 12 5 2 3 7" xfId="24571" xr:uid="{00000000-0005-0000-0000-0000F15F0000}"/>
    <cellStyle name="Comma 12 5 2 3 7 2" xfId="24572" xr:uid="{00000000-0005-0000-0000-0000F25F0000}"/>
    <cellStyle name="Comma 12 5 2 3 8" xfId="24573" xr:uid="{00000000-0005-0000-0000-0000F35F0000}"/>
    <cellStyle name="Comma 12 5 2 3 9" xfId="24574" xr:uid="{00000000-0005-0000-0000-0000F45F0000}"/>
    <cellStyle name="Comma 12 5 2 4" xfId="24575" xr:uid="{00000000-0005-0000-0000-0000F55F0000}"/>
    <cellStyle name="Comma 12 5 2 4 2" xfId="24576" xr:uid="{00000000-0005-0000-0000-0000F65F0000}"/>
    <cellStyle name="Comma 12 5 2 4 2 2" xfId="24577" xr:uid="{00000000-0005-0000-0000-0000F75F0000}"/>
    <cellStyle name="Comma 12 5 2 4 2 2 2" xfId="24578" xr:uid="{00000000-0005-0000-0000-0000F85F0000}"/>
    <cellStyle name="Comma 12 5 2 4 2 3" xfId="24579" xr:uid="{00000000-0005-0000-0000-0000F95F0000}"/>
    <cellStyle name="Comma 12 5 2 4 2 3 2" xfId="24580" xr:uid="{00000000-0005-0000-0000-0000FA5F0000}"/>
    <cellStyle name="Comma 12 5 2 4 2 4" xfId="24581" xr:uid="{00000000-0005-0000-0000-0000FB5F0000}"/>
    <cellStyle name="Comma 12 5 2 4 3" xfId="24582" xr:uid="{00000000-0005-0000-0000-0000FC5F0000}"/>
    <cellStyle name="Comma 12 5 2 4 3 2" xfId="24583" xr:uid="{00000000-0005-0000-0000-0000FD5F0000}"/>
    <cellStyle name="Comma 12 5 2 4 3 2 2" xfId="24584" xr:uid="{00000000-0005-0000-0000-0000FE5F0000}"/>
    <cellStyle name="Comma 12 5 2 4 3 3" xfId="24585" xr:uid="{00000000-0005-0000-0000-0000FF5F0000}"/>
    <cellStyle name="Comma 12 5 2 4 3 3 2" xfId="24586" xr:uid="{00000000-0005-0000-0000-000000600000}"/>
    <cellStyle name="Comma 12 5 2 4 3 4" xfId="24587" xr:uid="{00000000-0005-0000-0000-000001600000}"/>
    <cellStyle name="Comma 12 5 2 4 4" xfId="24588" xr:uid="{00000000-0005-0000-0000-000002600000}"/>
    <cellStyle name="Comma 12 5 2 4 4 2" xfId="24589" xr:uid="{00000000-0005-0000-0000-000003600000}"/>
    <cellStyle name="Comma 12 5 2 4 4 2 2" xfId="24590" xr:uid="{00000000-0005-0000-0000-000004600000}"/>
    <cellStyle name="Comma 12 5 2 4 4 3" xfId="24591" xr:uid="{00000000-0005-0000-0000-000005600000}"/>
    <cellStyle name="Comma 12 5 2 4 4 3 2" xfId="24592" xr:uid="{00000000-0005-0000-0000-000006600000}"/>
    <cellStyle name="Comma 12 5 2 4 4 4" xfId="24593" xr:uid="{00000000-0005-0000-0000-000007600000}"/>
    <cellStyle name="Comma 12 5 2 4 5" xfId="24594" xr:uid="{00000000-0005-0000-0000-000008600000}"/>
    <cellStyle name="Comma 12 5 2 4 5 2" xfId="24595" xr:uid="{00000000-0005-0000-0000-000009600000}"/>
    <cellStyle name="Comma 12 5 2 4 6" xfId="24596" xr:uid="{00000000-0005-0000-0000-00000A600000}"/>
    <cellStyle name="Comma 12 5 2 4 6 2" xfId="24597" xr:uid="{00000000-0005-0000-0000-00000B600000}"/>
    <cellStyle name="Comma 12 5 2 4 7" xfId="24598" xr:uid="{00000000-0005-0000-0000-00000C600000}"/>
    <cellStyle name="Comma 12 5 2 4 8" xfId="24599" xr:uid="{00000000-0005-0000-0000-00000D600000}"/>
    <cellStyle name="Comma 12 5 2 5" xfId="24600" xr:uid="{00000000-0005-0000-0000-00000E600000}"/>
    <cellStyle name="Comma 12 5 2 5 2" xfId="24601" xr:uid="{00000000-0005-0000-0000-00000F600000}"/>
    <cellStyle name="Comma 12 5 2 5 2 2" xfId="24602" xr:uid="{00000000-0005-0000-0000-000010600000}"/>
    <cellStyle name="Comma 12 5 2 5 3" xfId="24603" xr:uid="{00000000-0005-0000-0000-000011600000}"/>
    <cellStyle name="Comma 12 5 2 5 3 2" xfId="24604" xr:uid="{00000000-0005-0000-0000-000012600000}"/>
    <cellStyle name="Comma 12 5 2 5 4" xfId="24605" xr:uid="{00000000-0005-0000-0000-000013600000}"/>
    <cellStyle name="Comma 12 5 2 6" xfId="24606" xr:uid="{00000000-0005-0000-0000-000014600000}"/>
    <cellStyle name="Comma 12 5 2 6 2" xfId="24607" xr:uid="{00000000-0005-0000-0000-000015600000}"/>
    <cellStyle name="Comma 12 5 2 6 2 2" xfId="24608" xr:uid="{00000000-0005-0000-0000-000016600000}"/>
    <cellStyle name="Comma 12 5 2 6 3" xfId="24609" xr:uid="{00000000-0005-0000-0000-000017600000}"/>
    <cellStyle name="Comma 12 5 2 6 3 2" xfId="24610" xr:uid="{00000000-0005-0000-0000-000018600000}"/>
    <cellStyle name="Comma 12 5 2 6 4" xfId="24611" xr:uid="{00000000-0005-0000-0000-000019600000}"/>
    <cellStyle name="Comma 12 5 2 7" xfId="24612" xr:uid="{00000000-0005-0000-0000-00001A600000}"/>
    <cellStyle name="Comma 12 5 2 7 2" xfId="24613" xr:uid="{00000000-0005-0000-0000-00001B600000}"/>
    <cellStyle name="Comma 12 5 2 7 2 2" xfId="24614" xr:uid="{00000000-0005-0000-0000-00001C600000}"/>
    <cellStyle name="Comma 12 5 2 7 3" xfId="24615" xr:uid="{00000000-0005-0000-0000-00001D600000}"/>
    <cellStyle name="Comma 12 5 2 7 3 2" xfId="24616" xr:uid="{00000000-0005-0000-0000-00001E600000}"/>
    <cellStyle name="Comma 12 5 2 7 4" xfId="24617" xr:uid="{00000000-0005-0000-0000-00001F600000}"/>
    <cellStyle name="Comma 12 5 2 8" xfId="24618" xr:uid="{00000000-0005-0000-0000-000020600000}"/>
    <cellStyle name="Comma 12 5 2 8 2" xfId="24619" xr:uid="{00000000-0005-0000-0000-000021600000}"/>
    <cellStyle name="Comma 12 5 2 9" xfId="24620" xr:uid="{00000000-0005-0000-0000-000022600000}"/>
    <cellStyle name="Comma 12 5 2 9 2" xfId="24621" xr:uid="{00000000-0005-0000-0000-000023600000}"/>
    <cellStyle name="Comma 12 5 3" xfId="24622" xr:uid="{00000000-0005-0000-0000-000024600000}"/>
    <cellStyle name="Comma 12 5 3 10" xfId="24623" xr:uid="{00000000-0005-0000-0000-000025600000}"/>
    <cellStyle name="Comma 12 5 3 11" xfId="24624" xr:uid="{00000000-0005-0000-0000-000026600000}"/>
    <cellStyle name="Comma 12 5 3 2" xfId="24625" xr:uid="{00000000-0005-0000-0000-000027600000}"/>
    <cellStyle name="Comma 12 5 3 2 10" xfId="24626" xr:uid="{00000000-0005-0000-0000-000028600000}"/>
    <cellStyle name="Comma 12 5 3 2 2" xfId="24627" xr:uid="{00000000-0005-0000-0000-000029600000}"/>
    <cellStyle name="Comma 12 5 3 2 2 2" xfId="24628" xr:uid="{00000000-0005-0000-0000-00002A600000}"/>
    <cellStyle name="Comma 12 5 3 2 2 2 2" xfId="24629" xr:uid="{00000000-0005-0000-0000-00002B600000}"/>
    <cellStyle name="Comma 12 5 3 2 2 2 2 2" xfId="24630" xr:uid="{00000000-0005-0000-0000-00002C600000}"/>
    <cellStyle name="Comma 12 5 3 2 2 2 2 2 2" xfId="24631" xr:uid="{00000000-0005-0000-0000-00002D600000}"/>
    <cellStyle name="Comma 12 5 3 2 2 2 2 3" xfId="24632" xr:uid="{00000000-0005-0000-0000-00002E600000}"/>
    <cellStyle name="Comma 12 5 3 2 2 2 2 3 2" xfId="24633" xr:uid="{00000000-0005-0000-0000-00002F600000}"/>
    <cellStyle name="Comma 12 5 3 2 2 2 2 4" xfId="24634" xr:uid="{00000000-0005-0000-0000-000030600000}"/>
    <cellStyle name="Comma 12 5 3 2 2 2 3" xfId="24635" xr:uid="{00000000-0005-0000-0000-000031600000}"/>
    <cellStyle name="Comma 12 5 3 2 2 2 3 2" xfId="24636" xr:uid="{00000000-0005-0000-0000-000032600000}"/>
    <cellStyle name="Comma 12 5 3 2 2 2 3 2 2" xfId="24637" xr:uid="{00000000-0005-0000-0000-000033600000}"/>
    <cellStyle name="Comma 12 5 3 2 2 2 3 3" xfId="24638" xr:uid="{00000000-0005-0000-0000-000034600000}"/>
    <cellStyle name="Comma 12 5 3 2 2 2 3 3 2" xfId="24639" xr:uid="{00000000-0005-0000-0000-000035600000}"/>
    <cellStyle name="Comma 12 5 3 2 2 2 3 4" xfId="24640" xr:uid="{00000000-0005-0000-0000-000036600000}"/>
    <cellStyle name="Comma 12 5 3 2 2 2 4" xfId="24641" xr:uid="{00000000-0005-0000-0000-000037600000}"/>
    <cellStyle name="Comma 12 5 3 2 2 2 4 2" xfId="24642" xr:uid="{00000000-0005-0000-0000-000038600000}"/>
    <cellStyle name="Comma 12 5 3 2 2 2 4 2 2" xfId="24643" xr:uid="{00000000-0005-0000-0000-000039600000}"/>
    <cellStyle name="Comma 12 5 3 2 2 2 4 3" xfId="24644" xr:uid="{00000000-0005-0000-0000-00003A600000}"/>
    <cellStyle name="Comma 12 5 3 2 2 2 4 3 2" xfId="24645" xr:uid="{00000000-0005-0000-0000-00003B600000}"/>
    <cellStyle name="Comma 12 5 3 2 2 2 4 4" xfId="24646" xr:uid="{00000000-0005-0000-0000-00003C600000}"/>
    <cellStyle name="Comma 12 5 3 2 2 2 5" xfId="24647" xr:uid="{00000000-0005-0000-0000-00003D600000}"/>
    <cellStyle name="Comma 12 5 3 2 2 2 5 2" xfId="24648" xr:uid="{00000000-0005-0000-0000-00003E600000}"/>
    <cellStyle name="Comma 12 5 3 2 2 2 6" xfId="24649" xr:uid="{00000000-0005-0000-0000-00003F600000}"/>
    <cellStyle name="Comma 12 5 3 2 2 2 6 2" xfId="24650" xr:uid="{00000000-0005-0000-0000-000040600000}"/>
    <cellStyle name="Comma 12 5 3 2 2 2 7" xfId="24651" xr:uid="{00000000-0005-0000-0000-000041600000}"/>
    <cellStyle name="Comma 12 5 3 2 2 2 8" xfId="24652" xr:uid="{00000000-0005-0000-0000-000042600000}"/>
    <cellStyle name="Comma 12 5 3 2 2 3" xfId="24653" xr:uid="{00000000-0005-0000-0000-000043600000}"/>
    <cellStyle name="Comma 12 5 3 2 2 3 2" xfId="24654" xr:uid="{00000000-0005-0000-0000-000044600000}"/>
    <cellStyle name="Comma 12 5 3 2 2 3 2 2" xfId="24655" xr:uid="{00000000-0005-0000-0000-000045600000}"/>
    <cellStyle name="Comma 12 5 3 2 2 3 3" xfId="24656" xr:uid="{00000000-0005-0000-0000-000046600000}"/>
    <cellStyle name="Comma 12 5 3 2 2 3 3 2" xfId="24657" xr:uid="{00000000-0005-0000-0000-000047600000}"/>
    <cellStyle name="Comma 12 5 3 2 2 3 4" xfId="24658" xr:uid="{00000000-0005-0000-0000-000048600000}"/>
    <cellStyle name="Comma 12 5 3 2 2 4" xfId="24659" xr:uid="{00000000-0005-0000-0000-000049600000}"/>
    <cellStyle name="Comma 12 5 3 2 2 4 2" xfId="24660" xr:uid="{00000000-0005-0000-0000-00004A600000}"/>
    <cellStyle name="Comma 12 5 3 2 2 4 2 2" xfId="24661" xr:uid="{00000000-0005-0000-0000-00004B600000}"/>
    <cellStyle name="Comma 12 5 3 2 2 4 3" xfId="24662" xr:uid="{00000000-0005-0000-0000-00004C600000}"/>
    <cellStyle name="Comma 12 5 3 2 2 4 3 2" xfId="24663" xr:uid="{00000000-0005-0000-0000-00004D600000}"/>
    <cellStyle name="Comma 12 5 3 2 2 4 4" xfId="24664" xr:uid="{00000000-0005-0000-0000-00004E600000}"/>
    <cellStyle name="Comma 12 5 3 2 2 5" xfId="24665" xr:uid="{00000000-0005-0000-0000-00004F600000}"/>
    <cellStyle name="Comma 12 5 3 2 2 5 2" xfId="24666" xr:uid="{00000000-0005-0000-0000-000050600000}"/>
    <cellStyle name="Comma 12 5 3 2 2 5 2 2" xfId="24667" xr:uid="{00000000-0005-0000-0000-000051600000}"/>
    <cellStyle name="Comma 12 5 3 2 2 5 3" xfId="24668" xr:uid="{00000000-0005-0000-0000-000052600000}"/>
    <cellStyle name="Comma 12 5 3 2 2 5 3 2" xfId="24669" xr:uid="{00000000-0005-0000-0000-000053600000}"/>
    <cellStyle name="Comma 12 5 3 2 2 5 4" xfId="24670" xr:uid="{00000000-0005-0000-0000-000054600000}"/>
    <cellStyle name="Comma 12 5 3 2 2 6" xfId="24671" xr:uid="{00000000-0005-0000-0000-000055600000}"/>
    <cellStyle name="Comma 12 5 3 2 2 6 2" xfId="24672" xr:uid="{00000000-0005-0000-0000-000056600000}"/>
    <cellStyle name="Comma 12 5 3 2 2 7" xfId="24673" xr:uid="{00000000-0005-0000-0000-000057600000}"/>
    <cellStyle name="Comma 12 5 3 2 2 7 2" xfId="24674" xr:uid="{00000000-0005-0000-0000-000058600000}"/>
    <cellStyle name="Comma 12 5 3 2 2 8" xfId="24675" xr:uid="{00000000-0005-0000-0000-000059600000}"/>
    <cellStyle name="Comma 12 5 3 2 2 9" xfId="24676" xr:uid="{00000000-0005-0000-0000-00005A600000}"/>
    <cellStyle name="Comma 12 5 3 2 3" xfId="24677" xr:uid="{00000000-0005-0000-0000-00005B600000}"/>
    <cellStyle name="Comma 12 5 3 2 3 2" xfId="24678" xr:uid="{00000000-0005-0000-0000-00005C600000}"/>
    <cellStyle name="Comma 12 5 3 2 3 2 2" xfId="24679" xr:uid="{00000000-0005-0000-0000-00005D600000}"/>
    <cellStyle name="Comma 12 5 3 2 3 2 2 2" xfId="24680" xr:uid="{00000000-0005-0000-0000-00005E600000}"/>
    <cellStyle name="Comma 12 5 3 2 3 2 3" xfId="24681" xr:uid="{00000000-0005-0000-0000-00005F600000}"/>
    <cellStyle name="Comma 12 5 3 2 3 2 3 2" xfId="24682" xr:uid="{00000000-0005-0000-0000-000060600000}"/>
    <cellStyle name="Comma 12 5 3 2 3 2 4" xfId="24683" xr:uid="{00000000-0005-0000-0000-000061600000}"/>
    <cellStyle name="Comma 12 5 3 2 3 3" xfId="24684" xr:uid="{00000000-0005-0000-0000-000062600000}"/>
    <cellStyle name="Comma 12 5 3 2 3 3 2" xfId="24685" xr:uid="{00000000-0005-0000-0000-000063600000}"/>
    <cellStyle name="Comma 12 5 3 2 3 3 2 2" xfId="24686" xr:uid="{00000000-0005-0000-0000-000064600000}"/>
    <cellStyle name="Comma 12 5 3 2 3 3 3" xfId="24687" xr:uid="{00000000-0005-0000-0000-000065600000}"/>
    <cellStyle name="Comma 12 5 3 2 3 3 3 2" xfId="24688" xr:uid="{00000000-0005-0000-0000-000066600000}"/>
    <cellStyle name="Comma 12 5 3 2 3 3 4" xfId="24689" xr:uid="{00000000-0005-0000-0000-000067600000}"/>
    <cellStyle name="Comma 12 5 3 2 3 4" xfId="24690" xr:uid="{00000000-0005-0000-0000-000068600000}"/>
    <cellStyle name="Comma 12 5 3 2 3 4 2" xfId="24691" xr:uid="{00000000-0005-0000-0000-000069600000}"/>
    <cellStyle name="Comma 12 5 3 2 3 4 2 2" xfId="24692" xr:uid="{00000000-0005-0000-0000-00006A600000}"/>
    <cellStyle name="Comma 12 5 3 2 3 4 3" xfId="24693" xr:uid="{00000000-0005-0000-0000-00006B600000}"/>
    <cellStyle name="Comma 12 5 3 2 3 4 3 2" xfId="24694" xr:uid="{00000000-0005-0000-0000-00006C600000}"/>
    <cellStyle name="Comma 12 5 3 2 3 4 4" xfId="24695" xr:uid="{00000000-0005-0000-0000-00006D600000}"/>
    <cellStyle name="Comma 12 5 3 2 3 5" xfId="24696" xr:uid="{00000000-0005-0000-0000-00006E600000}"/>
    <cellStyle name="Comma 12 5 3 2 3 5 2" xfId="24697" xr:uid="{00000000-0005-0000-0000-00006F600000}"/>
    <cellStyle name="Comma 12 5 3 2 3 6" xfId="24698" xr:uid="{00000000-0005-0000-0000-000070600000}"/>
    <cellStyle name="Comma 12 5 3 2 3 6 2" xfId="24699" xr:uid="{00000000-0005-0000-0000-000071600000}"/>
    <cellStyle name="Comma 12 5 3 2 3 7" xfId="24700" xr:uid="{00000000-0005-0000-0000-000072600000}"/>
    <cellStyle name="Comma 12 5 3 2 3 8" xfId="24701" xr:uid="{00000000-0005-0000-0000-000073600000}"/>
    <cellStyle name="Comma 12 5 3 2 4" xfId="24702" xr:uid="{00000000-0005-0000-0000-000074600000}"/>
    <cellStyle name="Comma 12 5 3 2 4 2" xfId="24703" xr:uid="{00000000-0005-0000-0000-000075600000}"/>
    <cellStyle name="Comma 12 5 3 2 4 2 2" xfId="24704" xr:uid="{00000000-0005-0000-0000-000076600000}"/>
    <cellStyle name="Comma 12 5 3 2 4 3" xfId="24705" xr:uid="{00000000-0005-0000-0000-000077600000}"/>
    <cellStyle name="Comma 12 5 3 2 4 3 2" xfId="24706" xr:uid="{00000000-0005-0000-0000-000078600000}"/>
    <cellStyle name="Comma 12 5 3 2 4 4" xfId="24707" xr:uid="{00000000-0005-0000-0000-000079600000}"/>
    <cellStyle name="Comma 12 5 3 2 5" xfId="24708" xr:uid="{00000000-0005-0000-0000-00007A600000}"/>
    <cellStyle name="Comma 12 5 3 2 5 2" xfId="24709" xr:uid="{00000000-0005-0000-0000-00007B600000}"/>
    <cellStyle name="Comma 12 5 3 2 5 2 2" xfId="24710" xr:uid="{00000000-0005-0000-0000-00007C600000}"/>
    <cellStyle name="Comma 12 5 3 2 5 3" xfId="24711" xr:uid="{00000000-0005-0000-0000-00007D600000}"/>
    <cellStyle name="Comma 12 5 3 2 5 3 2" xfId="24712" xr:uid="{00000000-0005-0000-0000-00007E600000}"/>
    <cellStyle name="Comma 12 5 3 2 5 4" xfId="24713" xr:uid="{00000000-0005-0000-0000-00007F600000}"/>
    <cellStyle name="Comma 12 5 3 2 6" xfId="24714" xr:uid="{00000000-0005-0000-0000-000080600000}"/>
    <cellStyle name="Comma 12 5 3 2 6 2" xfId="24715" xr:uid="{00000000-0005-0000-0000-000081600000}"/>
    <cellStyle name="Comma 12 5 3 2 6 2 2" xfId="24716" xr:uid="{00000000-0005-0000-0000-000082600000}"/>
    <cellStyle name="Comma 12 5 3 2 6 3" xfId="24717" xr:uid="{00000000-0005-0000-0000-000083600000}"/>
    <cellStyle name="Comma 12 5 3 2 6 3 2" xfId="24718" xr:uid="{00000000-0005-0000-0000-000084600000}"/>
    <cellStyle name="Comma 12 5 3 2 6 4" xfId="24719" xr:uid="{00000000-0005-0000-0000-000085600000}"/>
    <cellStyle name="Comma 12 5 3 2 7" xfId="24720" xr:uid="{00000000-0005-0000-0000-000086600000}"/>
    <cellStyle name="Comma 12 5 3 2 7 2" xfId="24721" xr:uid="{00000000-0005-0000-0000-000087600000}"/>
    <cellStyle name="Comma 12 5 3 2 8" xfId="24722" xr:uid="{00000000-0005-0000-0000-000088600000}"/>
    <cellStyle name="Comma 12 5 3 2 8 2" xfId="24723" xr:uid="{00000000-0005-0000-0000-000089600000}"/>
    <cellStyle name="Comma 12 5 3 2 9" xfId="24724" xr:uid="{00000000-0005-0000-0000-00008A600000}"/>
    <cellStyle name="Comma 12 5 3 3" xfId="24725" xr:uid="{00000000-0005-0000-0000-00008B600000}"/>
    <cellStyle name="Comma 12 5 3 3 2" xfId="24726" xr:uid="{00000000-0005-0000-0000-00008C600000}"/>
    <cellStyle name="Comma 12 5 3 3 2 2" xfId="24727" xr:uid="{00000000-0005-0000-0000-00008D600000}"/>
    <cellStyle name="Comma 12 5 3 3 2 2 2" xfId="24728" xr:uid="{00000000-0005-0000-0000-00008E600000}"/>
    <cellStyle name="Comma 12 5 3 3 2 2 2 2" xfId="24729" xr:uid="{00000000-0005-0000-0000-00008F600000}"/>
    <cellStyle name="Comma 12 5 3 3 2 2 3" xfId="24730" xr:uid="{00000000-0005-0000-0000-000090600000}"/>
    <cellStyle name="Comma 12 5 3 3 2 2 3 2" xfId="24731" xr:uid="{00000000-0005-0000-0000-000091600000}"/>
    <cellStyle name="Comma 12 5 3 3 2 2 4" xfId="24732" xr:uid="{00000000-0005-0000-0000-000092600000}"/>
    <cellStyle name="Comma 12 5 3 3 2 3" xfId="24733" xr:uid="{00000000-0005-0000-0000-000093600000}"/>
    <cellStyle name="Comma 12 5 3 3 2 3 2" xfId="24734" xr:uid="{00000000-0005-0000-0000-000094600000}"/>
    <cellStyle name="Comma 12 5 3 3 2 3 2 2" xfId="24735" xr:uid="{00000000-0005-0000-0000-000095600000}"/>
    <cellStyle name="Comma 12 5 3 3 2 3 3" xfId="24736" xr:uid="{00000000-0005-0000-0000-000096600000}"/>
    <cellStyle name="Comma 12 5 3 3 2 3 3 2" xfId="24737" xr:uid="{00000000-0005-0000-0000-000097600000}"/>
    <cellStyle name="Comma 12 5 3 3 2 3 4" xfId="24738" xr:uid="{00000000-0005-0000-0000-000098600000}"/>
    <cellStyle name="Comma 12 5 3 3 2 4" xfId="24739" xr:uid="{00000000-0005-0000-0000-000099600000}"/>
    <cellStyle name="Comma 12 5 3 3 2 4 2" xfId="24740" xr:uid="{00000000-0005-0000-0000-00009A600000}"/>
    <cellStyle name="Comma 12 5 3 3 2 4 2 2" xfId="24741" xr:uid="{00000000-0005-0000-0000-00009B600000}"/>
    <cellStyle name="Comma 12 5 3 3 2 4 3" xfId="24742" xr:uid="{00000000-0005-0000-0000-00009C600000}"/>
    <cellStyle name="Comma 12 5 3 3 2 4 3 2" xfId="24743" xr:uid="{00000000-0005-0000-0000-00009D600000}"/>
    <cellStyle name="Comma 12 5 3 3 2 4 4" xfId="24744" xr:uid="{00000000-0005-0000-0000-00009E600000}"/>
    <cellStyle name="Comma 12 5 3 3 2 5" xfId="24745" xr:uid="{00000000-0005-0000-0000-00009F600000}"/>
    <cellStyle name="Comma 12 5 3 3 2 5 2" xfId="24746" xr:uid="{00000000-0005-0000-0000-0000A0600000}"/>
    <cellStyle name="Comma 12 5 3 3 2 6" xfId="24747" xr:uid="{00000000-0005-0000-0000-0000A1600000}"/>
    <cellStyle name="Comma 12 5 3 3 2 6 2" xfId="24748" xr:uid="{00000000-0005-0000-0000-0000A2600000}"/>
    <cellStyle name="Comma 12 5 3 3 2 7" xfId="24749" xr:uid="{00000000-0005-0000-0000-0000A3600000}"/>
    <cellStyle name="Comma 12 5 3 3 2 8" xfId="24750" xr:uid="{00000000-0005-0000-0000-0000A4600000}"/>
    <cellStyle name="Comma 12 5 3 3 3" xfId="24751" xr:uid="{00000000-0005-0000-0000-0000A5600000}"/>
    <cellStyle name="Comma 12 5 3 3 3 2" xfId="24752" xr:uid="{00000000-0005-0000-0000-0000A6600000}"/>
    <cellStyle name="Comma 12 5 3 3 3 2 2" xfId="24753" xr:uid="{00000000-0005-0000-0000-0000A7600000}"/>
    <cellStyle name="Comma 12 5 3 3 3 3" xfId="24754" xr:uid="{00000000-0005-0000-0000-0000A8600000}"/>
    <cellStyle name="Comma 12 5 3 3 3 3 2" xfId="24755" xr:uid="{00000000-0005-0000-0000-0000A9600000}"/>
    <cellStyle name="Comma 12 5 3 3 3 4" xfId="24756" xr:uid="{00000000-0005-0000-0000-0000AA600000}"/>
    <cellStyle name="Comma 12 5 3 3 4" xfId="24757" xr:uid="{00000000-0005-0000-0000-0000AB600000}"/>
    <cellStyle name="Comma 12 5 3 3 4 2" xfId="24758" xr:uid="{00000000-0005-0000-0000-0000AC600000}"/>
    <cellStyle name="Comma 12 5 3 3 4 2 2" xfId="24759" xr:uid="{00000000-0005-0000-0000-0000AD600000}"/>
    <cellStyle name="Comma 12 5 3 3 4 3" xfId="24760" xr:uid="{00000000-0005-0000-0000-0000AE600000}"/>
    <cellStyle name="Comma 12 5 3 3 4 3 2" xfId="24761" xr:uid="{00000000-0005-0000-0000-0000AF600000}"/>
    <cellStyle name="Comma 12 5 3 3 4 4" xfId="24762" xr:uid="{00000000-0005-0000-0000-0000B0600000}"/>
    <cellStyle name="Comma 12 5 3 3 5" xfId="24763" xr:uid="{00000000-0005-0000-0000-0000B1600000}"/>
    <cellStyle name="Comma 12 5 3 3 5 2" xfId="24764" xr:uid="{00000000-0005-0000-0000-0000B2600000}"/>
    <cellStyle name="Comma 12 5 3 3 5 2 2" xfId="24765" xr:uid="{00000000-0005-0000-0000-0000B3600000}"/>
    <cellStyle name="Comma 12 5 3 3 5 3" xfId="24766" xr:uid="{00000000-0005-0000-0000-0000B4600000}"/>
    <cellStyle name="Comma 12 5 3 3 5 3 2" xfId="24767" xr:uid="{00000000-0005-0000-0000-0000B5600000}"/>
    <cellStyle name="Comma 12 5 3 3 5 4" xfId="24768" xr:uid="{00000000-0005-0000-0000-0000B6600000}"/>
    <cellStyle name="Comma 12 5 3 3 6" xfId="24769" xr:uid="{00000000-0005-0000-0000-0000B7600000}"/>
    <cellStyle name="Comma 12 5 3 3 6 2" xfId="24770" xr:uid="{00000000-0005-0000-0000-0000B8600000}"/>
    <cellStyle name="Comma 12 5 3 3 7" xfId="24771" xr:uid="{00000000-0005-0000-0000-0000B9600000}"/>
    <cellStyle name="Comma 12 5 3 3 7 2" xfId="24772" xr:uid="{00000000-0005-0000-0000-0000BA600000}"/>
    <cellStyle name="Comma 12 5 3 3 8" xfId="24773" xr:uid="{00000000-0005-0000-0000-0000BB600000}"/>
    <cellStyle name="Comma 12 5 3 3 9" xfId="24774" xr:uid="{00000000-0005-0000-0000-0000BC600000}"/>
    <cellStyle name="Comma 12 5 3 4" xfId="24775" xr:uid="{00000000-0005-0000-0000-0000BD600000}"/>
    <cellStyle name="Comma 12 5 3 4 2" xfId="24776" xr:uid="{00000000-0005-0000-0000-0000BE600000}"/>
    <cellStyle name="Comma 12 5 3 4 2 2" xfId="24777" xr:uid="{00000000-0005-0000-0000-0000BF600000}"/>
    <cellStyle name="Comma 12 5 3 4 2 2 2" xfId="24778" xr:uid="{00000000-0005-0000-0000-0000C0600000}"/>
    <cellStyle name="Comma 12 5 3 4 2 3" xfId="24779" xr:uid="{00000000-0005-0000-0000-0000C1600000}"/>
    <cellStyle name="Comma 12 5 3 4 2 3 2" xfId="24780" xr:uid="{00000000-0005-0000-0000-0000C2600000}"/>
    <cellStyle name="Comma 12 5 3 4 2 4" xfId="24781" xr:uid="{00000000-0005-0000-0000-0000C3600000}"/>
    <cellStyle name="Comma 12 5 3 4 3" xfId="24782" xr:uid="{00000000-0005-0000-0000-0000C4600000}"/>
    <cellStyle name="Comma 12 5 3 4 3 2" xfId="24783" xr:uid="{00000000-0005-0000-0000-0000C5600000}"/>
    <cellStyle name="Comma 12 5 3 4 3 2 2" xfId="24784" xr:uid="{00000000-0005-0000-0000-0000C6600000}"/>
    <cellStyle name="Comma 12 5 3 4 3 3" xfId="24785" xr:uid="{00000000-0005-0000-0000-0000C7600000}"/>
    <cellStyle name="Comma 12 5 3 4 3 3 2" xfId="24786" xr:uid="{00000000-0005-0000-0000-0000C8600000}"/>
    <cellStyle name="Comma 12 5 3 4 3 4" xfId="24787" xr:uid="{00000000-0005-0000-0000-0000C9600000}"/>
    <cellStyle name="Comma 12 5 3 4 4" xfId="24788" xr:uid="{00000000-0005-0000-0000-0000CA600000}"/>
    <cellStyle name="Comma 12 5 3 4 4 2" xfId="24789" xr:uid="{00000000-0005-0000-0000-0000CB600000}"/>
    <cellStyle name="Comma 12 5 3 4 4 2 2" xfId="24790" xr:uid="{00000000-0005-0000-0000-0000CC600000}"/>
    <cellStyle name="Comma 12 5 3 4 4 3" xfId="24791" xr:uid="{00000000-0005-0000-0000-0000CD600000}"/>
    <cellStyle name="Comma 12 5 3 4 4 3 2" xfId="24792" xr:uid="{00000000-0005-0000-0000-0000CE600000}"/>
    <cellStyle name="Comma 12 5 3 4 4 4" xfId="24793" xr:uid="{00000000-0005-0000-0000-0000CF600000}"/>
    <cellStyle name="Comma 12 5 3 4 5" xfId="24794" xr:uid="{00000000-0005-0000-0000-0000D0600000}"/>
    <cellStyle name="Comma 12 5 3 4 5 2" xfId="24795" xr:uid="{00000000-0005-0000-0000-0000D1600000}"/>
    <cellStyle name="Comma 12 5 3 4 6" xfId="24796" xr:uid="{00000000-0005-0000-0000-0000D2600000}"/>
    <cellStyle name="Comma 12 5 3 4 6 2" xfId="24797" xr:uid="{00000000-0005-0000-0000-0000D3600000}"/>
    <cellStyle name="Comma 12 5 3 4 7" xfId="24798" xr:uid="{00000000-0005-0000-0000-0000D4600000}"/>
    <cellStyle name="Comma 12 5 3 4 8" xfId="24799" xr:uid="{00000000-0005-0000-0000-0000D5600000}"/>
    <cellStyle name="Comma 12 5 3 5" xfId="24800" xr:uid="{00000000-0005-0000-0000-0000D6600000}"/>
    <cellStyle name="Comma 12 5 3 5 2" xfId="24801" xr:uid="{00000000-0005-0000-0000-0000D7600000}"/>
    <cellStyle name="Comma 12 5 3 5 2 2" xfId="24802" xr:uid="{00000000-0005-0000-0000-0000D8600000}"/>
    <cellStyle name="Comma 12 5 3 5 3" xfId="24803" xr:uid="{00000000-0005-0000-0000-0000D9600000}"/>
    <cellStyle name="Comma 12 5 3 5 3 2" xfId="24804" xr:uid="{00000000-0005-0000-0000-0000DA600000}"/>
    <cellStyle name="Comma 12 5 3 5 4" xfId="24805" xr:uid="{00000000-0005-0000-0000-0000DB600000}"/>
    <cellStyle name="Comma 12 5 3 6" xfId="24806" xr:uid="{00000000-0005-0000-0000-0000DC600000}"/>
    <cellStyle name="Comma 12 5 3 6 2" xfId="24807" xr:uid="{00000000-0005-0000-0000-0000DD600000}"/>
    <cellStyle name="Comma 12 5 3 6 2 2" xfId="24808" xr:uid="{00000000-0005-0000-0000-0000DE600000}"/>
    <cellStyle name="Comma 12 5 3 6 3" xfId="24809" xr:uid="{00000000-0005-0000-0000-0000DF600000}"/>
    <cellStyle name="Comma 12 5 3 6 3 2" xfId="24810" xr:uid="{00000000-0005-0000-0000-0000E0600000}"/>
    <cellStyle name="Comma 12 5 3 6 4" xfId="24811" xr:uid="{00000000-0005-0000-0000-0000E1600000}"/>
    <cellStyle name="Comma 12 5 3 7" xfId="24812" xr:uid="{00000000-0005-0000-0000-0000E2600000}"/>
    <cellStyle name="Comma 12 5 3 7 2" xfId="24813" xr:uid="{00000000-0005-0000-0000-0000E3600000}"/>
    <cellStyle name="Comma 12 5 3 7 2 2" xfId="24814" xr:uid="{00000000-0005-0000-0000-0000E4600000}"/>
    <cellStyle name="Comma 12 5 3 7 3" xfId="24815" xr:uid="{00000000-0005-0000-0000-0000E5600000}"/>
    <cellStyle name="Comma 12 5 3 7 3 2" xfId="24816" xr:uid="{00000000-0005-0000-0000-0000E6600000}"/>
    <cellStyle name="Comma 12 5 3 7 4" xfId="24817" xr:uid="{00000000-0005-0000-0000-0000E7600000}"/>
    <cellStyle name="Comma 12 5 3 8" xfId="24818" xr:uid="{00000000-0005-0000-0000-0000E8600000}"/>
    <cellStyle name="Comma 12 5 3 8 2" xfId="24819" xr:uid="{00000000-0005-0000-0000-0000E9600000}"/>
    <cellStyle name="Comma 12 5 3 9" xfId="24820" xr:uid="{00000000-0005-0000-0000-0000EA600000}"/>
    <cellStyle name="Comma 12 5 3 9 2" xfId="24821" xr:uid="{00000000-0005-0000-0000-0000EB600000}"/>
    <cellStyle name="Comma 12 5 4" xfId="24822" xr:uid="{00000000-0005-0000-0000-0000EC600000}"/>
    <cellStyle name="Comma 12 5 4 10" xfId="24823" xr:uid="{00000000-0005-0000-0000-0000ED600000}"/>
    <cellStyle name="Comma 12 5 4 2" xfId="24824" xr:uid="{00000000-0005-0000-0000-0000EE600000}"/>
    <cellStyle name="Comma 12 5 4 2 2" xfId="24825" xr:uid="{00000000-0005-0000-0000-0000EF600000}"/>
    <cellStyle name="Comma 12 5 4 2 2 2" xfId="24826" xr:uid="{00000000-0005-0000-0000-0000F0600000}"/>
    <cellStyle name="Comma 12 5 4 2 2 2 2" xfId="24827" xr:uid="{00000000-0005-0000-0000-0000F1600000}"/>
    <cellStyle name="Comma 12 5 4 2 2 2 2 2" xfId="24828" xr:uid="{00000000-0005-0000-0000-0000F2600000}"/>
    <cellStyle name="Comma 12 5 4 2 2 2 3" xfId="24829" xr:uid="{00000000-0005-0000-0000-0000F3600000}"/>
    <cellStyle name="Comma 12 5 4 2 2 2 3 2" xfId="24830" xr:uid="{00000000-0005-0000-0000-0000F4600000}"/>
    <cellStyle name="Comma 12 5 4 2 2 2 4" xfId="24831" xr:uid="{00000000-0005-0000-0000-0000F5600000}"/>
    <cellStyle name="Comma 12 5 4 2 2 3" xfId="24832" xr:uid="{00000000-0005-0000-0000-0000F6600000}"/>
    <cellStyle name="Comma 12 5 4 2 2 3 2" xfId="24833" xr:uid="{00000000-0005-0000-0000-0000F7600000}"/>
    <cellStyle name="Comma 12 5 4 2 2 3 2 2" xfId="24834" xr:uid="{00000000-0005-0000-0000-0000F8600000}"/>
    <cellStyle name="Comma 12 5 4 2 2 3 3" xfId="24835" xr:uid="{00000000-0005-0000-0000-0000F9600000}"/>
    <cellStyle name="Comma 12 5 4 2 2 3 3 2" xfId="24836" xr:uid="{00000000-0005-0000-0000-0000FA600000}"/>
    <cellStyle name="Comma 12 5 4 2 2 3 4" xfId="24837" xr:uid="{00000000-0005-0000-0000-0000FB600000}"/>
    <cellStyle name="Comma 12 5 4 2 2 4" xfId="24838" xr:uid="{00000000-0005-0000-0000-0000FC600000}"/>
    <cellStyle name="Comma 12 5 4 2 2 4 2" xfId="24839" xr:uid="{00000000-0005-0000-0000-0000FD600000}"/>
    <cellStyle name="Comma 12 5 4 2 2 4 2 2" xfId="24840" xr:uid="{00000000-0005-0000-0000-0000FE600000}"/>
    <cellStyle name="Comma 12 5 4 2 2 4 3" xfId="24841" xr:uid="{00000000-0005-0000-0000-0000FF600000}"/>
    <cellStyle name="Comma 12 5 4 2 2 4 3 2" xfId="24842" xr:uid="{00000000-0005-0000-0000-000000610000}"/>
    <cellStyle name="Comma 12 5 4 2 2 4 4" xfId="24843" xr:uid="{00000000-0005-0000-0000-000001610000}"/>
    <cellStyle name="Comma 12 5 4 2 2 5" xfId="24844" xr:uid="{00000000-0005-0000-0000-000002610000}"/>
    <cellStyle name="Comma 12 5 4 2 2 5 2" xfId="24845" xr:uid="{00000000-0005-0000-0000-000003610000}"/>
    <cellStyle name="Comma 12 5 4 2 2 6" xfId="24846" xr:uid="{00000000-0005-0000-0000-000004610000}"/>
    <cellStyle name="Comma 12 5 4 2 2 6 2" xfId="24847" xr:uid="{00000000-0005-0000-0000-000005610000}"/>
    <cellStyle name="Comma 12 5 4 2 2 7" xfId="24848" xr:uid="{00000000-0005-0000-0000-000006610000}"/>
    <cellStyle name="Comma 12 5 4 2 2 8" xfId="24849" xr:uid="{00000000-0005-0000-0000-000007610000}"/>
    <cellStyle name="Comma 12 5 4 2 3" xfId="24850" xr:uid="{00000000-0005-0000-0000-000008610000}"/>
    <cellStyle name="Comma 12 5 4 2 3 2" xfId="24851" xr:uid="{00000000-0005-0000-0000-000009610000}"/>
    <cellStyle name="Comma 12 5 4 2 3 2 2" xfId="24852" xr:uid="{00000000-0005-0000-0000-00000A610000}"/>
    <cellStyle name="Comma 12 5 4 2 3 3" xfId="24853" xr:uid="{00000000-0005-0000-0000-00000B610000}"/>
    <cellStyle name="Comma 12 5 4 2 3 3 2" xfId="24854" xr:uid="{00000000-0005-0000-0000-00000C610000}"/>
    <cellStyle name="Comma 12 5 4 2 3 4" xfId="24855" xr:uid="{00000000-0005-0000-0000-00000D610000}"/>
    <cellStyle name="Comma 12 5 4 2 4" xfId="24856" xr:uid="{00000000-0005-0000-0000-00000E610000}"/>
    <cellStyle name="Comma 12 5 4 2 4 2" xfId="24857" xr:uid="{00000000-0005-0000-0000-00000F610000}"/>
    <cellStyle name="Comma 12 5 4 2 4 2 2" xfId="24858" xr:uid="{00000000-0005-0000-0000-000010610000}"/>
    <cellStyle name="Comma 12 5 4 2 4 3" xfId="24859" xr:uid="{00000000-0005-0000-0000-000011610000}"/>
    <cellStyle name="Comma 12 5 4 2 4 3 2" xfId="24860" xr:uid="{00000000-0005-0000-0000-000012610000}"/>
    <cellStyle name="Comma 12 5 4 2 4 4" xfId="24861" xr:uid="{00000000-0005-0000-0000-000013610000}"/>
    <cellStyle name="Comma 12 5 4 2 5" xfId="24862" xr:uid="{00000000-0005-0000-0000-000014610000}"/>
    <cellStyle name="Comma 12 5 4 2 5 2" xfId="24863" xr:uid="{00000000-0005-0000-0000-000015610000}"/>
    <cellStyle name="Comma 12 5 4 2 5 2 2" xfId="24864" xr:uid="{00000000-0005-0000-0000-000016610000}"/>
    <cellStyle name="Comma 12 5 4 2 5 3" xfId="24865" xr:uid="{00000000-0005-0000-0000-000017610000}"/>
    <cellStyle name="Comma 12 5 4 2 5 3 2" xfId="24866" xr:uid="{00000000-0005-0000-0000-000018610000}"/>
    <cellStyle name="Comma 12 5 4 2 5 4" xfId="24867" xr:uid="{00000000-0005-0000-0000-000019610000}"/>
    <cellStyle name="Comma 12 5 4 2 6" xfId="24868" xr:uid="{00000000-0005-0000-0000-00001A610000}"/>
    <cellStyle name="Comma 12 5 4 2 6 2" xfId="24869" xr:uid="{00000000-0005-0000-0000-00001B610000}"/>
    <cellStyle name="Comma 12 5 4 2 7" xfId="24870" xr:uid="{00000000-0005-0000-0000-00001C610000}"/>
    <cellStyle name="Comma 12 5 4 2 7 2" xfId="24871" xr:uid="{00000000-0005-0000-0000-00001D610000}"/>
    <cellStyle name="Comma 12 5 4 2 8" xfId="24872" xr:uid="{00000000-0005-0000-0000-00001E610000}"/>
    <cellStyle name="Comma 12 5 4 2 9" xfId="24873" xr:uid="{00000000-0005-0000-0000-00001F610000}"/>
    <cellStyle name="Comma 12 5 4 3" xfId="24874" xr:uid="{00000000-0005-0000-0000-000020610000}"/>
    <cellStyle name="Comma 12 5 4 3 2" xfId="24875" xr:uid="{00000000-0005-0000-0000-000021610000}"/>
    <cellStyle name="Comma 12 5 4 3 2 2" xfId="24876" xr:uid="{00000000-0005-0000-0000-000022610000}"/>
    <cellStyle name="Comma 12 5 4 3 2 2 2" xfId="24877" xr:uid="{00000000-0005-0000-0000-000023610000}"/>
    <cellStyle name="Comma 12 5 4 3 2 3" xfId="24878" xr:uid="{00000000-0005-0000-0000-000024610000}"/>
    <cellStyle name="Comma 12 5 4 3 2 3 2" xfId="24879" xr:uid="{00000000-0005-0000-0000-000025610000}"/>
    <cellStyle name="Comma 12 5 4 3 2 4" xfId="24880" xr:uid="{00000000-0005-0000-0000-000026610000}"/>
    <cellStyle name="Comma 12 5 4 3 3" xfId="24881" xr:uid="{00000000-0005-0000-0000-000027610000}"/>
    <cellStyle name="Comma 12 5 4 3 3 2" xfId="24882" xr:uid="{00000000-0005-0000-0000-000028610000}"/>
    <cellStyle name="Comma 12 5 4 3 3 2 2" xfId="24883" xr:uid="{00000000-0005-0000-0000-000029610000}"/>
    <cellStyle name="Comma 12 5 4 3 3 3" xfId="24884" xr:uid="{00000000-0005-0000-0000-00002A610000}"/>
    <cellStyle name="Comma 12 5 4 3 3 3 2" xfId="24885" xr:uid="{00000000-0005-0000-0000-00002B610000}"/>
    <cellStyle name="Comma 12 5 4 3 3 4" xfId="24886" xr:uid="{00000000-0005-0000-0000-00002C610000}"/>
    <cellStyle name="Comma 12 5 4 3 4" xfId="24887" xr:uid="{00000000-0005-0000-0000-00002D610000}"/>
    <cellStyle name="Comma 12 5 4 3 4 2" xfId="24888" xr:uid="{00000000-0005-0000-0000-00002E610000}"/>
    <cellStyle name="Comma 12 5 4 3 4 2 2" xfId="24889" xr:uid="{00000000-0005-0000-0000-00002F610000}"/>
    <cellStyle name="Comma 12 5 4 3 4 3" xfId="24890" xr:uid="{00000000-0005-0000-0000-000030610000}"/>
    <cellStyle name="Comma 12 5 4 3 4 3 2" xfId="24891" xr:uid="{00000000-0005-0000-0000-000031610000}"/>
    <cellStyle name="Comma 12 5 4 3 4 4" xfId="24892" xr:uid="{00000000-0005-0000-0000-000032610000}"/>
    <cellStyle name="Comma 12 5 4 3 5" xfId="24893" xr:uid="{00000000-0005-0000-0000-000033610000}"/>
    <cellStyle name="Comma 12 5 4 3 5 2" xfId="24894" xr:uid="{00000000-0005-0000-0000-000034610000}"/>
    <cellStyle name="Comma 12 5 4 3 6" xfId="24895" xr:uid="{00000000-0005-0000-0000-000035610000}"/>
    <cellStyle name="Comma 12 5 4 3 6 2" xfId="24896" xr:uid="{00000000-0005-0000-0000-000036610000}"/>
    <cellStyle name="Comma 12 5 4 3 7" xfId="24897" xr:uid="{00000000-0005-0000-0000-000037610000}"/>
    <cellStyle name="Comma 12 5 4 3 8" xfId="24898" xr:uid="{00000000-0005-0000-0000-000038610000}"/>
    <cellStyle name="Comma 12 5 4 4" xfId="24899" xr:uid="{00000000-0005-0000-0000-000039610000}"/>
    <cellStyle name="Comma 12 5 4 4 2" xfId="24900" xr:uid="{00000000-0005-0000-0000-00003A610000}"/>
    <cellStyle name="Comma 12 5 4 4 2 2" xfId="24901" xr:uid="{00000000-0005-0000-0000-00003B610000}"/>
    <cellStyle name="Comma 12 5 4 4 3" xfId="24902" xr:uid="{00000000-0005-0000-0000-00003C610000}"/>
    <cellStyle name="Comma 12 5 4 4 3 2" xfId="24903" xr:uid="{00000000-0005-0000-0000-00003D610000}"/>
    <cellStyle name="Comma 12 5 4 4 4" xfId="24904" xr:uid="{00000000-0005-0000-0000-00003E610000}"/>
    <cellStyle name="Comma 12 5 4 5" xfId="24905" xr:uid="{00000000-0005-0000-0000-00003F610000}"/>
    <cellStyle name="Comma 12 5 4 5 2" xfId="24906" xr:uid="{00000000-0005-0000-0000-000040610000}"/>
    <cellStyle name="Comma 12 5 4 5 2 2" xfId="24907" xr:uid="{00000000-0005-0000-0000-000041610000}"/>
    <cellStyle name="Comma 12 5 4 5 3" xfId="24908" xr:uid="{00000000-0005-0000-0000-000042610000}"/>
    <cellStyle name="Comma 12 5 4 5 3 2" xfId="24909" xr:uid="{00000000-0005-0000-0000-000043610000}"/>
    <cellStyle name="Comma 12 5 4 5 4" xfId="24910" xr:uid="{00000000-0005-0000-0000-000044610000}"/>
    <cellStyle name="Comma 12 5 4 6" xfId="24911" xr:uid="{00000000-0005-0000-0000-000045610000}"/>
    <cellStyle name="Comma 12 5 4 6 2" xfId="24912" xr:uid="{00000000-0005-0000-0000-000046610000}"/>
    <cellStyle name="Comma 12 5 4 6 2 2" xfId="24913" xr:uid="{00000000-0005-0000-0000-000047610000}"/>
    <cellStyle name="Comma 12 5 4 6 3" xfId="24914" xr:uid="{00000000-0005-0000-0000-000048610000}"/>
    <cellStyle name="Comma 12 5 4 6 3 2" xfId="24915" xr:uid="{00000000-0005-0000-0000-000049610000}"/>
    <cellStyle name="Comma 12 5 4 6 4" xfId="24916" xr:uid="{00000000-0005-0000-0000-00004A610000}"/>
    <cellStyle name="Comma 12 5 4 7" xfId="24917" xr:uid="{00000000-0005-0000-0000-00004B610000}"/>
    <cellStyle name="Comma 12 5 4 7 2" xfId="24918" xr:uid="{00000000-0005-0000-0000-00004C610000}"/>
    <cellStyle name="Comma 12 5 4 8" xfId="24919" xr:uid="{00000000-0005-0000-0000-00004D610000}"/>
    <cellStyle name="Comma 12 5 4 8 2" xfId="24920" xr:uid="{00000000-0005-0000-0000-00004E610000}"/>
    <cellStyle name="Comma 12 5 4 9" xfId="24921" xr:uid="{00000000-0005-0000-0000-00004F610000}"/>
    <cellStyle name="Comma 12 5 5" xfId="24922" xr:uid="{00000000-0005-0000-0000-000050610000}"/>
    <cellStyle name="Comma 12 5 5 2" xfId="24923" xr:uid="{00000000-0005-0000-0000-000051610000}"/>
    <cellStyle name="Comma 12 5 5 2 2" xfId="24924" xr:uid="{00000000-0005-0000-0000-000052610000}"/>
    <cellStyle name="Comma 12 5 5 2 2 2" xfId="24925" xr:uid="{00000000-0005-0000-0000-000053610000}"/>
    <cellStyle name="Comma 12 5 5 2 2 2 2" xfId="24926" xr:uid="{00000000-0005-0000-0000-000054610000}"/>
    <cellStyle name="Comma 12 5 5 2 2 3" xfId="24927" xr:uid="{00000000-0005-0000-0000-000055610000}"/>
    <cellStyle name="Comma 12 5 5 2 2 3 2" xfId="24928" xr:uid="{00000000-0005-0000-0000-000056610000}"/>
    <cellStyle name="Comma 12 5 5 2 2 4" xfId="24929" xr:uid="{00000000-0005-0000-0000-000057610000}"/>
    <cellStyle name="Comma 12 5 5 2 3" xfId="24930" xr:uid="{00000000-0005-0000-0000-000058610000}"/>
    <cellStyle name="Comma 12 5 5 2 3 2" xfId="24931" xr:uid="{00000000-0005-0000-0000-000059610000}"/>
    <cellStyle name="Comma 12 5 5 2 3 2 2" xfId="24932" xr:uid="{00000000-0005-0000-0000-00005A610000}"/>
    <cellStyle name="Comma 12 5 5 2 3 3" xfId="24933" xr:uid="{00000000-0005-0000-0000-00005B610000}"/>
    <cellStyle name="Comma 12 5 5 2 3 3 2" xfId="24934" xr:uid="{00000000-0005-0000-0000-00005C610000}"/>
    <cellStyle name="Comma 12 5 5 2 3 4" xfId="24935" xr:uid="{00000000-0005-0000-0000-00005D610000}"/>
    <cellStyle name="Comma 12 5 5 2 4" xfId="24936" xr:uid="{00000000-0005-0000-0000-00005E610000}"/>
    <cellStyle name="Comma 12 5 5 2 4 2" xfId="24937" xr:uid="{00000000-0005-0000-0000-00005F610000}"/>
    <cellStyle name="Comma 12 5 5 2 4 2 2" xfId="24938" xr:uid="{00000000-0005-0000-0000-000060610000}"/>
    <cellStyle name="Comma 12 5 5 2 4 3" xfId="24939" xr:uid="{00000000-0005-0000-0000-000061610000}"/>
    <cellStyle name="Comma 12 5 5 2 4 3 2" xfId="24940" xr:uid="{00000000-0005-0000-0000-000062610000}"/>
    <cellStyle name="Comma 12 5 5 2 4 4" xfId="24941" xr:uid="{00000000-0005-0000-0000-000063610000}"/>
    <cellStyle name="Comma 12 5 5 2 5" xfId="24942" xr:uid="{00000000-0005-0000-0000-000064610000}"/>
    <cellStyle name="Comma 12 5 5 2 5 2" xfId="24943" xr:uid="{00000000-0005-0000-0000-000065610000}"/>
    <cellStyle name="Comma 12 5 5 2 6" xfId="24944" xr:uid="{00000000-0005-0000-0000-000066610000}"/>
    <cellStyle name="Comma 12 5 5 2 6 2" xfId="24945" xr:uid="{00000000-0005-0000-0000-000067610000}"/>
    <cellStyle name="Comma 12 5 5 2 7" xfId="24946" xr:uid="{00000000-0005-0000-0000-000068610000}"/>
    <cellStyle name="Comma 12 5 5 2 8" xfId="24947" xr:uid="{00000000-0005-0000-0000-000069610000}"/>
    <cellStyle name="Comma 12 5 5 3" xfId="24948" xr:uid="{00000000-0005-0000-0000-00006A610000}"/>
    <cellStyle name="Comma 12 5 5 3 2" xfId="24949" xr:uid="{00000000-0005-0000-0000-00006B610000}"/>
    <cellStyle name="Comma 12 5 5 3 2 2" xfId="24950" xr:uid="{00000000-0005-0000-0000-00006C610000}"/>
    <cellStyle name="Comma 12 5 5 3 3" xfId="24951" xr:uid="{00000000-0005-0000-0000-00006D610000}"/>
    <cellStyle name="Comma 12 5 5 3 3 2" xfId="24952" xr:uid="{00000000-0005-0000-0000-00006E610000}"/>
    <cellStyle name="Comma 12 5 5 3 4" xfId="24953" xr:uid="{00000000-0005-0000-0000-00006F610000}"/>
    <cellStyle name="Comma 12 5 5 4" xfId="24954" xr:uid="{00000000-0005-0000-0000-000070610000}"/>
    <cellStyle name="Comma 12 5 5 4 2" xfId="24955" xr:uid="{00000000-0005-0000-0000-000071610000}"/>
    <cellStyle name="Comma 12 5 5 4 2 2" xfId="24956" xr:uid="{00000000-0005-0000-0000-000072610000}"/>
    <cellStyle name="Comma 12 5 5 4 3" xfId="24957" xr:uid="{00000000-0005-0000-0000-000073610000}"/>
    <cellStyle name="Comma 12 5 5 4 3 2" xfId="24958" xr:uid="{00000000-0005-0000-0000-000074610000}"/>
    <cellStyle name="Comma 12 5 5 4 4" xfId="24959" xr:uid="{00000000-0005-0000-0000-000075610000}"/>
    <cellStyle name="Comma 12 5 5 5" xfId="24960" xr:uid="{00000000-0005-0000-0000-000076610000}"/>
    <cellStyle name="Comma 12 5 5 5 2" xfId="24961" xr:uid="{00000000-0005-0000-0000-000077610000}"/>
    <cellStyle name="Comma 12 5 5 5 2 2" xfId="24962" xr:uid="{00000000-0005-0000-0000-000078610000}"/>
    <cellStyle name="Comma 12 5 5 5 3" xfId="24963" xr:uid="{00000000-0005-0000-0000-000079610000}"/>
    <cellStyle name="Comma 12 5 5 5 3 2" xfId="24964" xr:uid="{00000000-0005-0000-0000-00007A610000}"/>
    <cellStyle name="Comma 12 5 5 5 4" xfId="24965" xr:uid="{00000000-0005-0000-0000-00007B610000}"/>
    <cellStyle name="Comma 12 5 5 6" xfId="24966" xr:uid="{00000000-0005-0000-0000-00007C610000}"/>
    <cellStyle name="Comma 12 5 5 6 2" xfId="24967" xr:uid="{00000000-0005-0000-0000-00007D610000}"/>
    <cellStyle name="Comma 12 5 5 7" xfId="24968" xr:uid="{00000000-0005-0000-0000-00007E610000}"/>
    <cellStyle name="Comma 12 5 5 7 2" xfId="24969" xr:uid="{00000000-0005-0000-0000-00007F610000}"/>
    <cellStyle name="Comma 12 5 5 8" xfId="24970" xr:uid="{00000000-0005-0000-0000-000080610000}"/>
    <cellStyle name="Comma 12 5 5 9" xfId="24971" xr:uid="{00000000-0005-0000-0000-000081610000}"/>
    <cellStyle name="Comma 12 5 6" xfId="24972" xr:uid="{00000000-0005-0000-0000-000082610000}"/>
    <cellStyle name="Comma 12 5 6 2" xfId="24973" xr:uid="{00000000-0005-0000-0000-000083610000}"/>
    <cellStyle name="Comma 12 5 6 2 2" xfId="24974" xr:uid="{00000000-0005-0000-0000-000084610000}"/>
    <cellStyle name="Comma 12 5 6 2 2 2" xfId="24975" xr:uid="{00000000-0005-0000-0000-000085610000}"/>
    <cellStyle name="Comma 12 5 6 2 3" xfId="24976" xr:uid="{00000000-0005-0000-0000-000086610000}"/>
    <cellStyle name="Comma 12 5 6 2 3 2" xfId="24977" xr:uid="{00000000-0005-0000-0000-000087610000}"/>
    <cellStyle name="Comma 12 5 6 2 4" xfId="24978" xr:uid="{00000000-0005-0000-0000-000088610000}"/>
    <cellStyle name="Comma 12 5 6 3" xfId="24979" xr:uid="{00000000-0005-0000-0000-000089610000}"/>
    <cellStyle name="Comma 12 5 6 3 2" xfId="24980" xr:uid="{00000000-0005-0000-0000-00008A610000}"/>
    <cellStyle name="Comma 12 5 6 3 2 2" xfId="24981" xr:uid="{00000000-0005-0000-0000-00008B610000}"/>
    <cellStyle name="Comma 12 5 6 3 3" xfId="24982" xr:uid="{00000000-0005-0000-0000-00008C610000}"/>
    <cellStyle name="Comma 12 5 6 3 3 2" xfId="24983" xr:uid="{00000000-0005-0000-0000-00008D610000}"/>
    <cellStyle name="Comma 12 5 6 3 4" xfId="24984" xr:uid="{00000000-0005-0000-0000-00008E610000}"/>
    <cellStyle name="Comma 12 5 6 4" xfId="24985" xr:uid="{00000000-0005-0000-0000-00008F610000}"/>
    <cellStyle name="Comma 12 5 6 4 2" xfId="24986" xr:uid="{00000000-0005-0000-0000-000090610000}"/>
    <cellStyle name="Comma 12 5 6 4 2 2" xfId="24987" xr:uid="{00000000-0005-0000-0000-000091610000}"/>
    <cellStyle name="Comma 12 5 6 4 3" xfId="24988" xr:uid="{00000000-0005-0000-0000-000092610000}"/>
    <cellStyle name="Comma 12 5 6 4 3 2" xfId="24989" xr:uid="{00000000-0005-0000-0000-000093610000}"/>
    <cellStyle name="Comma 12 5 6 4 4" xfId="24990" xr:uid="{00000000-0005-0000-0000-000094610000}"/>
    <cellStyle name="Comma 12 5 6 5" xfId="24991" xr:uid="{00000000-0005-0000-0000-000095610000}"/>
    <cellStyle name="Comma 12 5 6 5 2" xfId="24992" xr:uid="{00000000-0005-0000-0000-000096610000}"/>
    <cellStyle name="Comma 12 5 6 6" xfId="24993" xr:uid="{00000000-0005-0000-0000-000097610000}"/>
    <cellStyle name="Comma 12 5 6 6 2" xfId="24994" xr:uid="{00000000-0005-0000-0000-000098610000}"/>
    <cellStyle name="Comma 12 5 6 7" xfId="24995" xr:uid="{00000000-0005-0000-0000-000099610000}"/>
    <cellStyle name="Comma 12 5 6 8" xfId="24996" xr:uid="{00000000-0005-0000-0000-00009A610000}"/>
    <cellStyle name="Comma 12 5 7" xfId="24997" xr:uid="{00000000-0005-0000-0000-00009B610000}"/>
    <cellStyle name="Comma 12 5 7 2" xfId="24998" xr:uid="{00000000-0005-0000-0000-00009C610000}"/>
    <cellStyle name="Comma 12 5 7 2 2" xfId="24999" xr:uid="{00000000-0005-0000-0000-00009D610000}"/>
    <cellStyle name="Comma 12 5 7 3" xfId="25000" xr:uid="{00000000-0005-0000-0000-00009E610000}"/>
    <cellStyle name="Comma 12 5 7 3 2" xfId="25001" xr:uid="{00000000-0005-0000-0000-00009F610000}"/>
    <cellStyle name="Comma 12 5 7 4" xfId="25002" xr:uid="{00000000-0005-0000-0000-0000A0610000}"/>
    <cellStyle name="Comma 12 5 8" xfId="25003" xr:uid="{00000000-0005-0000-0000-0000A1610000}"/>
    <cellStyle name="Comma 12 5 8 2" xfId="25004" xr:uid="{00000000-0005-0000-0000-0000A2610000}"/>
    <cellStyle name="Comma 12 5 8 2 2" xfId="25005" xr:uid="{00000000-0005-0000-0000-0000A3610000}"/>
    <cellStyle name="Comma 12 5 8 3" xfId="25006" xr:uid="{00000000-0005-0000-0000-0000A4610000}"/>
    <cellStyle name="Comma 12 5 8 3 2" xfId="25007" xr:uid="{00000000-0005-0000-0000-0000A5610000}"/>
    <cellStyle name="Comma 12 5 8 4" xfId="25008" xr:uid="{00000000-0005-0000-0000-0000A6610000}"/>
    <cellStyle name="Comma 12 5 9" xfId="25009" xr:uid="{00000000-0005-0000-0000-0000A7610000}"/>
    <cellStyle name="Comma 12 5 9 2" xfId="25010" xr:uid="{00000000-0005-0000-0000-0000A8610000}"/>
    <cellStyle name="Comma 12 5 9 2 2" xfId="25011" xr:uid="{00000000-0005-0000-0000-0000A9610000}"/>
    <cellStyle name="Comma 12 5 9 3" xfId="25012" xr:uid="{00000000-0005-0000-0000-0000AA610000}"/>
    <cellStyle name="Comma 12 5 9 3 2" xfId="25013" xr:uid="{00000000-0005-0000-0000-0000AB610000}"/>
    <cellStyle name="Comma 12 5 9 4" xfId="25014" xr:uid="{00000000-0005-0000-0000-0000AC610000}"/>
    <cellStyle name="Comma 12 6" xfId="25015" xr:uid="{00000000-0005-0000-0000-0000AD610000}"/>
    <cellStyle name="Comma 12 6 10" xfId="25016" xr:uid="{00000000-0005-0000-0000-0000AE610000}"/>
    <cellStyle name="Comma 12 6 10 2" xfId="25017" xr:uid="{00000000-0005-0000-0000-0000AF610000}"/>
    <cellStyle name="Comma 12 6 11" xfId="25018" xr:uid="{00000000-0005-0000-0000-0000B0610000}"/>
    <cellStyle name="Comma 12 6 11 2" xfId="25019" xr:uid="{00000000-0005-0000-0000-0000B1610000}"/>
    <cellStyle name="Comma 12 6 12" xfId="25020" xr:uid="{00000000-0005-0000-0000-0000B2610000}"/>
    <cellStyle name="Comma 12 6 13" xfId="25021" xr:uid="{00000000-0005-0000-0000-0000B3610000}"/>
    <cellStyle name="Comma 12 6 14" xfId="25022" xr:uid="{00000000-0005-0000-0000-0000B4610000}"/>
    <cellStyle name="Comma 12 6 2" xfId="25023" xr:uid="{00000000-0005-0000-0000-0000B5610000}"/>
    <cellStyle name="Comma 12 6 2 10" xfId="25024" xr:uid="{00000000-0005-0000-0000-0000B6610000}"/>
    <cellStyle name="Comma 12 6 2 11" xfId="25025" xr:uid="{00000000-0005-0000-0000-0000B7610000}"/>
    <cellStyle name="Comma 12 6 2 2" xfId="25026" xr:uid="{00000000-0005-0000-0000-0000B8610000}"/>
    <cellStyle name="Comma 12 6 2 2 10" xfId="25027" xr:uid="{00000000-0005-0000-0000-0000B9610000}"/>
    <cellStyle name="Comma 12 6 2 2 2" xfId="25028" xr:uid="{00000000-0005-0000-0000-0000BA610000}"/>
    <cellStyle name="Comma 12 6 2 2 2 2" xfId="25029" xr:uid="{00000000-0005-0000-0000-0000BB610000}"/>
    <cellStyle name="Comma 12 6 2 2 2 2 2" xfId="25030" xr:uid="{00000000-0005-0000-0000-0000BC610000}"/>
    <cellStyle name="Comma 12 6 2 2 2 2 2 2" xfId="25031" xr:uid="{00000000-0005-0000-0000-0000BD610000}"/>
    <cellStyle name="Comma 12 6 2 2 2 2 2 2 2" xfId="25032" xr:uid="{00000000-0005-0000-0000-0000BE610000}"/>
    <cellStyle name="Comma 12 6 2 2 2 2 2 3" xfId="25033" xr:uid="{00000000-0005-0000-0000-0000BF610000}"/>
    <cellStyle name="Comma 12 6 2 2 2 2 2 3 2" xfId="25034" xr:uid="{00000000-0005-0000-0000-0000C0610000}"/>
    <cellStyle name="Comma 12 6 2 2 2 2 2 4" xfId="25035" xr:uid="{00000000-0005-0000-0000-0000C1610000}"/>
    <cellStyle name="Comma 12 6 2 2 2 2 3" xfId="25036" xr:uid="{00000000-0005-0000-0000-0000C2610000}"/>
    <cellStyle name="Comma 12 6 2 2 2 2 3 2" xfId="25037" xr:uid="{00000000-0005-0000-0000-0000C3610000}"/>
    <cellStyle name="Comma 12 6 2 2 2 2 3 2 2" xfId="25038" xr:uid="{00000000-0005-0000-0000-0000C4610000}"/>
    <cellStyle name="Comma 12 6 2 2 2 2 3 3" xfId="25039" xr:uid="{00000000-0005-0000-0000-0000C5610000}"/>
    <cellStyle name="Comma 12 6 2 2 2 2 3 3 2" xfId="25040" xr:uid="{00000000-0005-0000-0000-0000C6610000}"/>
    <cellStyle name="Comma 12 6 2 2 2 2 3 4" xfId="25041" xr:uid="{00000000-0005-0000-0000-0000C7610000}"/>
    <cellStyle name="Comma 12 6 2 2 2 2 4" xfId="25042" xr:uid="{00000000-0005-0000-0000-0000C8610000}"/>
    <cellStyle name="Comma 12 6 2 2 2 2 4 2" xfId="25043" xr:uid="{00000000-0005-0000-0000-0000C9610000}"/>
    <cellStyle name="Comma 12 6 2 2 2 2 4 2 2" xfId="25044" xr:uid="{00000000-0005-0000-0000-0000CA610000}"/>
    <cellStyle name="Comma 12 6 2 2 2 2 4 3" xfId="25045" xr:uid="{00000000-0005-0000-0000-0000CB610000}"/>
    <cellStyle name="Comma 12 6 2 2 2 2 4 3 2" xfId="25046" xr:uid="{00000000-0005-0000-0000-0000CC610000}"/>
    <cellStyle name="Comma 12 6 2 2 2 2 4 4" xfId="25047" xr:uid="{00000000-0005-0000-0000-0000CD610000}"/>
    <cellStyle name="Comma 12 6 2 2 2 2 5" xfId="25048" xr:uid="{00000000-0005-0000-0000-0000CE610000}"/>
    <cellStyle name="Comma 12 6 2 2 2 2 5 2" xfId="25049" xr:uid="{00000000-0005-0000-0000-0000CF610000}"/>
    <cellStyle name="Comma 12 6 2 2 2 2 6" xfId="25050" xr:uid="{00000000-0005-0000-0000-0000D0610000}"/>
    <cellStyle name="Comma 12 6 2 2 2 2 6 2" xfId="25051" xr:uid="{00000000-0005-0000-0000-0000D1610000}"/>
    <cellStyle name="Comma 12 6 2 2 2 2 7" xfId="25052" xr:uid="{00000000-0005-0000-0000-0000D2610000}"/>
    <cellStyle name="Comma 12 6 2 2 2 2 8" xfId="25053" xr:uid="{00000000-0005-0000-0000-0000D3610000}"/>
    <cellStyle name="Comma 12 6 2 2 2 3" xfId="25054" xr:uid="{00000000-0005-0000-0000-0000D4610000}"/>
    <cellStyle name="Comma 12 6 2 2 2 3 2" xfId="25055" xr:uid="{00000000-0005-0000-0000-0000D5610000}"/>
    <cellStyle name="Comma 12 6 2 2 2 3 2 2" xfId="25056" xr:uid="{00000000-0005-0000-0000-0000D6610000}"/>
    <cellStyle name="Comma 12 6 2 2 2 3 3" xfId="25057" xr:uid="{00000000-0005-0000-0000-0000D7610000}"/>
    <cellStyle name="Comma 12 6 2 2 2 3 3 2" xfId="25058" xr:uid="{00000000-0005-0000-0000-0000D8610000}"/>
    <cellStyle name="Comma 12 6 2 2 2 3 4" xfId="25059" xr:uid="{00000000-0005-0000-0000-0000D9610000}"/>
    <cellStyle name="Comma 12 6 2 2 2 4" xfId="25060" xr:uid="{00000000-0005-0000-0000-0000DA610000}"/>
    <cellStyle name="Comma 12 6 2 2 2 4 2" xfId="25061" xr:uid="{00000000-0005-0000-0000-0000DB610000}"/>
    <cellStyle name="Comma 12 6 2 2 2 4 2 2" xfId="25062" xr:uid="{00000000-0005-0000-0000-0000DC610000}"/>
    <cellStyle name="Comma 12 6 2 2 2 4 3" xfId="25063" xr:uid="{00000000-0005-0000-0000-0000DD610000}"/>
    <cellStyle name="Comma 12 6 2 2 2 4 3 2" xfId="25064" xr:uid="{00000000-0005-0000-0000-0000DE610000}"/>
    <cellStyle name="Comma 12 6 2 2 2 4 4" xfId="25065" xr:uid="{00000000-0005-0000-0000-0000DF610000}"/>
    <cellStyle name="Comma 12 6 2 2 2 5" xfId="25066" xr:uid="{00000000-0005-0000-0000-0000E0610000}"/>
    <cellStyle name="Comma 12 6 2 2 2 5 2" xfId="25067" xr:uid="{00000000-0005-0000-0000-0000E1610000}"/>
    <cellStyle name="Comma 12 6 2 2 2 5 2 2" xfId="25068" xr:uid="{00000000-0005-0000-0000-0000E2610000}"/>
    <cellStyle name="Comma 12 6 2 2 2 5 3" xfId="25069" xr:uid="{00000000-0005-0000-0000-0000E3610000}"/>
    <cellStyle name="Comma 12 6 2 2 2 5 3 2" xfId="25070" xr:uid="{00000000-0005-0000-0000-0000E4610000}"/>
    <cellStyle name="Comma 12 6 2 2 2 5 4" xfId="25071" xr:uid="{00000000-0005-0000-0000-0000E5610000}"/>
    <cellStyle name="Comma 12 6 2 2 2 6" xfId="25072" xr:uid="{00000000-0005-0000-0000-0000E6610000}"/>
    <cellStyle name="Comma 12 6 2 2 2 6 2" xfId="25073" xr:uid="{00000000-0005-0000-0000-0000E7610000}"/>
    <cellStyle name="Comma 12 6 2 2 2 7" xfId="25074" xr:uid="{00000000-0005-0000-0000-0000E8610000}"/>
    <cellStyle name="Comma 12 6 2 2 2 7 2" xfId="25075" xr:uid="{00000000-0005-0000-0000-0000E9610000}"/>
    <cellStyle name="Comma 12 6 2 2 2 8" xfId="25076" xr:uid="{00000000-0005-0000-0000-0000EA610000}"/>
    <cellStyle name="Comma 12 6 2 2 2 9" xfId="25077" xr:uid="{00000000-0005-0000-0000-0000EB610000}"/>
    <cellStyle name="Comma 12 6 2 2 3" xfId="25078" xr:uid="{00000000-0005-0000-0000-0000EC610000}"/>
    <cellStyle name="Comma 12 6 2 2 3 2" xfId="25079" xr:uid="{00000000-0005-0000-0000-0000ED610000}"/>
    <cellStyle name="Comma 12 6 2 2 3 2 2" xfId="25080" xr:uid="{00000000-0005-0000-0000-0000EE610000}"/>
    <cellStyle name="Comma 12 6 2 2 3 2 2 2" xfId="25081" xr:uid="{00000000-0005-0000-0000-0000EF610000}"/>
    <cellStyle name="Comma 12 6 2 2 3 2 3" xfId="25082" xr:uid="{00000000-0005-0000-0000-0000F0610000}"/>
    <cellStyle name="Comma 12 6 2 2 3 2 3 2" xfId="25083" xr:uid="{00000000-0005-0000-0000-0000F1610000}"/>
    <cellStyle name="Comma 12 6 2 2 3 2 4" xfId="25084" xr:uid="{00000000-0005-0000-0000-0000F2610000}"/>
    <cellStyle name="Comma 12 6 2 2 3 3" xfId="25085" xr:uid="{00000000-0005-0000-0000-0000F3610000}"/>
    <cellStyle name="Comma 12 6 2 2 3 3 2" xfId="25086" xr:uid="{00000000-0005-0000-0000-0000F4610000}"/>
    <cellStyle name="Comma 12 6 2 2 3 3 2 2" xfId="25087" xr:uid="{00000000-0005-0000-0000-0000F5610000}"/>
    <cellStyle name="Comma 12 6 2 2 3 3 3" xfId="25088" xr:uid="{00000000-0005-0000-0000-0000F6610000}"/>
    <cellStyle name="Comma 12 6 2 2 3 3 3 2" xfId="25089" xr:uid="{00000000-0005-0000-0000-0000F7610000}"/>
    <cellStyle name="Comma 12 6 2 2 3 3 4" xfId="25090" xr:uid="{00000000-0005-0000-0000-0000F8610000}"/>
    <cellStyle name="Comma 12 6 2 2 3 4" xfId="25091" xr:uid="{00000000-0005-0000-0000-0000F9610000}"/>
    <cellStyle name="Comma 12 6 2 2 3 4 2" xfId="25092" xr:uid="{00000000-0005-0000-0000-0000FA610000}"/>
    <cellStyle name="Comma 12 6 2 2 3 4 2 2" xfId="25093" xr:uid="{00000000-0005-0000-0000-0000FB610000}"/>
    <cellStyle name="Comma 12 6 2 2 3 4 3" xfId="25094" xr:uid="{00000000-0005-0000-0000-0000FC610000}"/>
    <cellStyle name="Comma 12 6 2 2 3 4 3 2" xfId="25095" xr:uid="{00000000-0005-0000-0000-0000FD610000}"/>
    <cellStyle name="Comma 12 6 2 2 3 4 4" xfId="25096" xr:uid="{00000000-0005-0000-0000-0000FE610000}"/>
    <cellStyle name="Comma 12 6 2 2 3 5" xfId="25097" xr:uid="{00000000-0005-0000-0000-0000FF610000}"/>
    <cellStyle name="Comma 12 6 2 2 3 5 2" xfId="25098" xr:uid="{00000000-0005-0000-0000-000000620000}"/>
    <cellStyle name="Comma 12 6 2 2 3 6" xfId="25099" xr:uid="{00000000-0005-0000-0000-000001620000}"/>
    <cellStyle name="Comma 12 6 2 2 3 6 2" xfId="25100" xr:uid="{00000000-0005-0000-0000-000002620000}"/>
    <cellStyle name="Comma 12 6 2 2 3 7" xfId="25101" xr:uid="{00000000-0005-0000-0000-000003620000}"/>
    <cellStyle name="Comma 12 6 2 2 3 8" xfId="25102" xr:uid="{00000000-0005-0000-0000-000004620000}"/>
    <cellStyle name="Comma 12 6 2 2 4" xfId="25103" xr:uid="{00000000-0005-0000-0000-000005620000}"/>
    <cellStyle name="Comma 12 6 2 2 4 2" xfId="25104" xr:uid="{00000000-0005-0000-0000-000006620000}"/>
    <cellStyle name="Comma 12 6 2 2 4 2 2" xfId="25105" xr:uid="{00000000-0005-0000-0000-000007620000}"/>
    <cellStyle name="Comma 12 6 2 2 4 3" xfId="25106" xr:uid="{00000000-0005-0000-0000-000008620000}"/>
    <cellStyle name="Comma 12 6 2 2 4 3 2" xfId="25107" xr:uid="{00000000-0005-0000-0000-000009620000}"/>
    <cellStyle name="Comma 12 6 2 2 4 4" xfId="25108" xr:uid="{00000000-0005-0000-0000-00000A620000}"/>
    <cellStyle name="Comma 12 6 2 2 5" xfId="25109" xr:uid="{00000000-0005-0000-0000-00000B620000}"/>
    <cellStyle name="Comma 12 6 2 2 5 2" xfId="25110" xr:uid="{00000000-0005-0000-0000-00000C620000}"/>
    <cellStyle name="Comma 12 6 2 2 5 2 2" xfId="25111" xr:uid="{00000000-0005-0000-0000-00000D620000}"/>
    <cellStyle name="Comma 12 6 2 2 5 3" xfId="25112" xr:uid="{00000000-0005-0000-0000-00000E620000}"/>
    <cellStyle name="Comma 12 6 2 2 5 3 2" xfId="25113" xr:uid="{00000000-0005-0000-0000-00000F620000}"/>
    <cellStyle name="Comma 12 6 2 2 5 4" xfId="25114" xr:uid="{00000000-0005-0000-0000-000010620000}"/>
    <cellStyle name="Comma 12 6 2 2 6" xfId="25115" xr:uid="{00000000-0005-0000-0000-000011620000}"/>
    <cellStyle name="Comma 12 6 2 2 6 2" xfId="25116" xr:uid="{00000000-0005-0000-0000-000012620000}"/>
    <cellStyle name="Comma 12 6 2 2 6 2 2" xfId="25117" xr:uid="{00000000-0005-0000-0000-000013620000}"/>
    <cellStyle name="Comma 12 6 2 2 6 3" xfId="25118" xr:uid="{00000000-0005-0000-0000-000014620000}"/>
    <cellStyle name="Comma 12 6 2 2 6 3 2" xfId="25119" xr:uid="{00000000-0005-0000-0000-000015620000}"/>
    <cellStyle name="Comma 12 6 2 2 6 4" xfId="25120" xr:uid="{00000000-0005-0000-0000-000016620000}"/>
    <cellStyle name="Comma 12 6 2 2 7" xfId="25121" xr:uid="{00000000-0005-0000-0000-000017620000}"/>
    <cellStyle name="Comma 12 6 2 2 7 2" xfId="25122" xr:uid="{00000000-0005-0000-0000-000018620000}"/>
    <cellStyle name="Comma 12 6 2 2 8" xfId="25123" xr:uid="{00000000-0005-0000-0000-000019620000}"/>
    <cellStyle name="Comma 12 6 2 2 8 2" xfId="25124" xr:uid="{00000000-0005-0000-0000-00001A620000}"/>
    <cellStyle name="Comma 12 6 2 2 9" xfId="25125" xr:uid="{00000000-0005-0000-0000-00001B620000}"/>
    <cellStyle name="Comma 12 6 2 3" xfId="25126" xr:uid="{00000000-0005-0000-0000-00001C620000}"/>
    <cellStyle name="Comma 12 6 2 3 2" xfId="25127" xr:uid="{00000000-0005-0000-0000-00001D620000}"/>
    <cellStyle name="Comma 12 6 2 3 2 2" xfId="25128" xr:uid="{00000000-0005-0000-0000-00001E620000}"/>
    <cellStyle name="Comma 12 6 2 3 2 2 2" xfId="25129" xr:uid="{00000000-0005-0000-0000-00001F620000}"/>
    <cellStyle name="Comma 12 6 2 3 2 2 2 2" xfId="25130" xr:uid="{00000000-0005-0000-0000-000020620000}"/>
    <cellStyle name="Comma 12 6 2 3 2 2 3" xfId="25131" xr:uid="{00000000-0005-0000-0000-000021620000}"/>
    <cellStyle name="Comma 12 6 2 3 2 2 3 2" xfId="25132" xr:uid="{00000000-0005-0000-0000-000022620000}"/>
    <cellStyle name="Comma 12 6 2 3 2 2 4" xfId="25133" xr:uid="{00000000-0005-0000-0000-000023620000}"/>
    <cellStyle name="Comma 12 6 2 3 2 3" xfId="25134" xr:uid="{00000000-0005-0000-0000-000024620000}"/>
    <cellStyle name="Comma 12 6 2 3 2 3 2" xfId="25135" xr:uid="{00000000-0005-0000-0000-000025620000}"/>
    <cellStyle name="Comma 12 6 2 3 2 3 2 2" xfId="25136" xr:uid="{00000000-0005-0000-0000-000026620000}"/>
    <cellStyle name="Comma 12 6 2 3 2 3 3" xfId="25137" xr:uid="{00000000-0005-0000-0000-000027620000}"/>
    <cellStyle name="Comma 12 6 2 3 2 3 3 2" xfId="25138" xr:uid="{00000000-0005-0000-0000-000028620000}"/>
    <cellStyle name="Comma 12 6 2 3 2 3 4" xfId="25139" xr:uid="{00000000-0005-0000-0000-000029620000}"/>
    <cellStyle name="Comma 12 6 2 3 2 4" xfId="25140" xr:uid="{00000000-0005-0000-0000-00002A620000}"/>
    <cellStyle name="Comma 12 6 2 3 2 4 2" xfId="25141" xr:uid="{00000000-0005-0000-0000-00002B620000}"/>
    <cellStyle name="Comma 12 6 2 3 2 4 2 2" xfId="25142" xr:uid="{00000000-0005-0000-0000-00002C620000}"/>
    <cellStyle name="Comma 12 6 2 3 2 4 3" xfId="25143" xr:uid="{00000000-0005-0000-0000-00002D620000}"/>
    <cellStyle name="Comma 12 6 2 3 2 4 3 2" xfId="25144" xr:uid="{00000000-0005-0000-0000-00002E620000}"/>
    <cellStyle name="Comma 12 6 2 3 2 4 4" xfId="25145" xr:uid="{00000000-0005-0000-0000-00002F620000}"/>
    <cellStyle name="Comma 12 6 2 3 2 5" xfId="25146" xr:uid="{00000000-0005-0000-0000-000030620000}"/>
    <cellStyle name="Comma 12 6 2 3 2 5 2" xfId="25147" xr:uid="{00000000-0005-0000-0000-000031620000}"/>
    <cellStyle name="Comma 12 6 2 3 2 6" xfId="25148" xr:uid="{00000000-0005-0000-0000-000032620000}"/>
    <cellStyle name="Comma 12 6 2 3 2 6 2" xfId="25149" xr:uid="{00000000-0005-0000-0000-000033620000}"/>
    <cellStyle name="Comma 12 6 2 3 2 7" xfId="25150" xr:uid="{00000000-0005-0000-0000-000034620000}"/>
    <cellStyle name="Comma 12 6 2 3 2 8" xfId="25151" xr:uid="{00000000-0005-0000-0000-000035620000}"/>
    <cellStyle name="Comma 12 6 2 3 3" xfId="25152" xr:uid="{00000000-0005-0000-0000-000036620000}"/>
    <cellStyle name="Comma 12 6 2 3 3 2" xfId="25153" xr:uid="{00000000-0005-0000-0000-000037620000}"/>
    <cellStyle name="Comma 12 6 2 3 3 2 2" xfId="25154" xr:uid="{00000000-0005-0000-0000-000038620000}"/>
    <cellStyle name="Comma 12 6 2 3 3 3" xfId="25155" xr:uid="{00000000-0005-0000-0000-000039620000}"/>
    <cellStyle name="Comma 12 6 2 3 3 3 2" xfId="25156" xr:uid="{00000000-0005-0000-0000-00003A620000}"/>
    <cellStyle name="Comma 12 6 2 3 3 4" xfId="25157" xr:uid="{00000000-0005-0000-0000-00003B620000}"/>
    <cellStyle name="Comma 12 6 2 3 4" xfId="25158" xr:uid="{00000000-0005-0000-0000-00003C620000}"/>
    <cellStyle name="Comma 12 6 2 3 4 2" xfId="25159" xr:uid="{00000000-0005-0000-0000-00003D620000}"/>
    <cellStyle name="Comma 12 6 2 3 4 2 2" xfId="25160" xr:uid="{00000000-0005-0000-0000-00003E620000}"/>
    <cellStyle name="Comma 12 6 2 3 4 3" xfId="25161" xr:uid="{00000000-0005-0000-0000-00003F620000}"/>
    <cellStyle name="Comma 12 6 2 3 4 3 2" xfId="25162" xr:uid="{00000000-0005-0000-0000-000040620000}"/>
    <cellStyle name="Comma 12 6 2 3 4 4" xfId="25163" xr:uid="{00000000-0005-0000-0000-000041620000}"/>
    <cellStyle name="Comma 12 6 2 3 5" xfId="25164" xr:uid="{00000000-0005-0000-0000-000042620000}"/>
    <cellStyle name="Comma 12 6 2 3 5 2" xfId="25165" xr:uid="{00000000-0005-0000-0000-000043620000}"/>
    <cellStyle name="Comma 12 6 2 3 5 2 2" xfId="25166" xr:uid="{00000000-0005-0000-0000-000044620000}"/>
    <cellStyle name="Comma 12 6 2 3 5 3" xfId="25167" xr:uid="{00000000-0005-0000-0000-000045620000}"/>
    <cellStyle name="Comma 12 6 2 3 5 3 2" xfId="25168" xr:uid="{00000000-0005-0000-0000-000046620000}"/>
    <cellStyle name="Comma 12 6 2 3 5 4" xfId="25169" xr:uid="{00000000-0005-0000-0000-000047620000}"/>
    <cellStyle name="Comma 12 6 2 3 6" xfId="25170" xr:uid="{00000000-0005-0000-0000-000048620000}"/>
    <cellStyle name="Comma 12 6 2 3 6 2" xfId="25171" xr:uid="{00000000-0005-0000-0000-000049620000}"/>
    <cellStyle name="Comma 12 6 2 3 7" xfId="25172" xr:uid="{00000000-0005-0000-0000-00004A620000}"/>
    <cellStyle name="Comma 12 6 2 3 7 2" xfId="25173" xr:uid="{00000000-0005-0000-0000-00004B620000}"/>
    <cellStyle name="Comma 12 6 2 3 8" xfId="25174" xr:uid="{00000000-0005-0000-0000-00004C620000}"/>
    <cellStyle name="Comma 12 6 2 3 9" xfId="25175" xr:uid="{00000000-0005-0000-0000-00004D620000}"/>
    <cellStyle name="Comma 12 6 2 4" xfId="25176" xr:uid="{00000000-0005-0000-0000-00004E620000}"/>
    <cellStyle name="Comma 12 6 2 4 2" xfId="25177" xr:uid="{00000000-0005-0000-0000-00004F620000}"/>
    <cellStyle name="Comma 12 6 2 4 2 2" xfId="25178" xr:uid="{00000000-0005-0000-0000-000050620000}"/>
    <cellStyle name="Comma 12 6 2 4 2 2 2" xfId="25179" xr:uid="{00000000-0005-0000-0000-000051620000}"/>
    <cellStyle name="Comma 12 6 2 4 2 3" xfId="25180" xr:uid="{00000000-0005-0000-0000-000052620000}"/>
    <cellStyle name="Comma 12 6 2 4 2 3 2" xfId="25181" xr:uid="{00000000-0005-0000-0000-000053620000}"/>
    <cellStyle name="Comma 12 6 2 4 2 4" xfId="25182" xr:uid="{00000000-0005-0000-0000-000054620000}"/>
    <cellStyle name="Comma 12 6 2 4 3" xfId="25183" xr:uid="{00000000-0005-0000-0000-000055620000}"/>
    <cellStyle name="Comma 12 6 2 4 3 2" xfId="25184" xr:uid="{00000000-0005-0000-0000-000056620000}"/>
    <cellStyle name="Comma 12 6 2 4 3 2 2" xfId="25185" xr:uid="{00000000-0005-0000-0000-000057620000}"/>
    <cellStyle name="Comma 12 6 2 4 3 3" xfId="25186" xr:uid="{00000000-0005-0000-0000-000058620000}"/>
    <cellStyle name="Comma 12 6 2 4 3 3 2" xfId="25187" xr:uid="{00000000-0005-0000-0000-000059620000}"/>
    <cellStyle name="Comma 12 6 2 4 3 4" xfId="25188" xr:uid="{00000000-0005-0000-0000-00005A620000}"/>
    <cellStyle name="Comma 12 6 2 4 4" xfId="25189" xr:uid="{00000000-0005-0000-0000-00005B620000}"/>
    <cellStyle name="Comma 12 6 2 4 4 2" xfId="25190" xr:uid="{00000000-0005-0000-0000-00005C620000}"/>
    <cellStyle name="Comma 12 6 2 4 4 2 2" xfId="25191" xr:uid="{00000000-0005-0000-0000-00005D620000}"/>
    <cellStyle name="Comma 12 6 2 4 4 3" xfId="25192" xr:uid="{00000000-0005-0000-0000-00005E620000}"/>
    <cellStyle name="Comma 12 6 2 4 4 3 2" xfId="25193" xr:uid="{00000000-0005-0000-0000-00005F620000}"/>
    <cellStyle name="Comma 12 6 2 4 4 4" xfId="25194" xr:uid="{00000000-0005-0000-0000-000060620000}"/>
    <cellStyle name="Comma 12 6 2 4 5" xfId="25195" xr:uid="{00000000-0005-0000-0000-000061620000}"/>
    <cellStyle name="Comma 12 6 2 4 5 2" xfId="25196" xr:uid="{00000000-0005-0000-0000-000062620000}"/>
    <cellStyle name="Comma 12 6 2 4 6" xfId="25197" xr:uid="{00000000-0005-0000-0000-000063620000}"/>
    <cellStyle name="Comma 12 6 2 4 6 2" xfId="25198" xr:uid="{00000000-0005-0000-0000-000064620000}"/>
    <cellStyle name="Comma 12 6 2 4 7" xfId="25199" xr:uid="{00000000-0005-0000-0000-000065620000}"/>
    <cellStyle name="Comma 12 6 2 4 8" xfId="25200" xr:uid="{00000000-0005-0000-0000-000066620000}"/>
    <cellStyle name="Comma 12 6 2 5" xfId="25201" xr:uid="{00000000-0005-0000-0000-000067620000}"/>
    <cellStyle name="Comma 12 6 2 5 2" xfId="25202" xr:uid="{00000000-0005-0000-0000-000068620000}"/>
    <cellStyle name="Comma 12 6 2 5 2 2" xfId="25203" xr:uid="{00000000-0005-0000-0000-000069620000}"/>
    <cellStyle name="Comma 12 6 2 5 3" xfId="25204" xr:uid="{00000000-0005-0000-0000-00006A620000}"/>
    <cellStyle name="Comma 12 6 2 5 3 2" xfId="25205" xr:uid="{00000000-0005-0000-0000-00006B620000}"/>
    <cellStyle name="Comma 12 6 2 5 4" xfId="25206" xr:uid="{00000000-0005-0000-0000-00006C620000}"/>
    <cellStyle name="Comma 12 6 2 6" xfId="25207" xr:uid="{00000000-0005-0000-0000-00006D620000}"/>
    <cellStyle name="Comma 12 6 2 6 2" xfId="25208" xr:uid="{00000000-0005-0000-0000-00006E620000}"/>
    <cellStyle name="Comma 12 6 2 6 2 2" xfId="25209" xr:uid="{00000000-0005-0000-0000-00006F620000}"/>
    <cellStyle name="Comma 12 6 2 6 3" xfId="25210" xr:uid="{00000000-0005-0000-0000-000070620000}"/>
    <cellStyle name="Comma 12 6 2 6 3 2" xfId="25211" xr:uid="{00000000-0005-0000-0000-000071620000}"/>
    <cellStyle name="Comma 12 6 2 6 4" xfId="25212" xr:uid="{00000000-0005-0000-0000-000072620000}"/>
    <cellStyle name="Comma 12 6 2 7" xfId="25213" xr:uid="{00000000-0005-0000-0000-000073620000}"/>
    <cellStyle name="Comma 12 6 2 7 2" xfId="25214" xr:uid="{00000000-0005-0000-0000-000074620000}"/>
    <cellStyle name="Comma 12 6 2 7 2 2" xfId="25215" xr:uid="{00000000-0005-0000-0000-000075620000}"/>
    <cellStyle name="Comma 12 6 2 7 3" xfId="25216" xr:uid="{00000000-0005-0000-0000-000076620000}"/>
    <cellStyle name="Comma 12 6 2 7 3 2" xfId="25217" xr:uid="{00000000-0005-0000-0000-000077620000}"/>
    <cellStyle name="Comma 12 6 2 7 4" xfId="25218" xr:uid="{00000000-0005-0000-0000-000078620000}"/>
    <cellStyle name="Comma 12 6 2 8" xfId="25219" xr:uid="{00000000-0005-0000-0000-000079620000}"/>
    <cellStyle name="Comma 12 6 2 8 2" xfId="25220" xr:uid="{00000000-0005-0000-0000-00007A620000}"/>
    <cellStyle name="Comma 12 6 2 9" xfId="25221" xr:uid="{00000000-0005-0000-0000-00007B620000}"/>
    <cellStyle name="Comma 12 6 2 9 2" xfId="25222" xr:uid="{00000000-0005-0000-0000-00007C620000}"/>
    <cellStyle name="Comma 12 6 3" xfId="25223" xr:uid="{00000000-0005-0000-0000-00007D620000}"/>
    <cellStyle name="Comma 12 6 3 10" xfId="25224" xr:uid="{00000000-0005-0000-0000-00007E620000}"/>
    <cellStyle name="Comma 12 6 3 11" xfId="25225" xr:uid="{00000000-0005-0000-0000-00007F620000}"/>
    <cellStyle name="Comma 12 6 3 2" xfId="25226" xr:uid="{00000000-0005-0000-0000-000080620000}"/>
    <cellStyle name="Comma 12 6 3 2 10" xfId="25227" xr:uid="{00000000-0005-0000-0000-000081620000}"/>
    <cellStyle name="Comma 12 6 3 2 2" xfId="25228" xr:uid="{00000000-0005-0000-0000-000082620000}"/>
    <cellStyle name="Comma 12 6 3 2 2 2" xfId="25229" xr:uid="{00000000-0005-0000-0000-000083620000}"/>
    <cellStyle name="Comma 12 6 3 2 2 2 2" xfId="25230" xr:uid="{00000000-0005-0000-0000-000084620000}"/>
    <cellStyle name="Comma 12 6 3 2 2 2 2 2" xfId="25231" xr:uid="{00000000-0005-0000-0000-000085620000}"/>
    <cellStyle name="Comma 12 6 3 2 2 2 2 2 2" xfId="25232" xr:uid="{00000000-0005-0000-0000-000086620000}"/>
    <cellStyle name="Comma 12 6 3 2 2 2 2 3" xfId="25233" xr:uid="{00000000-0005-0000-0000-000087620000}"/>
    <cellStyle name="Comma 12 6 3 2 2 2 2 3 2" xfId="25234" xr:uid="{00000000-0005-0000-0000-000088620000}"/>
    <cellStyle name="Comma 12 6 3 2 2 2 2 4" xfId="25235" xr:uid="{00000000-0005-0000-0000-000089620000}"/>
    <cellStyle name="Comma 12 6 3 2 2 2 3" xfId="25236" xr:uid="{00000000-0005-0000-0000-00008A620000}"/>
    <cellStyle name="Comma 12 6 3 2 2 2 3 2" xfId="25237" xr:uid="{00000000-0005-0000-0000-00008B620000}"/>
    <cellStyle name="Comma 12 6 3 2 2 2 3 2 2" xfId="25238" xr:uid="{00000000-0005-0000-0000-00008C620000}"/>
    <cellStyle name="Comma 12 6 3 2 2 2 3 3" xfId="25239" xr:uid="{00000000-0005-0000-0000-00008D620000}"/>
    <cellStyle name="Comma 12 6 3 2 2 2 3 3 2" xfId="25240" xr:uid="{00000000-0005-0000-0000-00008E620000}"/>
    <cellStyle name="Comma 12 6 3 2 2 2 3 4" xfId="25241" xr:uid="{00000000-0005-0000-0000-00008F620000}"/>
    <cellStyle name="Comma 12 6 3 2 2 2 4" xfId="25242" xr:uid="{00000000-0005-0000-0000-000090620000}"/>
    <cellStyle name="Comma 12 6 3 2 2 2 4 2" xfId="25243" xr:uid="{00000000-0005-0000-0000-000091620000}"/>
    <cellStyle name="Comma 12 6 3 2 2 2 4 2 2" xfId="25244" xr:uid="{00000000-0005-0000-0000-000092620000}"/>
    <cellStyle name="Comma 12 6 3 2 2 2 4 3" xfId="25245" xr:uid="{00000000-0005-0000-0000-000093620000}"/>
    <cellStyle name="Comma 12 6 3 2 2 2 4 3 2" xfId="25246" xr:uid="{00000000-0005-0000-0000-000094620000}"/>
    <cellStyle name="Comma 12 6 3 2 2 2 4 4" xfId="25247" xr:uid="{00000000-0005-0000-0000-000095620000}"/>
    <cellStyle name="Comma 12 6 3 2 2 2 5" xfId="25248" xr:uid="{00000000-0005-0000-0000-000096620000}"/>
    <cellStyle name="Comma 12 6 3 2 2 2 5 2" xfId="25249" xr:uid="{00000000-0005-0000-0000-000097620000}"/>
    <cellStyle name="Comma 12 6 3 2 2 2 6" xfId="25250" xr:uid="{00000000-0005-0000-0000-000098620000}"/>
    <cellStyle name="Comma 12 6 3 2 2 2 6 2" xfId="25251" xr:uid="{00000000-0005-0000-0000-000099620000}"/>
    <cellStyle name="Comma 12 6 3 2 2 2 7" xfId="25252" xr:uid="{00000000-0005-0000-0000-00009A620000}"/>
    <cellStyle name="Comma 12 6 3 2 2 2 8" xfId="25253" xr:uid="{00000000-0005-0000-0000-00009B620000}"/>
    <cellStyle name="Comma 12 6 3 2 2 3" xfId="25254" xr:uid="{00000000-0005-0000-0000-00009C620000}"/>
    <cellStyle name="Comma 12 6 3 2 2 3 2" xfId="25255" xr:uid="{00000000-0005-0000-0000-00009D620000}"/>
    <cellStyle name="Comma 12 6 3 2 2 3 2 2" xfId="25256" xr:uid="{00000000-0005-0000-0000-00009E620000}"/>
    <cellStyle name="Comma 12 6 3 2 2 3 3" xfId="25257" xr:uid="{00000000-0005-0000-0000-00009F620000}"/>
    <cellStyle name="Comma 12 6 3 2 2 3 3 2" xfId="25258" xr:uid="{00000000-0005-0000-0000-0000A0620000}"/>
    <cellStyle name="Comma 12 6 3 2 2 3 4" xfId="25259" xr:uid="{00000000-0005-0000-0000-0000A1620000}"/>
    <cellStyle name="Comma 12 6 3 2 2 4" xfId="25260" xr:uid="{00000000-0005-0000-0000-0000A2620000}"/>
    <cellStyle name="Comma 12 6 3 2 2 4 2" xfId="25261" xr:uid="{00000000-0005-0000-0000-0000A3620000}"/>
    <cellStyle name="Comma 12 6 3 2 2 4 2 2" xfId="25262" xr:uid="{00000000-0005-0000-0000-0000A4620000}"/>
    <cellStyle name="Comma 12 6 3 2 2 4 3" xfId="25263" xr:uid="{00000000-0005-0000-0000-0000A5620000}"/>
    <cellStyle name="Comma 12 6 3 2 2 4 3 2" xfId="25264" xr:uid="{00000000-0005-0000-0000-0000A6620000}"/>
    <cellStyle name="Comma 12 6 3 2 2 4 4" xfId="25265" xr:uid="{00000000-0005-0000-0000-0000A7620000}"/>
    <cellStyle name="Comma 12 6 3 2 2 5" xfId="25266" xr:uid="{00000000-0005-0000-0000-0000A8620000}"/>
    <cellStyle name="Comma 12 6 3 2 2 5 2" xfId="25267" xr:uid="{00000000-0005-0000-0000-0000A9620000}"/>
    <cellStyle name="Comma 12 6 3 2 2 5 2 2" xfId="25268" xr:uid="{00000000-0005-0000-0000-0000AA620000}"/>
    <cellStyle name="Comma 12 6 3 2 2 5 3" xfId="25269" xr:uid="{00000000-0005-0000-0000-0000AB620000}"/>
    <cellStyle name="Comma 12 6 3 2 2 5 3 2" xfId="25270" xr:uid="{00000000-0005-0000-0000-0000AC620000}"/>
    <cellStyle name="Comma 12 6 3 2 2 5 4" xfId="25271" xr:uid="{00000000-0005-0000-0000-0000AD620000}"/>
    <cellStyle name="Comma 12 6 3 2 2 6" xfId="25272" xr:uid="{00000000-0005-0000-0000-0000AE620000}"/>
    <cellStyle name="Comma 12 6 3 2 2 6 2" xfId="25273" xr:uid="{00000000-0005-0000-0000-0000AF620000}"/>
    <cellStyle name="Comma 12 6 3 2 2 7" xfId="25274" xr:uid="{00000000-0005-0000-0000-0000B0620000}"/>
    <cellStyle name="Comma 12 6 3 2 2 7 2" xfId="25275" xr:uid="{00000000-0005-0000-0000-0000B1620000}"/>
    <cellStyle name="Comma 12 6 3 2 2 8" xfId="25276" xr:uid="{00000000-0005-0000-0000-0000B2620000}"/>
    <cellStyle name="Comma 12 6 3 2 2 9" xfId="25277" xr:uid="{00000000-0005-0000-0000-0000B3620000}"/>
    <cellStyle name="Comma 12 6 3 2 3" xfId="25278" xr:uid="{00000000-0005-0000-0000-0000B4620000}"/>
    <cellStyle name="Comma 12 6 3 2 3 2" xfId="25279" xr:uid="{00000000-0005-0000-0000-0000B5620000}"/>
    <cellStyle name="Comma 12 6 3 2 3 2 2" xfId="25280" xr:uid="{00000000-0005-0000-0000-0000B6620000}"/>
    <cellStyle name="Comma 12 6 3 2 3 2 2 2" xfId="25281" xr:uid="{00000000-0005-0000-0000-0000B7620000}"/>
    <cellStyle name="Comma 12 6 3 2 3 2 3" xfId="25282" xr:uid="{00000000-0005-0000-0000-0000B8620000}"/>
    <cellStyle name="Comma 12 6 3 2 3 2 3 2" xfId="25283" xr:uid="{00000000-0005-0000-0000-0000B9620000}"/>
    <cellStyle name="Comma 12 6 3 2 3 2 4" xfId="25284" xr:uid="{00000000-0005-0000-0000-0000BA620000}"/>
    <cellStyle name="Comma 12 6 3 2 3 3" xfId="25285" xr:uid="{00000000-0005-0000-0000-0000BB620000}"/>
    <cellStyle name="Comma 12 6 3 2 3 3 2" xfId="25286" xr:uid="{00000000-0005-0000-0000-0000BC620000}"/>
    <cellStyle name="Comma 12 6 3 2 3 3 2 2" xfId="25287" xr:uid="{00000000-0005-0000-0000-0000BD620000}"/>
    <cellStyle name="Comma 12 6 3 2 3 3 3" xfId="25288" xr:uid="{00000000-0005-0000-0000-0000BE620000}"/>
    <cellStyle name="Comma 12 6 3 2 3 3 3 2" xfId="25289" xr:uid="{00000000-0005-0000-0000-0000BF620000}"/>
    <cellStyle name="Comma 12 6 3 2 3 3 4" xfId="25290" xr:uid="{00000000-0005-0000-0000-0000C0620000}"/>
    <cellStyle name="Comma 12 6 3 2 3 4" xfId="25291" xr:uid="{00000000-0005-0000-0000-0000C1620000}"/>
    <cellStyle name="Comma 12 6 3 2 3 4 2" xfId="25292" xr:uid="{00000000-0005-0000-0000-0000C2620000}"/>
    <cellStyle name="Comma 12 6 3 2 3 4 2 2" xfId="25293" xr:uid="{00000000-0005-0000-0000-0000C3620000}"/>
    <cellStyle name="Comma 12 6 3 2 3 4 3" xfId="25294" xr:uid="{00000000-0005-0000-0000-0000C4620000}"/>
    <cellStyle name="Comma 12 6 3 2 3 4 3 2" xfId="25295" xr:uid="{00000000-0005-0000-0000-0000C5620000}"/>
    <cellStyle name="Comma 12 6 3 2 3 4 4" xfId="25296" xr:uid="{00000000-0005-0000-0000-0000C6620000}"/>
    <cellStyle name="Comma 12 6 3 2 3 5" xfId="25297" xr:uid="{00000000-0005-0000-0000-0000C7620000}"/>
    <cellStyle name="Comma 12 6 3 2 3 5 2" xfId="25298" xr:uid="{00000000-0005-0000-0000-0000C8620000}"/>
    <cellStyle name="Comma 12 6 3 2 3 6" xfId="25299" xr:uid="{00000000-0005-0000-0000-0000C9620000}"/>
    <cellStyle name="Comma 12 6 3 2 3 6 2" xfId="25300" xr:uid="{00000000-0005-0000-0000-0000CA620000}"/>
    <cellStyle name="Comma 12 6 3 2 3 7" xfId="25301" xr:uid="{00000000-0005-0000-0000-0000CB620000}"/>
    <cellStyle name="Comma 12 6 3 2 3 8" xfId="25302" xr:uid="{00000000-0005-0000-0000-0000CC620000}"/>
    <cellStyle name="Comma 12 6 3 2 4" xfId="25303" xr:uid="{00000000-0005-0000-0000-0000CD620000}"/>
    <cellStyle name="Comma 12 6 3 2 4 2" xfId="25304" xr:uid="{00000000-0005-0000-0000-0000CE620000}"/>
    <cellStyle name="Comma 12 6 3 2 4 2 2" xfId="25305" xr:uid="{00000000-0005-0000-0000-0000CF620000}"/>
    <cellStyle name="Comma 12 6 3 2 4 3" xfId="25306" xr:uid="{00000000-0005-0000-0000-0000D0620000}"/>
    <cellStyle name="Comma 12 6 3 2 4 3 2" xfId="25307" xr:uid="{00000000-0005-0000-0000-0000D1620000}"/>
    <cellStyle name="Comma 12 6 3 2 4 4" xfId="25308" xr:uid="{00000000-0005-0000-0000-0000D2620000}"/>
    <cellStyle name="Comma 12 6 3 2 5" xfId="25309" xr:uid="{00000000-0005-0000-0000-0000D3620000}"/>
    <cellStyle name="Comma 12 6 3 2 5 2" xfId="25310" xr:uid="{00000000-0005-0000-0000-0000D4620000}"/>
    <cellStyle name="Comma 12 6 3 2 5 2 2" xfId="25311" xr:uid="{00000000-0005-0000-0000-0000D5620000}"/>
    <cellStyle name="Comma 12 6 3 2 5 3" xfId="25312" xr:uid="{00000000-0005-0000-0000-0000D6620000}"/>
    <cellStyle name="Comma 12 6 3 2 5 3 2" xfId="25313" xr:uid="{00000000-0005-0000-0000-0000D7620000}"/>
    <cellStyle name="Comma 12 6 3 2 5 4" xfId="25314" xr:uid="{00000000-0005-0000-0000-0000D8620000}"/>
    <cellStyle name="Comma 12 6 3 2 6" xfId="25315" xr:uid="{00000000-0005-0000-0000-0000D9620000}"/>
    <cellStyle name="Comma 12 6 3 2 6 2" xfId="25316" xr:uid="{00000000-0005-0000-0000-0000DA620000}"/>
    <cellStyle name="Comma 12 6 3 2 6 2 2" xfId="25317" xr:uid="{00000000-0005-0000-0000-0000DB620000}"/>
    <cellStyle name="Comma 12 6 3 2 6 3" xfId="25318" xr:uid="{00000000-0005-0000-0000-0000DC620000}"/>
    <cellStyle name="Comma 12 6 3 2 6 3 2" xfId="25319" xr:uid="{00000000-0005-0000-0000-0000DD620000}"/>
    <cellStyle name="Comma 12 6 3 2 6 4" xfId="25320" xr:uid="{00000000-0005-0000-0000-0000DE620000}"/>
    <cellStyle name="Comma 12 6 3 2 7" xfId="25321" xr:uid="{00000000-0005-0000-0000-0000DF620000}"/>
    <cellStyle name="Comma 12 6 3 2 7 2" xfId="25322" xr:uid="{00000000-0005-0000-0000-0000E0620000}"/>
    <cellStyle name="Comma 12 6 3 2 8" xfId="25323" xr:uid="{00000000-0005-0000-0000-0000E1620000}"/>
    <cellStyle name="Comma 12 6 3 2 8 2" xfId="25324" xr:uid="{00000000-0005-0000-0000-0000E2620000}"/>
    <cellStyle name="Comma 12 6 3 2 9" xfId="25325" xr:uid="{00000000-0005-0000-0000-0000E3620000}"/>
    <cellStyle name="Comma 12 6 3 3" xfId="25326" xr:uid="{00000000-0005-0000-0000-0000E4620000}"/>
    <cellStyle name="Comma 12 6 3 3 2" xfId="25327" xr:uid="{00000000-0005-0000-0000-0000E5620000}"/>
    <cellStyle name="Comma 12 6 3 3 2 2" xfId="25328" xr:uid="{00000000-0005-0000-0000-0000E6620000}"/>
    <cellStyle name="Comma 12 6 3 3 2 2 2" xfId="25329" xr:uid="{00000000-0005-0000-0000-0000E7620000}"/>
    <cellStyle name="Comma 12 6 3 3 2 2 2 2" xfId="25330" xr:uid="{00000000-0005-0000-0000-0000E8620000}"/>
    <cellStyle name="Comma 12 6 3 3 2 2 3" xfId="25331" xr:uid="{00000000-0005-0000-0000-0000E9620000}"/>
    <cellStyle name="Comma 12 6 3 3 2 2 3 2" xfId="25332" xr:uid="{00000000-0005-0000-0000-0000EA620000}"/>
    <cellStyle name="Comma 12 6 3 3 2 2 4" xfId="25333" xr:uid="{00000000-0005-0000-0000-0000EB620000}"/>
    <cellStyle name="Comma 12 6 3 3 2 3" xfId="25334" xr:uid="{00000000-0005-0000-0000-0000EC620000}"/>
    <cellStyle name="Comma 12 6 3 3 2 3 2" xfId="25335" xr:uid="{00000000-0005-0000-0000-0000ED620000}"/>
    <cellStyle name="Comma 12 6 3 3 2 3 2 2" xfId="25336" xr:uid="{00000000-0005-0000-0000-0000EE620000}"/>
    <cellStyle name="Comma 12 6 3 3 2 3 3" xfId="25337" xr:uid="{00000000-0005-0000-0000-0000EF620000}"/>
    <cellStyle name="Comma 12 6 3 3 2 3 3 2" xfId="25338" xr:uid="{00000000-0005-0000-0000-0000F0620000}"/>
    <cellStyle name="Comma 12 6 3 3 2 3 4" xfId="25339" xr:uid="{00000000-0005-0000-0000-0000F1620000}"/>
    <cellStyle name="Comma 12 6 3 3 2 4" xfId="25340" xr:uid="{00000000-0005-0000-0000-0000F2620000}"/>
    <cellStyle name="Comma 12 6 3 3 2 4 2" xfId="25341" xr:uid="{00000000-0005-0000-0000-0000F3620000}"/>
    <cellStyle name="Comma 12 6 3 3 2 4 2 2" xfId="25342" xr:uid="{00000000-0005-0000-0000-0000F4620000}"/>
    <cellStyle name="Comma 12 6 3 3 2 4 3" xfId="25343" xr:uid="{00000000-0005-0000-0000-0000F5620000}"/>
    <cellStyle name="Comma 12 6 3 3 2 4 3 2" xfId="25344" xr:uid="{00000000-0005-0000-0000-0000F6620000}"/>
    <cellStyle name="Comma 12 6 3 3 2 4 4" xfId="25345" xr:uid="{00000000-0005-0000-0000-0000F7620000}"/>
    <cellStyle name="Comma 12 6 3 3 2 5" xfId="25346" xr:uid="{00000000-0005-0000-0000-0000F8620000}"/>
    <cellStyle name="Comma 12 6 3 3 2 5 2" xfId="25347" xr:uid="{00000000-0005-0000-0000-0000F9620000}"/>
    <cellStyle name="Comma 12 6 3 3 2 6" xfId="25348" xr:uid="{00000000-0005-0000-0000-0000FA620000}"/>
    <cellStyle name="Comma 12 6 3 3 2 6 2" xfId="25349" xr:uid="{00000000-0005-0000-0000-0000FB620000}"/>
    <cellStyle name="Comma 12 6 3 3 2 7" xfId="25350" xr:uid="{00000000-0005-0000-0000-0000FC620000}"/>
    <cellStyle name="Comma 12 6 3 3 2 8" xfId="25351" xr:uid="{00000000-0005-0000-0000-0000FD620000}"/>
    <cellStyle name="Comma 12 6 3 3 3" xfId="25352" xr:uid="{00000000-0005-0000-0000-0000FE620000}"/>
    <cellStyle name="Comma 12 6 3 3 3 2" xfId="25353" xr:uid="{00000000-0005-0000-0000-0000FF620000}"/>
    <cellStyle name="Comma 12 6 3 3 3 2 2" xfId="25354" xr:uid="{00000000-0005-0000-0000-000000630000}"/>
    <cellStyle name="Comma 12 6 3 3 3 3" xfId="25355" xr:uid="{00000000-0005-0000-0000-000001630000}"/>
    <cellStyle name="Comma 12 6 3 3 3 3 2" xfId="25356" xr:uid="{00000000-0005-0000-0000-000002630000}"/>
    <cellStyle name="Comma 12 6 3 3 3 4" xfId="25357" xr:uid="{00000000-0005-0000-0000-000003630000}"/>
    <cellStyle name="Comma 12 6 3 3 4" xfId="25358" xr:uid="{00000000-0005-0000-0000-000004630000}"/>
    <cellStyle name="Comma 12 6 3 3 4 2" xfId="25359" xr:uid="{00000000-0005-0000-0000-000005630000}"/>
    <cellStyle name="Comma 12 6 3 3 4 2 2" xfId="25360" xr:uid="{00000000-0005-0000-0000-000006630000}"/>
    <cellStyle name="Comma 12 6 3 3 4 3" xfId="25361" xr:uid="{00000000-0005-0000-0000-000007630000}"/>
    <cellStyle name="Comma 12 6 3 3 4 3 2" xfId="25362" xr:uid="{00000000-0005-0000-0000-000008630000}"/>
    <cellStyle name="Comma 12 6 3 3 4 4" xfId="25363" xr:uid="{00000000-0005-0000-0000-000009630000}"/>
    <cellStyle name="Comma 12 6 3 3 5" xfId="25364" xr:uid="{00000000-0005-0000-0000-00000A630000}"/>
    <cellStyle name="Comma 12 6 3 3 5 2" xfId="25365" xr:uid="{00000000-0005-0000-0000-00000B630000}"/>
    <cellStyle name="Comma 12 6 3 3 5 2 2" xfId="25366" xr:uid="{00000000-0005-0000-0000-00000C630000}"/>
    <cellStyle name="Comma 12 6 3 3 5 3" xfId="25367" xr:uid="{00000000-0005-0000-0000-00000D630000}"/>
    <cellStyle name="Comma 12 6 3 3 5 3 2" xfId="25368" xr:uid="{00000000-0005-0000-0000-00000E630000}"/>
    <cellStyle name="Comma 12 6 3 3 5 4" xfId="25369" xr:uid="{00000000-0005-0000-0000-00000F630000}"/>
    <cellStyle name="Comma 12 6 3 3 6" xfId="25370" xr:uid="{00000000-0005-0000-0000-000010630000}"/>
    <cellStyle name="Comma 12 6 3 3 6 2" xfId="25371" xr:uid="{00000000-0005-0000-0000-000011630000}"/>
    <cellStyle name="Comma 12 6 3 3 7" xfId="25372" xr:uid="{00000000-0005-0000-0000-000012630000}"/>
    <cellStyle name="Comma 12 6 3 3 7 2" xfId="25373" xr:uid="{00000000-0005-0000-0000-000013630000}"/>
    <cellStyle name="Comma 12 6 3 3 8" xfId="25374" xr:uid="{00000000-0005-0000-0000-000014630000}"/>
    <cellStyle name="Comma 12 6 3 3 9" xfId="25375" xr:uid="{00000000-0005-0000-0000-000015630000}"/>
    <cellStyle name="Comma 12 6 3 4" xfId="25376" xr:uid="{00000000-0005-0000-0000-000016630000}"/>
    <cellStyle name="Comma 12 6 3 4 2" xfId="25377" xr:uid="{00000000-0005-0000-0000-000017630000}"/>
    <cellStyle name="Comma 12 6 3 4 2 2" xfId="25378" xr:uid="{00000000-0005-0000-0000-000018630000}"/>
    <cellStyle name="Comma 12 6 3 4 2 2 2" xfId="25379" xr:uid="{00000000-0005-0000-0000-000019630000}"/>
    <cellStyle name="Comma 12 6 3 4 2 3" xfId="25380" xr:uid="{00000000-0005-0000-0000-00001A630000}"/>
    <cellStyle name="Comma 12 6 3 4 2 3 2" xfId="25381" xr:uid="{00000000-0005-0000-0000-00001B630000}"/>
    <cellStyle name="Comma 12 6 3 4 2 4" xfId="25382" xr:uid="{00000000-0005-0000-0000-00001C630000}"/>
    <cellStyle name="Comma 12 6 3 4 3" xfId="25383" xr:uid="{00000000-0005-0000-0000-00001D630000}"/>
    <cellStyle name="Comma 12 6 3 4 3 2" xfId="25384" xr:uid="{00000000-0005-0000-0000-00001E630000}"/>
    <cellStyle name="Comma 12 6 3 4 3 2 2" xfId="25385" xr:uid="{00000000-0005-0000-0000-00001F630000}"/>
    <cellStyle name="Comma 12 6 3 4 3 3" xfId="25386" xr:uid="{00000000-0005-0000-0000-000020630000}"/>
    <cellStyle name="Comma 12 6 3 4 3 3 2" xfId="25387" xr:uid="{00000000-0005-0000-0000-000021630000}"/>
    <cellStyle name="Comma 12 6 3 4 3 4" xfId="25388" xr:uid="{00000000-0005-0000-0000-000022630000}"/>
    <cellStyle name="Comma 12 6 3 4 4" xfId="25389" xr:uid="{00000000-0005-0000-0000-000023630000}"/>
    <cellStyle name="Comma 12 6 3 4 4 2" xfId="25390" xr:uid="{00000000-0005-0000-0000-000024630000}"/>
    <cellStyle name="Comma 12 6 3 4 4 2 2" xfId="25391" xr:uid="{00000000-0005-0000-0000-000025630000}"/>
    <cellStyle name="Comma 12 6 3 4 4 3" xfId="25392" xr:uid="{00000000-0005-0000-0000-000026630000}"/>
    <cellStyle name="Comma 12 6 3 4 4 3 2" xfId="25393" xr:uid="{00000000-0005-0000-0000-000027630000}"/>
    <cellStyle name="Comma 12 6 3 4 4 4" xfId="25394" xr:uid="{00000000-0005-0000-0000-000028630000}"/>
    <cellStyle name="Comma 12 6 3 4 5" xfId="25395" xr:uid="{00000000-0005-0000-0000-000029630000}"/>
    <cellStyle name="Comma 12 6 3 4 5 2" xfId="25396" xr:uid="{00000000-0005-0000-0000-00002A630000}"/>
    <cellStyle name="Comma 12 6 3 4 6" xfId="25397" xr:uid="{00000000-0005-0000-0000-00002B630000}"/>
    <cellStyle name="Comma 12 6 3 4 6 2" xfId="25398" xr:uid="{00000000-0005-0000-0000-00002C630000}"/>
    <cellStyle name="Comma 12 6 3 4 7" xfId="25399" xr:uid="{00000000-0005-0000-0000-00002D630000}"/>
    <cellStyle name="Comma 12 6 3 4 8" xfId="25400" xr:uid="{00000000-0005-0000-0000-00002E630000}"/>
    <cellStyle name="Comma 12 6 3 5" xfId="25401" xr:uid="{00000000-0005-0000-0000-00002F630000}"/>
    <cellStyle name="Comma 12 6 3 5 2" xfId="25402" xr:uid="{00000000-0005-0000-0000-000030630000}"/>
    <cellStyle name="Comma 12 6 3 5 2 2" xfId="25403" xr:uid="{00000000-0005-0000-0000-000031630000}"/>
    <cellStyle name="Comma 12 6 3 5 3" xfId="25404" xr:uid="{00000000-0005-0000-0000-000032630000}"/>
    <cellStyle name="Comma 12 6 3 5 3 2" xfId="25405" xr:uid="{00000000-0005-0000-0000-000033630000}"/>
    <cellStyle name="Comma 12 6 3 5 4" xfId="25406" xr:uid="{00000000-0005-0000-0000-000034630000}"/>
    <cellStyle name="Comma 12 6 3 6" xfId="25407" xr:uid="{00000000-0005-0000-0000-000035630000}"/>
    <cellStyle name="Comma 12 6 3 6 2" xfId="25408" xr:uid="{00000000-0005-0000-0000-000036630000}"/>
    <cellStyle name="Comma 12 6 3 6 2 2" xfId="25409" xr:uid="{00000000-0005-0000-0000-000037630000}"/>
    <cellStyle name="Comma 12 6 3 6 3" xfId="25410" xr:uid="{00000000-0005-0000-0000-000038630000}"/>
    <cellStyle name="Comma 12 6 3 6 3 2" xfId="25411" xr:uid="{00000000-0005-0000-0000-000039630000}"/>
    <cellStyle name="Comma 12 6 3 6 4" xfId="25412" xr:uid="{00000000-0005-0000-0000-00003A630000}"/>
    <cellStyle name="Comma 12 6 3 7" xfId="25413" xr:uid="{00000000-0005-0000-0000-00003B630000}"/>
    <cellStyle name="Comma 12 6 3 7 2" xfId="25414" xr:uid="{00000000-0005-0000-0000-00003C630000}"/>
    <cellStyle name="Comma 12 6 3 7 2 2" xfId="25415" xr:uid="{00000000-0005-0000-0000-00003D630000}"/>
    <cellStyle name="Comma 12 6 3 7 3" xfId="25416" xr:uid="{00000000-0005-0000-0000-00003E630000}"/>
    <cellStyle name="Comma 12 6 3 7 3 2" xfId="25417" xr:uid="{00000000-0005-0000-0000-00003F630000}"/>
    <cellStyle name="Comma 12 6 3 7 4" xfId="25418" xr:uid="{00000000-0005-0000-0000-000040630000}"/>
    <cellStyle name="Comma 12 6 3 8" xfId="25419" xr:uid="{00000000-0005-0000-0000-000041630000}"/>
    <cellStyle name="Comma 12 6 3 8 2" xfId="25420" xr:uid="{00000000-0005-0000-0000-000042630000}"/>
    <cellStyle name="Comma 12 6 3 9" xfId="25421" xr:uid="{00000000-0005-0000-0000-000043630000}"/>
    <cellStyle name="Comma 12 6 3 9 2" xfId="25422" xr:uid="{00000000-0005-0000-0000-000044630000}"/>
    <cellStyle name="Comma 12 6 4" xfId="25423" xr:uid="{00000000-0005-0000-0000-000045630000}"/>
    <cellStyle name="Comma 12 6 4 10" xfId="25424" xr:uid="{00000000-0005-0000-0000-000046630000}"/>
    <cellStyle name="Comma 12 6 4 2" xfId="25425" xr:uid="{00000000-0005-0000-0000-000047630000}"/>
    <cellStyle name="Comma 12 6 4 2 2" xfId="25426" xr:uid="{00000000-0005-0000-0000-000048630000}"/>
    <cellStyle name="Comma 12 6 4 2 2 2" xfId="25427" xr:uid="{00000000-0005-0000-0000-000049630000}"/>
    <cellStyle name="Comma 12 6 4 2 2 2 2" xfId="25428" xr:uid="{00000000-0005-0000-0000-00004A630000}"/>
    <cellStyle name="Comma 12 6 4 2 2 2 2 2" xfId="25429" xr:uid="{00000000-0005-0000-0000-00004B630000}"/>
    <cellStyle name="Comma 12 6 4 2 2 2 3" xfId="25430" xr:uid="{00000000-0005-0000-0000-00004C630000}"/>
    <cellStyle name="Comma 12 6 4 2 2 2 3 2" xfId="25431" xr:uid="{00000000-0005-0000-0000-00004D630000}"/>
    <cellStyle name="Comma 12 6 4 2 2 2 4" xfId="25432" xr:uid="{00000000-0005-0000-0000-00004E630000}"/>
    <cellStyle name="Comma 12 6 4 2 2 3" xfId="25433" xr:uid="{00000000-0005-0000-0000-00004F630000}"/>
    <cellStyle name="Comma 12 6 4 2 2 3 2" xfId="25434" xr:uid="{00000000-0005-0000-0000-000050630000}"/>
    <cellStyle name="Comma 12 6 4 2 2 3 2 2" xfId="25435" xr:uid="{00000000-0005-0000-0000-000051630000}"/>
    <cellStyle name="Comma 12 6 4 2 2 3 3" xfId="25436" xr:uid="{00000000-0005-0000-0000-000052630000}"/>
    <cellStyle name="Comma 12 6 4 2 2 3 3 2" xfId="25437" xr:uid="{00000000-0005-0000-0000-000053630000}"/>
    <cellStyle name="Comma 12 6 4 2 2 3 4" xfId="25438" xr:uid="{00000000-0005-0000-0000-000054630000}"/>
    <cellStyle name="Comma 12 6 4 2 2 4" xfId="25439" xr:uid="{00000000-0005-0000-0000-000055630000}"/>
    <cellStyle name="Comma 12 6 4 2 2 4 2" xfId="25440" xr:uid="{00000000-0005-0000-0000-000056630000}"/>
    <cellStyle name="Comma 12 6 4 2 2 4 2 2" xfId="25441" xr:uid="{00000000-0005-0000-0000-000057630000}"/>
    <cellStyle name="Comma 12 6 4 2 2 4 3" xfId="25442" xr:uid="{00000000-0005-0000-0000-000058630000}"/>
    <cellStyle name="Comma 12 6 4 2 2 4 3 2" xfId="25443" xr:uid="{00000000-0005-0000-0000-000059630000}"/>
    <cellStyle name="Comma 12 6 4 2 2 4 4" xfId="25444" xr:uid="{00000000-0005-0000-0000-00005A630000}"/>
    <cellStyle name="Comma 12 6 4 2 2 5" xfId="25445" xr:uid="{00000000-0005-0000-0000-00005B630000}"/>
    <cellStyle name="Comma 12 6 4 2 2 5 2" xfId="25446" xr:uid="{00000000-0005-0000-0000-00005C630000}"/>
    <cellStyle name="Comma 12 6 4 2 2 6" xfId="25447" xr:uid="{00000000-0005-0000-0000-00005D630000}"/>
    <cellStyle name="Comma 12 6 4 2 2 6 2" xfId="25448" xr:uid="{00000000-0005-0000-0000-00005E630000}"/>
    <cellStyle name="Comma 12 6 4 2 2 7" xfId="25449" xr:uid="{00000000-0005-0000-0000-00005F630000}"/>
    <cellStyle name="Comma 12 6 4 2 2 8" xfId="25450" xr:uid="{00000000-0005-0000-0000-000060630000}"/>
    <cellStyle name="Comma 12 6 4 2 3" xfId="25451" xr:uid="{00000000-0005-0000-0000-000061630000}"/>
    <cellStyle name="Comma 12 6 4 2 3 2" xfId="25452" xr:uid="{00000000-0005-0000-0000-000062630000}"/>
    <cellStyle name="Comma 12 6 4 2 3 2 2" xfId="25453" xr:uid="{00000000-0005-0000-0000-000063630000}"/>
    <cellStyle name="Comma 12 6 4 2 3 3" xfId="25454" xr:uid="{00000000-0005-0000-0000-000064630000}"/>
    <cellStyle name="Comma 12 6 4 2 3 3 2" xfId="25455" xr:uid="{00000000-0005-0000-0000-000065630000}"/>
    <cellStyle name="Comma 12 6 4 2 3 4" xfId="25456" xr:uid="{00000000-0005-0000-0000-000066630000}"/>
    <cellStyle name="Comma 12 6 4 2 4" xfId="25457" xr:uid="{00000000-0005-0000-0000-000067630000}"/>
    <cellStyle name="Comma 12 6 4 2 4 2" xfId="25458" xr:uid="{00000000-0005-0000-0000-000068630000}"/>
    <cellStyle name="Comma 12 6 4 2 4 2 2" xfId="25459" xr:uid="{00000000-0005-0000-0000-000069630000}"/>
    <cellStyle name="Comma 12 6 4 2 4 3" xfId="25460" xr:uid="{00000000-0005-0000-0000-00006A630000}"/>
    <cellStyle name="Comma 12 6 4 2 4 3 2" xfId="25461" xr:uid="{00000000-0005-0000-0000-00006B630000}"/>
    <cellStyle name="Comma 12 6 4 2 4 4" xfId="25462" xr:uid="{00000000-0005-0000-0000-00006C630000}"/>
    <cellStyle name="Comma 12 6 4 2 5" xfId="25463" xr:uid="{00000000-0005-0000-0000-00006D630000}"/>
    <cellStyle name="Comma 12 6 4 2 5 2" xfId="25464" xr:uid="{00000000-0005-0000-0000-00006E630000}"/>
    <cellStyle name="Comma 12 6 4 2 5 2 2" xfId="25465" xr:uid="{00000000-0005-0000-0000-00006F630000}"/>
    <cellStyle name="Comma 12 6 4 2 5 3" xfId="25466" xr:uid="{00000000-0005-0000-0000-000070630000}"/>
    <cellStyle name="Comma 12 6 4 2 5 3 2" xfId="25467" xr:uid="{00000000-0005-0000-0000-000071630000}"/>
    <cellStyle name="Comma 12 6 4 2 5 4" xfId="25468" xr:uid="{00000000-0005-0000-0000-000072630000}"/>
    <cellStyle name="Comma 12 6 4 2 6" xfId="25469" xr:uid="{00000000-0005-0000-0000-000073630000}"/>
    <cellStyle name="Comma 12 6 4 2 6 2" xfId="25470" xr:uid="{00000000-0005-0000-0000-000074630000}"/>
    <cellStyle name="Comma 12 6 4 2 7" xfId="25471" xr:uid="{00000000-0005-0000-0000-000075630000}"/>
    <cellStyle name="Comma 12 6 4 2 7 2" xfId="25472" xr:uid="{00000000-0005-0000-0000-000076630000}"/>
    <cellStyle name="Comma 12 6 4 2 8" xfId="25473" xr:uid="{00000000-0005-0000-0000-000077630000}"/>
    <cellStyle name="Comma 12 6 4 2 9" xfId="25474" xr:uid="{00000000-0005-0000-0000-000078630000}"/>
    <cellStyle name="Comma 12 6 4 3" xfId="25475" xr:uid="{00000000-0005-0000-0000-000079630000}"/>
    <cellStyle name="Comma 12 6 4 3 2" xfId="25476" xr:uid="{00000000-0005-0000-0000-00007A630000}"/>
    <cellStyle name="Comma 12 6 4 3 2 2" xfId="25477" xr:uid="{00000000-0005-0000-0000-00007B630000}"/>
    <cellStyle name="Comma 12 6 4 3 2 2 2" xfId="25478" xr:uid="{00000000-0005-0000-0000-00007C630000}"/>
    <cellStyle name="Comma 12 6 4 3 2 3" xfId="25479" xr:uid="{00000000-0005-0000-0000-00007D630000}"/>
    <cellStyle name="Comma 12 6 4 3 2 3 2" xfId="25480" xr:uid="{00000000-0005-0000-0000-00007E630000}"/>
    <cellStyle name="Comma 12 6 4 3 2 4" xfId="25481" xr:uid="{00000000-0005-0000-0000-00007F630000}"/>
    <cellStyle name="Comma 12 6 4 3 3" xfId="25482" xr:uid="{00000000-0005-0000-0000-000080630000}"/>
    <cellStyle name="Comma 12 6 4 3 3 2" xfId="25483" xr:uid="{00000000-0005-0000-0000-000081630000}"/>
    <cellStyle name="Comma 12 6 4 3 3 2 2" xfId="25484" xr:uid="{00000000-0005-0000-0000-000082630000}"/>
    <cellStyle name="Comma 12 6 4 3 3 3" xfId="25485" xr:uid="{00000000-0005-0000-0000-000083630000}"/>
    <cellStyle name="Comma 12 6 4 3 3 3 2" xfId="25486" xr:uid="{00000000-0005-0000-0000-000084630000}"/>
    <cellStyle name="Comma 12 6 4 3 3 4" xfId="25487" xr:uid="{00000000-0005-0000-0000-000085630000}"/>
    <cellStyle name="Comma 12 6 4 3 4" xfId="25488" xr:uid="{00000000-0005-0000-0000-000086630000}"/>
    <cellStyle name="Comma 12 6 4 3 4 2" xfId="25489" xr:uid="{00000000-0005-0000-0000-000087630000}"/>
    <cellStyle name="Comma 12 6 4 3 4 2 2" xfId="25490" xr:uid="{00000000-0005-0000-0000-000088630000}"/>
    <cellStyle name="Comma 12 6 4 3 4 3" xfId="25491" xr:uid="{00000000-0005-0000-0000-000089630000}"/>
    <cellStyle name="Comma 12 6 4 3 4 3 2" xfId="25492" xr:uid="{00000000-0005-0000-0000-00008A630000}"/>
    <cellStyle name="Comma 12 6 4 3 4 4" xfId="25493" xr:uid="{00000000-0005-0000-0000-00008B630000}"/>
    <cellStyle name="Comma 12 6 4 3 5" xfId="25494" xr:uid="{00000000-0005-0000-0000-00008C630000}"/>
    <cellStyle name="Comma 12 6 4 3 5 2" xfId="25495" xr:uid="{00000000-0005-0000-0000-00008D630000}"/>
    <cellStyle name="Comma 12 6 4 3 6" xfId="25496" xr:uid="{00000000-0005-0000-0000-00008E630000}"/>
    <cellStyle name="Comma 12 6 4 3 6 2" xfId="25497" xr:uid="{00000000-0005-0000-0000-00008F630000}"/>
    <cellStyle name="Comma 12 6 4 3 7" xfId="25498" xr:uid="{00000000-0005-0000-0000-000090630000}"/>
    <cellStyle name="Comma 12 6 4 3 8" xfId="25499" xr:uid="{00000000-0005-0000-0000-000091630000}"/>
    <cellStyle name="Comma 12 6 4 4" xfId="25500" xr:uid="{00000000-0005-0000-0000-000092630000}"/>
    <cellStyle name="Comma 12 6 4 4 2" xfId="25501" xr:uid="{00000000-0005-0000-0000-000093630000}"/>
    <cellStyle name="Comma 12 6 4 4 2 2" xfId="25502" xr:uid="{00000000-0005-0000-0000-000094630000}"/>
    <cellStyle name="Comma 12 6 4 4 3" xfId="25503" xr:uid="{00000000-0005-0000-0000-000095630000}"/>
    <cellStyle name="Comma 12 6 4 4 3 2" xfId="25504" xr:uid="{00000000-0005-0000-0000-000096630000}"/>
    <cellStyle name="Comma 12 6 4 4 4" xfId="25505" xr:uid="{00000000-0005-0000-0000-000097630000}"/>
    <cellStyle name="Comma 12 6 4 5" xfId="25506" xr:uid="{00000000-0005-0000-0000-000098630000}"/>
    <cellStyle name="Comma 12 6 4 5 2" xfId="25507" xr:uid="{00000000-0005-0000-0000-000099630000}"/>
    <cellStyle name="Comma 12 6 4 5 2 2" xfId="25508" xr:uid="{00000000-0005-0000-0000-00009A630000}"/>
    <cellStyle name="Comma 12 6 4 5 3" xfId="25509" xr:uid="{00000000-0005-0000-0000-00009B630000}"/>
    <cellStyle name="Comma 12 6 4 5 3 2" xfId="25510" xr:uid="{00000000-0005-0000-0000-00009C630000}"/>
    <cellStyle name="Comma 12 6 4 5 4" xfId="25511" xr:uid="{00000000-0005-0000-0000-00009D630000}"/>
    <cellStyle name="Comma 12 6 4 6" xfId="25512" xr:uid="{00000000-0005-0000-0000-00009E630000}"/>
    <cellStyle name="Comma 12 6 4 6 2" xfId="25513" xr:uid="{00000000-0005-0000-0000-00009F630000}"/>
    <cellStyle name="Comma 12 6 4 6 2 2" xfId="25514" xr:uid="{00000000-0005-0000-0000-0000A0630000}"/>
    <cellStyle name="Comma 12 6 4 6 3" xfId="25515" xr:uid="{00000000-0005-0000-0000-0000A1630000}"/>
    <cellStyle name="Comma 12 6 4 6 3 2" xfId="25516" xr:uid="{00000000-0005-0000-0000-0000A2630000}"/>
    <cellStyle name="Comma 12 6 4 6 4" xfId="25517" xr:uid="{00000000-0005-0000-0000-0000A3630000}"/>
    <cellStyle name="Comma 12 6 4 7" xfId="25518" xr:uid="{00000000-0005-0000-0000-0000A4630000}"/>
    <cellStyle name="Comma 12 6 4 7 2" xfId="25519" xr:uid="{00000000-0005-0000-0000-0000A5630000}"/>
    <cellStyle name="Comma 12 6 4 8" xfId="25520" xr:uid="{00000000-0005-0000-0000-0000A6630000}"/>
    <cellStyle name="Comma 12 6 4 8 2" xfId="25521" xr:uid="{00000000-0005-0000-0000-0000A7630000}"/>
    <cellStyle name="Comma 12 6 4 9" xfId="25522" xr:uid="{00000000-0005-0000-0000-0000A8630000}"/>
    <cellStyle name="Comma 12 6 5" xfId="25523" xr:uid="{00000000-0005-0000-0000-0000A9630000}"/>
    <cellStyle name="Comma 12 6 5 2" xfId="25524" xr:uid="{00000000-0005-0000-0000-0000AA630000}"/>
    <cellStyle name="Comma 12 6 5 2 2" xfId="25525" xr:uid="{00000000-0005-0000-0000-0000AB630000}"/>
    <cellStyle name="Comma 12 6 5 2 2 2" xfId="25526" xr:uid="{00000000-0005-0000-0000-0000AC630000}"/>
    <cellStyle name="Comma 12 6 5 2 2 2 2" xfId="25527" xr:uid="{00000000-0005-0000-0000-0000AD630000}"/>
    <cellStyle name="Comma 12 6 5 2 2 3" xfId="25528" xr:uid="{00000000-0005-0000-0000-0000AE630000}"/>
    <cellStyle name="Comma 12 6 5 2 2 3 2" xfId="25529" xr:uid="{00000000-0005-0000-0000-0000AF630000}"/>
    <cellStyle name="Comma 12 6 5 2 2 4" xfId="25530" xr:uid="{00000000-0005-0000-0000-0000B0630000}"/>
    <cellStyle name="Comma 12 6 5 2 3" xfId="25531" xr:uid="{00000000-0005-0000-0000-0000B1630000}"/>
    <cellStyle name="Comma 12 6 5 2 3 2" xfId="25532" xr:uid="{00000000-0005-0000-0000-0000B2630000}"/>
    <cellStyle name="Comma 12 6 5 2 3 2 2" xfId="25533" xr:uid="{00000000-0005-0000-0000-0000B3630000}"/>
    <cellStyle name="Comma 12 6 5 2 3 3" xfId="25534" xr:uid="{00000000-0005-0000-0000-0000B4630000}"/>
    <cellStyle name="Comma 12 6 5 2 3 3 2" xfId="25535" xr:uid="{00000000-0005-0000-0000-0000B5630000}"/>
    <cellStyle name="Comma 12 6 5 2 3 4" xfId="25536" xr:uid="{00000000-0005-0000-0000-0000B6630000}"/>
    <cellStyle name="Comma 12 6 5 2 4" xfId="25537" xr:uid="{00000000-0005-0000-0000-0000B7630000}"/>
    <cellStyle name="Comma 12 6 5 2 4 2" xfId="25538" xr:uid="{00000000-0005-0000-0000-0000B8630000}"/>
    <cellStyle name="Comma 12 6 5 2 4 2 2" xfId="25539" xr:uid="{00000000-0005-0000-0000-0000B9630000}"/>
    <cellStyle name="Comma 12 6 5 2 4 3" xfId="25540" xr:uid="{00000000-0005-0000-0000-0000BA630000}"/>
    <cellStyle name="Comma 12 6 5 2 4 3 2" xfId="25541" xr:uid="{00000000-0005-0000-0000-0000BB630000}"/>
    <cellStyle name="Comma 12 6 5 2 4 4" xfId="25542" xr:uid="{00000000-0005-0000-0000-0000BC630000}"/>
    <cellStyle name="Comma 12 6 5 2 5" xfId="25543" xr:uid="{00000000-0005-0000-0000-0000BD630000}"/>
    <cellStyle name="Comma 12 6 5 2 5 2" xfId="25544" xr:uid="{00000000-0005-0000-0000-0000BE630000}"/>
    <cellStyle name="Comma 12 6 5 2 6" xfId="25545" xr:uid="{00000000-0005-0000-0000-0000BF630000}"/>
    <cellStyle name="Comma 12 6 5 2 6 2" xfId="25546" xr:uid="{00000000-0005-0000-0000-0000C0630000}"/>
    <cellStyle name="Comma 12 6 5 2 7" xfId="25547" xr:uid="{00000000-0005-0000-0000-0000C1630000}"/>
    <cellStyle name="Comma 12 6 5 2 8" xfId="25548" xr:uid="{00000000-0005-0000-0000-0000C2630000}"/>
    <cellStyle name="Comma 12 6 5 3" xfId="25549" xr:uid="{00000000-0005-0000-0000-0000C3630000}"/>
    <cellStyle name="Comma 12 6 5 3 2" xfId="25550" xr:uid="{00000000-0005-0000-0000-0000C4630000}"/>
    <cellStyle name="Comma 12 6 5 3 2 2" xfId="25551" xr:uid="{00000000-0005-0000-0000-0000C5630000}"/>
    <cellStyle name="Comma 12 6 5 3 3" xfId="25552" xr:uid="{00000000-0005-0000-0000-0000C6630000}"/>
    <cellStyle name="Comma 12 6 5 3 3 2" xfId="25553" xr:uid="{00000000-0005-0000-0000-0000C7630000}"/>
    <cellStyle name="Comma 12 6 5 3 4" xfId="25554" xr:uid="{00000000-0005-0000-0000-0000C8630000}"/>
    <cellStyle name="Comma 12 6 5 4" xfId="25555" xr:uid="{00000000-0005-0000-0000-0000C9630000}"/>
    <cellStyle name="Comma 12 6 5 4 2" xfId="25556" xr:uid="{00000000-0005-0000-0000-0000CA630000}"/>
    <cellStyle name="Comma 12 6 5 4 2 2" xfId="25557" xr:uid="{00000000-0005-0000-0000-0000CB630000}"/>
    <cellStyle name="Comma 12 6 5 4 3" xfId="25558" xr:uid="{00000000-0005-0000-0000-0000CC630000}"/>
    <cellStyle name="Comma 12 6 5 4 3 2" xfId="25559" xr:uid="{00000000-0005-0000-0000-0000CD630000}"/>
    <cellStyle name="Comma 12 6 5 4 4" xfId="25560" xr:uid="{00000000-0005-0000-0000-0000CE630000}"/>
    <cellStyle name="Comma 12 6 5 5" xfId="25561" xr:uid="{00000000-0005-0000-0000-0000CF630000}"/>
    <cellStyle name="Comma 12 6 5 5 2" xfId="25562" xr:uid="{00000000-0005-0000-0000-0000D0630000}"/>
    <cellStyle name="Comma 12 6 5 5 2 2" xfId="25563" xr:uid="{00000000-0005-0000-0000-0000D1630000}"/>
    <cellStyle name="Comma 12 6 5 5 3" xfId="25564" xr:uid="{00000000-0005-0000-0000-0000D2630000}"/>
    <cellStyle name="Comma 12 6 5 5 3 2" xfId="25565" xr:uid="{00000000-0005-0000-0000-0000D3630000}"/>
    <cellStyle name="Comma 12 6 5 5 4" xfId="25566" xr:uid="{00000000-0005-0000-0000-0000D4630000}"/>
    <cellStyle name="Comma 12 6 5 6" xfId="25567" xr:uid="{00000000-0005-0000-0000-0000D5630000}"/>
    <cellStyle name="Comma 12 6 5 6 2" xfId="25568" xr:uid="{00000000-0005-0000-0000-0000D6630000}"/>
    <cellStyle name="Comma 12 6 5 7" xfId="25569" xr:uid="{00000000-0005-0000-0000-0000D7630000}"/>
    <cellStyle name="Comma 12 6 5 7 2" xfId="25570" xr:uid="{00000000-0005-0000-0000-0000D8630000}"/>
    <cellStyle name="Comma 12 6 5 8" xfId="25571" xr:uid="{00000000-0005-0000-0000-0000D9630000}"/>
    <cellStyle name="Comma 12 6 5 9" xfId="25572" xr:uid="{00000000-0005-0000-0000-0000DA630000}"/>
    <cellStyle name="Comma 12 6 6" xfId="25573" xr:uid="{00000000-0005-0000-0000-0000DB630000}"/>
    <cellStyle name="Comma 12 6 6 2" xfId="25574" xr:uid="{00000000-0005-0000-0000-0000DC630000}"/>
    <cellStyle name="Comma 12 6 6 2 2" xfId="25575" xr:uid="{00000000-0005-0000-0000-0000DD630000}"/>
    <cellStyle name="Comma 12 6 6 2 2 2" xfId="25576" xr:uid="{00000000-0005-0000-0000-0000DE630000}"/>
    <cellStyle name="Comma 12 6 6 2 3" xfId="25577" xr:uid="{00000000-0005-0000-0000-0000DF630000}"/>
    <cellStyle name="Comma 12 6 6 2 3 2" xfId="25578" xr:uid="{00000000-0005-0000-0000-0000E0630000}"/>
    <cellStyle name="Comma 12 6 6 2 4" xfId="25579" xr:uid="{00000000-0005-0000-0000-0000E1630000}"/>
    <cellStyle name="Comma 12 6 6 3" xfId="25580" xr:uid="{00000000-0005-0000-0000-0000E2630000}"/>
    <cellStyle name="Comma 12 6 6 3 2" xfId="25581" xr:uid="{00000000-0005-0000-0000-0000E3630000}"/>
    <cellStyle name="Comma 12 6 6 3 2 2" xfId="25582" xr:uid="{00000000-0005-0000-0000-0000E4630000}"/>
    <cellStyle name="Comma 12 6 6 3 3" xfId="25583" xr:uid="{00000000-0005-0000-0000-0000E5630000}"/>
    <cellStyle name="Comma 12 6 6 3 3 2" xfId="25584" xr:uid="{00000000-0005-0000-0000-0000E6630000}"/>
    <cellStyle name="Comma 12 6 6 3 4" xfId="25585" xr:uid="{00000000-0005-0000-0000-0000E7630000}"/>
    <cellStyle name="Comma 12 6 6 4" xfId="25586" xr:uid="{00000000-0005-0000-0000-0000E8630000}"/>
    <cellStyle name="Comma 12 6 6 4 2" xfId="25587" xr:uid="{00000000-0005-0000-0000-0000E9630000}"/>
    <cellStyle name="Comma 12 6 6 4 2 2" xfId="25588" xr:uid="{00000000-0005-0000-0000-0000EA630000}"/>
    <cellStyle name="Comma 12 6 6 4 3" xfId="25589" xr:uid="{00000000-0005-0000-0000-0000EB630000}"/>
    <cellStyle name="Comma 12 6 6 4 3 2" xfId="25590" xr:uid="{00000000-0005-0000-0000-0000EC630000}"/>
    <cellStyle name="Comma 12 6 6 4 4" xfId="25591" xr:uid="{00000000-0005-0000-0000-0000ED630000}"/>
    <cellStyle name="Comma 12 6 6 5" xfId="25592" xr:uid="{00000000-0005-0000-0000-0000EE630000}"/>
    <cellStyle name="Comma 12 6 6 5 2" xfId="25593" xr:uid="{00000000-0005-0000-0000-0000EF630000}"/>
    <cellStyle name="Comma 12 6 6 6" xfId="25594" xr:uid="{00000000-0005-0000-0000-0000F0630000}"/>
    <cellStyle name="Comma 12 6 6 6 2" xfId="25595" xr:uid="{00000000-0005-0000-0000-0000F1630000}"/>
    <cellStyle name="Comma 12 6 6 7" xfId="25596" xr:uid="{00000000-0005-0000-0000-0000F2630000}"/>
    <cellStyle name="Comma 12 6 6 8" xfId="25597" xr:uid="{00000000-0005-0000-0000-0000F3630000}"/>
    <cellStyle name="Comma 12 6 7" xfId="25598" xr:uid="{00000000-0005-0000-0000-0000F4630000}"/>
    <cellStyle name="Comma 12 6 7 2" xfId="25599" xr:uid="{00000000-0005-0000-0000-0000F5630000}"/>
    <cellStyle name="Comma 12 6 7 2 2" xfId="25600" xr:uid="{00000000-0005-0000-0000-0000F6630000}"/>
    <cellStyle name="Comma 12 6 7 3" xfId="25601" xr:uid="{00000000-0005-0000-0000-0000F7630000}"/>
    <cellStyle name="Comma 12 6 7 3 2" xfId="25602" xr:uid="{00000000-0005-0000-0000-0000F8630000}"/>
    <cellStyle name="Comma 12 6 7 4" xfId="25603" xr:uid="{00000000-0005-0000-0000-0000F9630000}"/>
    <cellStyle name="Comma 12 6 8" xfId="25604" xr:uid="{00000000-0005-0000-0000-0000FA630000}"/>
    <cellStyle name="Comma 12 6 8 2" xfId="25605" xr:uid="{00000000-0005-0000-0000-0000FB630000}"/>
    <cellStyle name="Comma 12 6 8 2 2" xfId="25606" xr:uid="{00000000-0005-0000-0000-0000FC630000}"/>
    <cellStyle name="Comma 12 6 8 3" xfId="25607" xr:uid="{00000000-0005-0000-0000-0000FD630000}"/>
    <cellStyle name="Comma 12 6 8 3 2" xfId="25608" xr:uid="{00000000-0005-0000-0000-0000FE630000}"/>
    <cellStyle name="Comma 12 6 8 4" xfId="25609" xr:uid="{00000000-0005-0000-0000-0000FF630000}"/>
    <cellStyle name="Comma 12 6 9" xfId="25610" xr:uid="{00000000-0005-0000-0000-000000640000}"/>
    <cellStyle name="Comma 12 6 9 2" xfId="25611" xr:uid="{00000000-0005-0000-0000-000001640000}"/>
    <cellStyle name="Comma 12 6 9 2 2" xfId="25612" xr:uid="{00000000-0005-0000-0000-000002640000}"/>
    <cellStyle name="Comma 12 6 9 3" xfId="25613" xr:uid="{00000000-0005-0000-0000-000003640000}"/>
    <cellStyle name="Comma 12 6 9 3 2" xfId="25614" xr:uid="{00000000-0005-0000-0000-000004640000}"/>
    <cellStyle name="Comma 12 6 9 4" xfId="25615" xr:uid="{00000000-0005-0000-0000-000005640000}"/>
    <cellStyle name="Comma 12 7" xfId="25616" xr:uid="{00000000-0005-0000-0000-000006640000}"/>
    <cellStyle name="Comma 12 7 10" xfId="25617" xr:uid="{00000000-0005-0000-0000-000007640000}"/>
    <cellStyle name="Comma 12 7 11" xfId="25618" xr:uid="{00000000-0005-0000-0000-000008640000}"/>
    <cellStyle name="Comma 12 7 2" xfId="25619" xr:uid="{00000000-0005-0000-0000-000009640000}"/>
    <cellStyle name="Comma 12 7 2 10" xfId="25620" xr:uid="{00000000-0005-0000-0000-00000A640000}"/>
    <cellStyle name="Comma 12 7 2 2" xfId="25621" xr:uid="{00000000-0005-0000-0000-00000B640000}"/>
    <cellStyle name="Comma 12 7 2 2 2" xfId="25622" xr:uid="{00000000-0005-0000-0000-00000C640000}"/>
    <cellStyle name="Comma 12 7 2 2 2 2" xfId="25623" xr:uid="{00000000-0005-0000-0000-00000D640000}"/>
    <cellStyle name="Comma 12 7 2 2 2 2 2" xfId="25624" xr:uid="{00000000-0005-0000-0000-00000E640000}"/>
    <cellStyle name="Comma 12 7 2 2 2 2 2 2" xfId="25625" xr:uid="{00000000-0005-0000-0000-00000F640000}"/>
    <cellStyle name="Comma 12 7 2 2 2 2 3" xfId="25626" xr:uid="{00000000-0005-0000-0000-000010640000}"/>
    <cellStyle name="Comma 12 7 2 2 2 2 3 2" xfId="25627" xr:uid="{00000000-0005-0000-0000-000011640000}"/>
    <cellStyle name="Comma 12 7 2 2 2 2 4" xfId="25628" xr:uid="{00000000-0005-0000-0000-000012640000}"/>
    <cellStyle name="Comma 12 7 2 2 2 3" xfId="25629" xr:uid="{00000000-0005-0000-0000-000013640000}"/>
    <cellStyle name="Comma 12 7 2 2 2 3 2" xfId="25630" xr:uid="{00000000-0005-0000-0000-000014640000}"/>
    <cellStyle name="Comma 12 7 2 2 2 3 2 2" xfId="25631" xr:uid="{00000000-0005-0000-0000-000015640000}"/>
    <cellStyle name="Comma 12 7 2 2 2 3 3" xfId="25632" xr:uid="{00000000-0005-0000-0000-000016640000}"/>
    <cellStyle name="Comma 12 7 2 2 2 3 3 2" xfId="25633" xr:uid="{00000000-0005-0000-0000-000017640000}"/>
    <cellStyle name="Comma 12 7 2 2 2 3 4" xfId="25634" xr:uid="{00000000-0005-0000-0000-000018640000}"/>
    <cellStyle name="Comma 12 7 2 2 2 4" xfId="25635" xr:uid="{00000000-0005-0000-0000-000019640000}"/>
    <cellStyle name="Comma 12 7 2 2 2 4 2" xfId="25636" xr:uid="{00000000-0005-0000-0000-00001A640000}"/>
    <cellStyle name="Comma 12 7 2 2 2 4 2 2" xfId="25637" xr:uid="{00000000-0005-0000-0000-00001B640000}"/>
    <cellStyle name="Comma 12 7 2 2 2 4 3" xfId="25638" xr:uid="{00000000-0005-0000-0000-00001C640000}"/>
    <cellStyle name="Comma 12 7 2 2 2 4 3 2" xfId="25639" xr:uid="{00000000-0005-0000-0000-00001D640000}"/>
    <cellStyle name="Comma 12 7 2 2 2 4 4" xfId="25640" xr:uid="{00000000-0005-0000-0000-00001E640000}"/>
    <cellStyle name="Comma 12 7 2 2 2 5" xfId="25641" xr:uid="{00000000-0005-0000-0000-00001F640000}"/>
    <cellStyle name="Comma 12 7 2 2 2 5 2" xfId="25642" xr:uid="{00000000-0005-0000-0000-000020640000}"/>
    <cellStyle name="Comma 12 7 2 2 2 6" xfId="25643" xr:uid="{00000000-0005-0000-0000-000021640000}"/>
    <cellStyle name="Comma 12 7 2 2 2 6 2" xfId="25644" xr:uid="{00000000-0005-0000-0000-000022640000}"/>
    <cellStyle name="Comma 12 7 2 2 2 7" xfId="25645" xr:uid="{00000000-0005-0000-0000-000023640000}"/>
    <cellStyle name="Comma 12 7 2 2 2 8" xfId="25646" xr:uid="{00000000-0005-0000-0000-000024640000}"/>
    <cellStyle name="Comma 12 7 2 2 3" xfId="25647" xr:uid="{00000000-0005-0000-0000-000025640000}"/>
    <cellStyle name="Comma 12 7 2 2 3 2" xfId="25648" xr:uid="{00000000-0005-0000-0000-000026640000}"/>
    <cellStyle name="Comma 12 7 2 2 3 2 2" xfId="25649" xr:uid="{00000000-0005-0000-0000-000027640000}"/>
    <cellStyle name="Comma 12 7 2 2 3 3" xfId="25650" xr:uid="{00000000-0005-0000-0000-000028640000}"/>
    <cellStyle name="Comma 12 7 2 2 3 3 2" xfId="25651" xr:uid="{00000000-0005-0000-0000-000029640000}"/>
    <cellStyle name="Comma 12 7 2 2 3 4" xfId="25652" xr:uid="{00000000-0005-0000-0000-00002A640000}"/>
    <cellStyle name="Comma 12 7 2 2 4" xfId="25653" xr:uid="{00000000-0005-0000-0000-00002B640000}"/>
    <cellStyle name="Comma 12 7 2 2 4 2" xfId="25654" xr:uid="{00000000-0005-0000-0000-00002C640000}"/>
    <cellStyle name="Comma 12 7 2 2 4 2 2" xfId="25655" xr:uid="{00000000-0005-0000-0000-00002D640000}"/>
    <cellStyle name="Comma 12 7 2 2 4 3" xfId="25656" xr:uid="{00000000-0005-0000-0000-00002E640000}"/>
    <cellStyle name="Comma 12 7 2 2 4 3 2" xfId="25657" xr:uid="{00000000-0005-0000-0000-00002F640000}"/>
    <cellStyle name="Comma 12 7 2 2 4 4" xfId="25658" xr:uid="{00000000-0005-0000-0000-000030640000}"/>
    <cellStyle name="Comma 12 7 2 2 5" xfId="25659" xr:uid="{00000000-0005-0000-0000-000031640000}"/>
    <cellStyle name="Comma 12 7 2 2 5 2" xfId="25660" xr:uid="{00000000-0005-0000-0000-000032640000}"/>
    <cellStyle name="Comma 12 7 2 2 5 2 2" xfId="25661" xr:uid="{00000000-0005-0000-0000-000033640000}"/>
    <cellStyle name="Comma 12 7 2 2 5 3" xfId="25662" xr:uid="{00000000-0005-0000-0000-000034640000}"/>
    <cellStyle name="Comma 12 7 2 2 5 3 2" xfId="25663" xr:uid="{00000000-0005-0000-0000-000035640000}"/>
    <cellStyle name="Comma 12 7 2 2 5 4" xfId="25664" xr:uid="{00000000-0005-0000-0000-000036640000}"/>
    <cellStyle name="Comma 12 7 2 2 6" xfId="25665" xr:uid="{00000000-0005-0000-0000-000037640000}"/>
    <cellStyle name="Comma 12 7 2 2 6 2" xfId="25666" xr:uid="{00000000-0005-0000-0000-000038640000}"/>
    <cellStyle name="Comma 12 7 2 2 7" xfId="25667" xr:uid="{00000000-0005-0000-0000-000039640000}"/>
    <cellStyle name="Comma 12 7 2 2 7 2" xfId="25668" xr:uid="{00000000-0005-0000-0000-00003A640000}"/>
    <cellStyle name="Comma 12 7 2 2 8" xfId="25669" xr:uid="{00000000-0005-0000-0000-00003B640000}"/>
    <cellStyle name="Comma 12 7 2 2 9" xfId="25670" xr:uid="{00000000-0005-0000-0000-00003C640000}"/>
    <cellStyle name="Comma 12 7 2 3" xfId="25671" xr:uid="{00000000-0005-0000-0000-00003D640000}"/>
    <cellStyle name="Comma 12 7 2 3 2" xfId="25672" xr:uid="{00000000-0005-0000-0000-00003E640000}"/>
    <cellStyle name="Comma 12 7 2 3 2 2" xfId="25673" xr:uid="{00000000-0005-0000-0000-00003F640000}"/>
    <cellStyle name="Comma 12 7 2 3 2 2 2" xfId="25674" xr:uid="{00000000-0005-0000-0000-000040640000}"/>
    <cellStyle name="Comma 12 7 2 3 2 3" xfId="25675" xr:uid="{00000000-0005-0000-0000-000041640000}"/>
    <cellStyle name="Comma 12 7 2 3 2 3 2" xfId="25676" xr:uid="{00000000-0005-0000-0000-000042640000}"/>
    <cellStyle name="Comma 12 7 2 3 2 4" xfId="25677" xr:uid="{00000000-0005-0000-0000-000043640000}"/>
    <cellStyle name="Comma 12 7 2 3 3" xfId="25678" xr:uid="{00000000-0005-0000-0000-000044640000}"/>
    <cellStyle name="Comma 12 7 2 3 3 2" xfId="25679" xr:uid="{00000000-0005-0000-0000-000045640000}"/>
    <cellStyle name="Comma 12 7 2 3 3 2 2" xfId="25680" xr:uid="{00000000-0005-0000-0000-000046640000}"/>
    <cellStyle name="Comma 12 7 2 3 3 3" xfId="25681" xr:uid="{00000000-0005-0000-0000-000047640000}"/>
    <cellStyle name="Comma 12 7 2 3 3 3 2" xfId="25682" xr:uid="{00000000-0005-0000-0000-000048640000}"/>
    <cellStyle name="Comma 12 7 2 3 3 4" xfId="25683" xr:uid="{00000000-0005-0000-0000-000049640000}"/>
    <cellStyle name="Comma 12 7 2 3 4" xfId="25684" xr:uid="{00000000-0005-0000-0000-00004A640000}"/>
    <cellStyle name="Comma 12 7 2 3 4 2" xfId="25685" xr:uid="{00000000-0005-0000-0000-00004B640000}"/>
    <cellStyle name="Comma 12 7 2 3 4 2 2" xfId="25686" xr:uid="{00000000-0005-0000-0000-00004C640000}"/>
    <cellStyle name="Comma 12 7 2 3 4 3" xfId="25687" xr:uid="{00000000-0005-0000-0000-00004D640000}"/>
    <cellStyle name="Comma 12 7 2 3 4 3 2" xfId="25688" xr:uid="{00000000-0005-0000-0000-00004E640000}"/>
    <cellStyle name="Comma 12 7 2 3 4 4" xfId="25689" xr:uid="{00000000-0005-0000-0000-00004F640000}"/>
    <cellStyle name="Comma 12 7 2 3 5" xfId="25690" xr:uid="{00000000-0005-0000-0000-000050640000}"/>
    <cellStyle name="Comma 12 7 2 3 5 2" xfId="25691" xr:uid="{00000000-0005-0000-0000-000051640000}"/>
    <cellStyle name="Comma 12 7 2 3 6" xfId="25692" xr:uid="{00000000-0005-0000-0000-000052640000}"/>
    <cellStyle name="Comma 12 7 2 3 6 2" xfId="25693" xr:uid="{00000000-0005-0000-0000-000053640000}"/>
    <cellStyle name="Comma 12 7 2 3 7" xfId="25694" xr:uid="{00000000-0005-0000-0000-000054640000}"/>
    <cellStyle name="Comma 12 7 2 3 8" xfId="25695" xr:uid="{00000000-0005-0000-0000-000055640000}"/>
    <cellStyle name="Comma 12 7 2 4" xfId="25696" xr:uid="{00000000-0005-0000-0000-000056640000}"/>
    <cellStyle name="Comma 12 7 2 4 2" xfId="25697" xr:uid="{00000000-0005-0000-0000-000057640000}"/>
    <cellStyle name="Comma 12 7 2 4 2 2" xfId="25698" xr:uid="{00000000-0005-0000-0000-000058640000}"/>
    <cellStyle name="Comma 12 7 2 4 3" xfId="25699" xr:uid="{00000000-0005-0000-0000-000059640000}"/>
    <cellStyle name="Comma 12 7 2 4 3 2" xfId="25700" xr:uid="{00000000-0005-0000-0000-00005A640000}"/>
    <cellStyle name="Comma 12 7 2 4 4" xfId="25701" xr:uid="{00000000-0005-0000-0000-00005B640000}"/>
    <cellStyle name="Comma 12 7 2 5" xfId="25702" xr:uid="{00000000-0005-0000-0000-00005C640000}"/>
    <cellStyle name="Comma 12 7 2 5 2" xfId="25703" xr:uid="{00000000-0005-0000-0000-00005D640000}"/>
    <cellStyle name="Comma 12 7 2 5 2 2" xfId="25704" xr:uid="{00000000-0005-0000-0000-00005E640000}"/>
    <cellStyle name="Comma 12 7 2 5 3" xfId="25705" xr:uid="{00000000-0005-0000-0000-00005F640000}"/>
    <cellStyle name="Comma 12 7 2 5 3 2" xfId="25706" xr:uid="{00000000-0005-0000-0000-000060640000}"/>
    <cellStyle name="Comma 12 7 2 5 4" xfId="25707" xr:uid="{00000000-0005-0000-0000-000061640000}"/>
    <cellStyle name="Comma 12 7 2 6" xfId="25708" xr:uid="{00000000-0005-0000-0000-000062640000}"/>
    <cellStyle name="Comma 12 7 2 6 2" xfId="25709" xr:uid="{00000000-0005-0000-0000-000063640000}"/>
    <cellStyle name="Comma 12 7 2 6 2 2" xfId="25710" xr:uid="{00000000-0005-0000-0000-000064640000}"/>
    <cellStyle name="Comma 12 7 2 6 3" xfId="25711" xr:uid="{00000000-0005-0000-0000-000065640000}"/>
    <cellStyle name="Comma 12 7 2 6 3 2" xfId="25712" xr:uid="{00000000-0005-0000-0000-000066640000}"/>
    <cellStyle name="Comma 12 7 2 6 4" xfId="25713" xr:uid="{00000000-0005-0000-0000-000067640000}"/>
    <cellStyle name="Comma 12 7 2 7" xfId="25714" xr:uid="{00000000-0005-0000-0000-000068640000}"/>
    <cellStyle name="Comma 12 7 2 7 2" xfId="25715" xr:uid="{00000000-0005-0000-0000-000069640000}"/>
    <cellStyle name="Comma 12 7 2 8" xfId="25716" xr:uid="{00000000-0005-0000-0000-00006A640000}"/>
    <cellStyle name="Comma 12 7 2 8 2" xfId="25717" xr:uid="{00000000-0005-0000-0000-00006B640000}"/>
    <cellStyle name="Comma 12 7 2 9" xfId="25718" xr:uid="{00000000-0005-0000-0000-00006C640000}"/>
    <cellStyle name="Comma 12 7 3" xfId="25719" xr:uid="{00000000-0005-0000-0000-00006D640000}"/>
    <cellStyle name="Comma 12 7 3 2" xfId="25720" xr:uid="{00000000-0005-0000-0000-00006E640000}"/>
    <cellStyle name="Comma 12 7 3 2 2" xfId="25721" xr:uid="{00000000-0005-0000-0000-00006F640000}"/>
    <cellStyle name="Comma 12 7 3 2 2 2" xfId="25722" xr:uid="{00000000-0005-0000-0000-000070640000}"/>
    <cellStyle name="Comma 12 7 3 2 2 2 2" xfId="25723" xr:uid="{00000000-0005-0000-0000-000071640000}"/>
    <cellStyle name="Comma 12 7 3 2 2 3" xfId="25724" xr:uid="{00000000-0005-0000-0000-000072640000}"/>
    <cellStyle name="Comma 12 7 3 2 2 3 2" xfId="25725" xr:uid="{00000000-0005-0000-0000-000073640000}"/>
    <cellStyle name="Comma 12 7 3 2 2 4" xfId="25726" xr:uid="{00000000-0005-0000-0000-000074640000}"/>
    <cellStyle name="Comma 12 7 3 2 3" xfId="25727" xr:uid="{00000000-0005-0000-0000-000075640000}"/>
    <cellStyle name="Comma 12 7 3 2 3 2" xfId="25728" xr:uid="{00000000-0005-0000-0000-000076640000}"/>
    <cellStyle name="Comma 12 7 3 2 3 2 2" xfId="25729" xr:uid="{00000000-0005-0000-0000-000077640000}"/>
    <cellStyle name="Comma 12 7 3 2 3 3" xfId="25730" xr:uid="{00000000-0005-0000-0000-000078640000}"/>
    <cellStyle name="Comma 12 7 3 2 3 3 2" xfId="25731" xr:uid="{00000000-0005-0000-0000-000079640000}"/>
    <cellStyle name="Comma 12 7 3 2 3 4" xfId="25732" xr:uid="{00000000-0005-0000-0000-00007A640000}"/>
    <cellStyle name="Comma 12 7 3 2 4" xfId="25733" xr:uid="{00000000-0005-0000-0000-00007B640000}"/>
    <cellStyle name="Comma 12 7 3 2 4 2" xfId="25734" xr:uid="{00000000-0005-0000-0000-00007C640000}"/>
    <cellStyle name="Comma 12 7 3 2 4 2 2" xfId="25735" xr:uid="{00000000-0005-0000-0000-00007D640000}"/>
    <cellStyle name="Comma 12 7 3 2 4 3" xfId="25736" xr:uid="{00000000-0005-0000-0000-00007E640000}"/>
    <cellStyle name="Comma 12 7 3 2 4 3 2" xfId="25737" xr:uid="{00000000-0005-0000-0000-00007F640000}"/>
    <cellStyle name="Comma 12 7 3 2 4 4" xfId="25738" xr:uid="{00000000-0005-0000-0000-000080640000}"/>
    <cellStyle name="Comma 12 7 3 2 5" xfId="25739" xr:uid="{00000000-0005-0000-0000-000081640000}"/>
    <cellStyle name="Comma 12 7 3 2 5 2" xfId="25740" xr:uid="{00000000-0005-0000-0000-000082640000}"/>
    <cellStyle name="Comma 12 7 3 2 6" xfId="25741" xr:uid="{00000000-0005-0000-0000-000083640000}"/>
    <cellStyle name="Comma 12 7 3 2 6 2" xfId="25742" xr:uid="{00000000-0005-0000-0000-000084640000}"/>
    <cellStyle name="Comma 12 7 3 2 7" xfId="25743" xr:uid="{00000000-0005-0000-0000-000085640000}"/>
    <cellStyle name="Comma 12 7 3 2 8" xfId="25744" xr:uid="{00000000-0005-0000-0000-000086640000}"/>
    <cellStyle name="Comma 12 7 3 3" xfId="25745" xr:uid="{00000000-0005-0000-0000-000087640000}"/>
    <cellStyle name="Comma 12 7 3 3 2" xfId="25746" xr:uid="{00000000-0005-0000-0000-000088640000}"/>
    <cellStyle name="Comma 12 7 3 3 2 2" xfId="25747" xr:uid="{00000000-0005-0000-0000-000089640000}"/>
    <cellStyle name="Comma 12 7 3 3 3" xfId="25748" xr:uid="{00000000-0005-0000-0000-00008A640000}"/>
    <cellStyle name="Comma 12 7 3 3 3 2" xfId="25749" xr:uid="{00000000-0005-0000-0000-00008B640000}"/>
    <cellStyle name="Comma 12 7 3 3 4" xfId="25750" xr:uid="{00000000-0005-0000-0000-00008C640000}"/>
    <cellStyle name="Comma 12 7 3 4" xfId="25751" xr:uid="{00000000-0005-0000-0000-00008D640000}"/>
    <cellStyle name="Comma 12 7 3 4 2" xfId="25752" xr:uid="{00000000-0005-0000-0000-00008E640000}"/>
    <cellStyle name="Comma 12 7 3 4 2 2" xfId="25753" xr:uid="{00000000-0005-0000-0000-00008F640000}"/>
    <cellStyle name="Comma 12 7 3 4 3" xfId="25754" xr:uid="{00000000-0005-0000-0000-000090640000}"/>
    <cellStyle name="Comma 12 7 3 4 3 2" xfId="25755" xr:uid="{00000000-0005-0000-0000-000091640000}"/>
    <cellStyle name="Comma 12 7 3 4 4" xfId="25756" xr:uid="{00000000-0005-0000-0000-000092640000}"/>
    <cellStyle name="Comma 12 7 3 5" xfId="25757" xr:uid="{00000000-0005-0000-0000-000093640000}"/>
    <cellStyle name="Comma 12 7 3 5 2" xfId="25758" xr:uid="{00000000-0005-0000-0000-000094640000}"/>
    <cellStyle name="Comma 12 7 3 5 2 2" xfId="25759" xr:uid="{00000000-0005-0000-0000-000095640000}"/>
    <cellStyle name="Comma 12 7 3 5 3" xfId="25760" xr:uid="{00000000-0005-0000-0000-000096640000}"/>
    <cellStyle name="Comma 12 7 3 5 3 2" xfId="25761" xr:uid="{00000000-0005-0000-0000-000097640000}"/>
    <cellStyle name="Comma 12 7 3 5 4" xfId="25762" xr:uid="{00000000-0005-0000-0000-000098640000}"/>
    <cellStyle name="Comma 12 7 3 6" xfId="25763" xr:uid="{00000000-0005-0000-0000-000099640000}"/>
    <cellStyle name="Comma 12 7 3 6 2" xfId="25764" xr:uid="{00000000-0005-0000-0000-00009A640000}"/>
    <cellStyle name="Comma 12 7 3 7" xfId="25765" xr:uid="{00000000-0005-0000-0000-00009B640000}"/>
    <cellStyle name="Comma 12 7 3 7 2" xfId="25766" xr:uid="{00000000-0005-0000-0000-00009C640000}"/>
    <cellStyle name="Comma 12 7 3 8" xfId="25767" xr:uid="{00000000-0005-0000-0000-00009D640000}"/>
    <cellStyle name="Comma 12 7 3 9" xfId="25768" xr:uid="{00000000-0005-0000-0000-00009E640000}"/>
    <cellStyle name="Comma 12 7 4" xfId="25769" xr:uid="{00000000-0005-0000-0000-00009F640000}"/>
    <cellStyle name="Comma 12 7 4 2" xfId="25770" xr:uid="{00000000-0005-0000-0000-0000A0640000}"/>
    <cellStyle name="Comma 12 7 4 2 2" xfId="25771" xr:uid="{00000000-0005-0000-0000-0000A1640000}"/>
    <cellStyle name="Comma 12 7 4 2 2 2" xfId="25772" xr:uid="{00000000-0005-0000-0000-0000A2640000}"/>
    <cellStyle name="Comma 12 7 4 2 3" xfId="25773" xr:uid="{00000000-0005-0000-0000-0000A3640000}"/>
    <cellStyle name="Comma 12 7 4 2 3 2" xfId="25774" xr:uid="{00000000-0005-0000-0000-0000A4640000}"/>
    <cellStyle name="Comma 12 7 4 2 4" xfId="25775" xr:uid="{00000000-0005-0000-0000-0000A5640000}"/>
    <cellStyle name="Comma 12 7 4 3" xfId="25776" xr:uid="{00000000-0005-0000-0000-0000A6640000}"/>
    <cellStyle name="Comma 12 7 4 3 2" xfId="25777" xr:uid="{00000000-0005-0000-0000-0000A7640000}"/>
    <cellStyle name="Comma 12 7 4 3 2 2" xfId="25778" xr:uid="{00000000-0005-0000-0000-0000A8640000}"/>
    <cellStyle name="Comma 12 7 4 3 3" xfId="25779" xr:uid="{00000000-0005-0000-0000-0000A9640000}"/>
    <cellStyle name="Comma 12 7 4 3 3 2" xfId="25780" xr:uid="{00000000-0005-0000-0000-0000AA640000}"/>
    <cellStyle name="Comma 12 7 4 3 4" xfId="25781" xr:uid="{00000000-0005-0000-0000-0000AB640000}"/>
    <cellStyle name="Comma 12 7 4 4" xfId="25782" xr:uid="{00000000-0005-0000-0000-0000AC640000}"/>
    <cellStyle name="Comma 12 7 4 4 2" xfId="25783" xr:uid="{00000000-0005-0000-0000-0000AD640000}"/>
    <cellStyle name="Comma 12 7 4 4 2 2" xfId="25784" xr:uid="{00000000-0005-0000-0000-0000AE640000}"/>
    <cellStyle name="Comma 12 7 4 4 3" xfId="25785" xr:uid="{00000000-0005-0000-0000-0000AF640000}"/>
    <cellStyle name="Comma 12 7 4 4 3 2" xfId="25786" xr:uid="{00000000-0005-0000-0000-0000B0640000}"/>
    <cellStyle name="Comma 12 7 4 4 4" xfId="25787" xr:uid="{00000000-0005-0000-0000-0000B1640000}"/>
    <cellStyle name="Comma 12 7 4 5" xfId="25788" xr:uid="{00000000-0005-0000-0000-0000B2640000}"/>
    <cellStyle name="Comma 12 7 4 5 2" xfId="25789" xr:uid="{00000000-0005-0000-0000-0000B3640000}"/>
    <cellStyle name="Comma 12 7 4 6" xfId="25790" xr:uid="{00000000-0005-0000-0000-0000B4640000}"/>
    <cellStyle name="Comma 12 7 4 6 2" xfId="25791" xr:uid="{00000000-0005-0000-0000-0000B5640000}"/>
    <cellStyle name="Comma 12 7 4 7" xfId="25792" xr:uid="{00000000-0005-0000-0000-0000B6640000}"/>
    <cellStyle name="Comma 12 7 4 8" xfId="25793" xr:uid="{00000000-0005-0000-0000-0000B7640000}"/>
    <cellStyle name="Comma 12 7 5" xfId="25794" xr:uid="{00000000-0005-0000-0000-0000B8640000}"/>
    <cellStyle name="Comma 12 7 5 2" xfId="25795" xr:uid="{00000000-0005-0000-0000-0000B9640000}"/>
    <cellStyle name="Comma 12 7 5 2 2" xfId="25796" xr:uid="{00000000-0005-0000-0000-0000BA640000}"/>
    <cellStyle name="Comma 12 7 5 3" xfId="25797" xr:uid="{00000000-0005-0000-0000-0000BB640000}"/>
    <cellStyle name="Comma 12 7 5 3 2" xfId="25798" xr:uid="{00000000-0005-0000-0000-0000BC640000}"/>
    <cellStyle name="Comma 12 7 5 4" xfId="25799" xr:uid="{00000000-0005-0000-0000-0000BD640000}"/>
    <cellStyle name="Comma 12 7 6" xfId="25800" xr:uid="{00000000-0005-0000-0000-0000BE640000}"/>
    <cellStyle name="Comma 12 7 6 2" xfId="25801" xr:uid="{00000000-0005-0000-0000-0000BF640000}"/>
    <cellStyle name="Comma 12 7 6 2 2" xfId="25802" xr:uid="{00000000-0005-0000-0000-0000C0640000}"/>
    <cellStyle name="Comma 12 7 6 3" xfId="25803" xr:uid="{00000000-0005-0000-0000-0000C1640000}"/>
    <cellStyle name="Comma 12 7 6 3 2" xfId="25804" xr:uid="{00000000-0005-0000-0000-0000C2640000}"/>
    <cellStyle name="Comma 12 7 6 4" xfId="25805" xr:uid="{00000000-0005-0000-0000-0000C3640000}"/>
    <cellStyle name="Comma 12 7 7" xfId="25806" xr:uid="{00000000-0005-0000-0000-0000C4640000}"/>
    <cellStyle name="Comma 12 7 7 2" xfId="25807" xr:uid="{00000000-0005-0000-0000-0000C5640000}"/>
    <cellStyle name="Comma 12 7 7 2 2" xfId="25808" xr:uid="{00000000-0005-0000-0000-0000C6640000}"/>
    <cellStyle name="Comma 12 7 7 3" xfId="25809" xr:uid="{00000000-0005-0000-0000-0000C7640000}"/>
    <cellStyle name="Comma 12 7 7 3 2" xfId="25810" xr:uid="{00000000-0005-0000-0000-0000C8640000}"/>
    <cellStyle name="Comma 12 7 7 4" xfId="25811" xr:uid="{00000000-0005-0000-0000-0000C9640000}"/>
    <cellStyle name="Comma 12 7 8" xfId="25812" xr:uid="{00000000-0005-0000-0000-0000CA640000}"/>
    <cellStyle name="Comma 12 7 8 2" xfId="25813" xr:uid="{00000000-0005-0000-0000-0000CB640000}"/>
    <cellStyle name="Comma 12 7 9" xfId="25814" xr:uid="{00000000-0005-0000-0000-0000CC640000}"/>
    <cellStyle name="Comma 12 7 9 2" xfId="25815" xr:uid="{00000000-0005-0000-0000-0000CD640000}"/>
    <cellStyle name="Comma 12 8" xfId="25816" xr:uid="{00000000-0005-0000-0000-0000CE640000}"/>
    <cellStyle name="Comma 12 8 10" xfId="25817" xr:uid="{00000000-0005-0000-0000-0000CF640000}"/>
    <cellStyle name="Comma 12 8 11" xfId="25818" xr:uid="{00000000-0005-0000-0000-0000D0640000}"/>
    <cellStyle name="Comma 12 8 2" xfId="25819" xr:uid="{00000000-0005-0000-0000-0000D1640000}"/>
    <cellStyle name="Comma 12 8 2 10" xfId="25820" xr:uid="{00000000-0005-0000-0000-0000D2640000}"/>
    <cellStyle name="Comma 12 8 2 2" xfId="25821" xr:uid="{00000000-0005-0000-0000-0000D3640000}"/>
    <cellStyle name="Comma 12 8 2 2 2" xfId="25822" xr:uid="{00000000-0005-0000-0000-0000D4640000}"/>
    <cellStyle name="Comma 12 8 2 2 2 2" xfId="25823" xr:uid="{00000000-0005-0000-0000-0000D5640000}"/>
    <cellStyle name="Comma 12 8 2 2 2 2 2" xfId="25824" xr:uid="{00000000-0005-0000-0000-0000D6640000}"/>
    <cellStyle name="Comma 12 8 2 2 2 2 2 2" xfId="25825" xr:uid="{00000000-0005-0000-0000-0000D7640000}"/>
    <cellStyle name="Comma 12 8 2 2 2 2 3" xfId="25826" xr:uid="{00000000-0005-0000-0000-0000D8640000}"/>
    <cellStyle name="Comma 12 8 2 2 2 2 3 2" xfId="25827" xr:uid="{00000000-0005-0000-0000-0000D9640000}"/>
    <cellStyle name="Comma 12 8 2 2 2 2 4" xfId="25828" xr:uid="{00000000-0005-0000-0000-0000DA640000}"/>
    <cellStyle name="Comma 12 8 2 2 2 3" xfId="25829" xr:uid="{00000000-0005-0000-0000-0000DB640000}"/>
    <cellStyle name="Comma 12 8 2 2 2 3 2" xfId="25830" xr:uid="{00000000-0005-0000-0000-0000DC640000}"/>
    <cellStyle name="Comma 12 8 2 2 2 3 2 2" xfId="25831" xr:uid="{00000000-0005-0000-0000-0000DD640000}"/>
    <cellStyle name="Comma 12 8 2 2 2 3 3" xfId="25832" xr:uid="{00000000-0005-0000-0000-0000DE640000}"/>
    <cellStyle name="Comma 12 8 2 2 2 3 3 2" xfId="25833" xr:uid="{00000000-0005-0000-0000-0000DF640000}"/>
    <cellStyle name="Comma 12 8 2 2 2 3 4" xfId="25834" xr:uid="{00000000-0005-0000-0000-0000E0640000}"/>
    <cellStyle name="Comma 12 8 2 2 2 4" xfId="25835" xr:uid="{00000000-0005-0000-0000-0000E1640000}"/>
    <cellStyle name="Comma 12 8 2 2 2 4 2" xfId="25836" xr:uid="{00000000-0005-0000-0000-0000E2640000}"/>
    <cellStyle name="Comma 12 8 2 2 2 4 2 2" xfId="25837" xr:uid="{00000000-0005-0000-0000-0000E3640000}"/>
    <cellStyle name="Comma 12 8 2 2 2 4 3" xfId="25838" xr:uid="{00000000-0005-0000-0000-0000E4640000}"/>
    <cellStyle name="Comma 12 8 2 2 2 4 3 2" xfId="25839" xr:uid="{00000000-0005-0000-0000-0000E5640000}"/>
    <cellStyle name="Comma 12 8 2 2 2 4 4" xfId="25840" xr:uid="{00000000-0005-0000-0000-0000E6640000}"/>
    <cellStyle name="Comma 12 8 2 2 2 5" xfId="25841" xr:uid="{00000000-0005-0000-0000-0000E7640000}"/>
    <cellStyle name="Comma 12 8 2 2 2 5 2" xfId="25842" xr:uid="{00000000-0005-0000-0000-0000E8640000}"/>
    <cellStyle name="Comma 12 8 2 2 2 6" xfId="25843" xr:uid="{00000000-0005-0000-0000-0000E9640000}"/>
    <cellStyle name="Comma 12 8 2 2 2 6 2" xfId="25844" xr:uid="{00000000-0005-0000-0000-0000EA640000}"/>
    <cellStyle name="Comma 12 8 2 2 2 7" xfId="25845" xr:uid="{00000000-0005-0000-0000-0000EB640000}"/>
    <cellStyle name="Comma 12 8 2 2 2 8" xfId="25846" xr:uid="{00000000-0005-0000-0000-0000EC640000}"/>
    <cellStyle name="Comma 12 8 2 2 3" xfId="25847" xr:uid="{00000000-0005-0000-0000-0000ED640000}"/>
    <cellStyle name="Comma 12 8 2 2 3 2" xfId="25848" xr:uid="{00000000-0005-0000-0000-0000EE640000}"/>
    <cellStyle name="Comma 12 8 2 2 3 2 2" xfId="25849" xr:uid="{00000000-0005-0000-0000-0000EF640000}"/>
    <cellStyle name="Comma 12 8 2 2 3 3" xfId="25850" xr:uid="{00000000-0005-0000-0000-0000F0640000}"/>
    <cellStyle name="Comma 12 8 2 2 3 3 2" xfId="25851" xr:uid="{00000000-0005-0000-0000-0000F1640000}"/>
    <cellStyle name="Comma 12 8 2 2 3 4" xfId="25852" xr:uid="{00000000-0005-0000-0000-0000F2640000}"/>
    <cellStyle name="Comma 12 8 2 2 4" xfId="25853" xr:uid="{00000000-0005-0000-0000-0000F3640000}"/>
    <cellStyle name="Comma 12 8 2 2 4 2" xfId="25854" xr:uid="{00000000-0005-0000-0000-0000F4640000}"/>
    <cellStyle name="Comma 12 8 2 2 4 2 2" xfId="25855" xr:uid="{00000000-0005-0000-0000-0000F5640000}"/>
    <cellStyle name="Comma 12 8 2 2 4 3" xfId="25856" xr:uid="{00000000-0005-0000-0000-0000F6640000}"/>
    <cellStyle name="Comma 12 8 2 2 4 3 2" xfId="25857" xr:uid="{00000000-0005-0000-0000-0000F7640000}"/>
    <cellStyle name="Comma 12 8 2 2 4 4" xfId="25858" xr:uid="{00000000-0005-0000-0000-0000F8640000}"/>
    <cellStyle name="Comma 12 8 2 2 5" xfId="25859" xr:uid="{00000000-0005-0000-0000-0000F9640000}"/>
    <cellStyle name="Comma 12 8 2 2 5 2" xfId="25860" xr:uid="{00000000-0005-0000-0000-0000FA640000}"/>
    <cellStyle name="Comma 12 8 2 2 5 2 2" xfId="25861" xr:uid="{00000000-0005-0000-0000-0000FB640000}"/>
    <cellStyle name="Comma 12 8 2 2 5 3" xfId="25862" xr:uid="{00000000-0005-0000-0000-0000FC640000}"/>
    <cellStyle name="Comma 12 8 2 2 5 3 2" xfId="25863" xr:uid="{00000000-0005-0000-0000-0000FD640000}"/>
    <cellStyle name="Comma 12 8 2 2 5 4" xfId="25864" xr:uid="{00000000-0005-0000-0000-0000FE640000}"/>
    <cellStyle name="Comma 12 8 2 2 6" xfId="25865" xr:uid="{00000000-0005-0000-0000-0000FF640000}"/>
    <cellStyle name="Comma 12 8 2 2 6 2" xfId="25866" xr:uid="{00000000-0005-0000-0000-000000650000}"/>
    <cellStyle name="Comma 12 8 2 2 7" xfId="25867" xr:uid="{00000000-0005-0000-0000-000001650000}"/>
    <cellStyle name="Comma 12 8 2 2 7 2" xfId="25868" xr:uid="{00000000-0005-0000-0000-000002650000}"/>
    <cellStyle name="Comma 12 8 2 2 8" xfId="25869" xr:uid="{00000000-0005-0000-0000-000003650000}"/>
    <cellStyle name="Comma 12 8 2 2 9" xfId="25870" xr:uid="{00000000-0005-0000-0000-000004650000}"/>
    <cellStyle name="Comma 12 8 2 3" xfId="25871" xr:uid="{00000000-0005-0000-0000-000005650000}"/>
    <cellStyle name="Comma 12 8 2 3 2" xfId="25872" xr:uid="{00000000-0005-0000-0000-000006650000}"/>
    <cellStyle name="Comma 12 8 2 3 2 2" xfId="25873" xr:uid="{00000000-0005-0000-0000-000007650000}"/>
    <cellStyle name="Comma 12 8 2 3 2 2 2" xfId="25874" xr:uid="{00000000-0005-0000-0000-000008650000}"/>
    <cellStyle name="Comma 12 8 2 3 2 3" xfId="25875" xr:uid="{00000000-0005-0000-0000-000009650000}"/>
    <cellStyle name="Comma 12 8 2 3 2 3 2" xfId="25876" xr:uid="{00000000-0005-0000-0000-00000A650000}"/>
    <cellStyle name="Comma 12 8 2 3 2 4" xfId="25877" xr:uid="{00000000-0005-0000-0000-00000B650000}"/>
    <cellStyle name="Comma 12 8 2 3 3" xfId="25878" xr:uid="{00000000-0005-0000-0000-00000C650000}"/>
    <cellStyle name="Comma 12 8 2 3 3 2" xfId="25879" xr:uid="{00000000-0005-0000-0000-00000D650000}"/>
    <cellStyle name="Comma 12 8 2 3 3 2 2" xfId="25880" xr:uid="{00000000-0005-0000-0000-00000E650000}"/>
    <cellStyle name="Comma 12 8 2 3 3 3" xfId="25881" xr:uid="{00000000-0005-0000-0000-00000F650000}"/>
    <cellStyle name="Comma 12 8 2 3 3 3 2" xfId="25882" xr:uid="{00000000-0005-0000-0000-000010650000}"/>
    <cellStyle name="Comma 12 8 2 3 3 4" xfId="25883" xr:uid="{00000000-0005-0000-0000-000011650000}"/>
    <cellStyle name="Comma 12 8 2 3 4" xfId="25884" xr:uid="{00000000-0005-0000-0000-000012650000}"/>
    <cellStyle name="Comma 12 8 2 3 4 2" xfId="25885" xr:uid="{00000000-0005-0000-0000-000013650000}"/>
    <cellStyle name="Comma 12 8 2 3 4 2 2" xfId="25886" xr:uid="{00000000-0005-0000-0000-000014650000}"/>
    <cellStyle name="Comma 12 8 2 3 4 3" xfId="25887" xr:uid="{00000000-0005-0000-0000-000015650000}"/>
    <cellStyle name="Comma 12 8 2 3 4 3 2" xfId="25888" xr:uid="{00000000-0005-0000-0000-000016650000}"/>
    <cellStyle name="Comma 12 8 2 3 4 4" xfId="25889" xr:uid="{00000000-0005-0000-0000-000017650000}"/>
    <cellStyle name="Comma 12 8 2 3 5" xfId="25890" xr:uid="{00000000-0005-0000-0000-000018650000}"/>
    <cellStyle name="Comma 12 8 2 3 5 2" xfId="25891" xr:uid="{00000000-0005-0000-0000-000019650000}"/>
    <cellStyle name="Comma 12 8 2 3 6" xfId="25892" xr:uid="{00000000-0005-0000-0000-00001A650000}"/>
    <cellStyle name="Comma 12 8 2 3 6 2" xfId="25893" xr:uid="{00000000-0005-0000-0000-00001B650000}"/>
    <cellStyle name="Comma 12 8 2 3 7" xfId="25894" xr:uid="{00000000-0005-0000-0000-00001C650000}"/>
    <cellStyle name="Comma 12 8 2 3 8" xfId="25895" xr:uid="{00000000-0005-0000-0000-00001D650000}"/>
    <cellStyle name="Comma 12 8 2 4" xfId="25896" xr:uid="{00000000-0005-0000-0000-00001E650000}"/>
    <cellStyle name="Comma 12 8 2 4 2" xfId="25897" xr:uid="{00000000-0005-0000-0000-00001F650000}"/>
    <cellStyle name="Comma 12 8 2 4 2 2" xfId="25898" xr:uid="{00000000-0005-0000-0000-000020650000}"/>
    <cellStyle name="Comma 12 8 2 4 3" xfId="25899" xr:uid="{00000000-0005-0000-0000-000021650000}"/>
    <cellStyle name="Comma 12 8 2 4 3 2" xfId="25900" xr:uid="{00000000-0005-0000-0000-000022650000}"/>
    <cellStyle name="Comma 12 8 2 4 4" xfId="25901" xr:uid="{00000000-0005-0000-0000-000023650000}"/>
    <cellStyle name="Comma 12 8 2 5" xfId="25902" xr:uid="{00000000-0005-0000-0000-000024650000}"/>
    <cellStyle name="Comma 12 8 2 5 2" xfId="25903" xr:uid="{00000000-0005-0000-0000-000025650000}"/>
    <cellStyle name="Comma 12 8 2 5 2 2" xfId="25904" xr:uid="{00000000-0005-0000-0000-000026650000}"/>
    <cellStyle name="Comma 12 8 2 5 3" xfId="25905" xr:uid="{00000000-0005-0000-0000-000027650000}"/>
    <cellStyle name="Comma 12 8 2 5 3 2" xfId="25906" xr:uid="{00000000-0005-0000-0000-000028650000}"/>
    <cellStyle name="Comma 12 8 2 5 4" xfId="25907" xr:uid="{00000000-0005-0000-0000-000029650000}"/>
    <cellStyle name="Comma 12 8 2 6" xfId="25908" xr:uid="{00000000-0005-0000-0000-00002A650000}"/>
    <cellStyle name="Comma 12 8 2 6 2" xfId="25909" xr:uid="{00000000-0005-0000-0000-00002B650000}"/>
    <cellStyle name="Comma 12 8 2 6 2 2" xfId="25910" xr:uid="{00000000-0005-0000-0000-00002C650000}"/>
    <cellStyle name="Comma 12 8 2 6 3" xfId="25911" xr:uid="{00000000-0005-0000-0000-00002D650000}"/>
    <cellStyle name="Comma 12 8 2 6 3 2" xfId="25912" xr:uid="{00000000-0005-0000-0000-00002E650000}"/>
    <cellStyle name="Comma 12 8 2 6 4" xfId="25913" xr:uid="{00000000-0005-0000-0000-00002F650000}"/>
    <cellStyle name="Comma 12 8 2 7" xfId="25914" xr:uid="{00000000-0005-0000-0000-000030650000}"/>
    <cellStyle name="Comma 12 8 2 7 2" xfId="25915" xr:uid="{00000000-0005-0000-0000-000031650000}"/>
    <cellStyle name="Comma 12 8 2 8" xfId="25916" xr:uid="{00000000-0005-0000-0000-000032650000}"/>
    <cellStyle name="Comma 12 8 2 8 2" xfId="25917" xr:uid="{00000000-0005-0000-0000-000033650000}"/>
    <cellStyle name="Comma 12 8 2 9" xfId="25918" xr:uid="{00000000-0005-0000-0000-000034650000}"/>
    <cellStyle name="Comma 12 8 3" xfId="25919" xr:uid="{00000000-0005-0000-0000-000035650000}"/>
    <cellStyle name="Comma 12 8 3 2" xfId="25920" xr:uid="{00000000-0005-0000-0000-000036650000}"/>
    <cellStyle name="Comma 12 8 3 2 2" xfId="25921" xr:uid="{00000000-0005-0000-0000-000037650000}"/>
    <cellStyle name="Comma 12 8 3 2 2 2" xfId="25922" xr:uid="{00000000-0005-0000-0000-000038650000}"/>
    <cellStyle name="Comma 12 8 3 2 2 2 2" xfId="25923" xr:uid="{00000000-0005-0000-0000-000039650000}"/>
    <cellStyle name="Comma 12 8 3 2 2 3" xfId="25924" xr:uid="{00000000-0005-0000-0000-00003A650000}"/>
    <cellStyle name="Comma 12 8 3 2 2 3 2" xfId="25925" xr:uid="{00000000-0005-0000-0000-00003B650000}"/>
    <cellStyle name="Comma 12 8 3 2 2 4" xfId="25926" xr:uid="{00000000-0005-0000-0000-00003C650000}"/>
    <cellStyle name="Comma 12 8 3 2 3" xfId="25927" xr:uid="{00000000-0005-0000-0000-00003D650000}"/>
    <cellStyle name="Comma 12 8 3 2 3 2" xfId="25928" xr:uid="{00000000-0005-0000-0000-00003E650000}"/>
    <cellStyle name="Comma 12 8 3 2 3 2 2" xfId="25929" xr:uid="{00000000-0005-0000-0000-00003F650000}"/>
    <cellStyle name="Comma 12 8 3 2 3 3" xfId="25930" xr:uid="{00000000-0005-0000-0000-000040650000}"/>
    <cellStyle name="Comma 12 8 3 2 3 3 2" xfId="25931" xr:uid="{00000000-0005-0000-0000-000041650000}"/>
    <cellStyle name="Comma 12 8 3 2 3 4" xfId="25932" xr:uid="{00000000-0005-0000-0000-000042650000}"/>
    <cellStyle name="Comma 12 8 3 2 4" xfId="25933" xr:uid="{00000000-0005-0000-0000-000043650000}"/>
    <cellStyle name="Comma 12 8 3 2 4 2" xfId="25934" xr:uid="{00000000-0005-0000-0000-000044650000}"/>
    <cellStyle name="Comma 12 8 3 2 4 2 2" xfId="25935" xr:uid="{00000000-0005-0000-0000-000045650000}"/>
    <cellStyle name="Comma 12 8 3 2 4 3" xfId="25936" xr:uid="{00000000-0005-0000-0000-000046650000}"/>
    <cellStyle name="Comma 12 8 3 2 4 3 2" xfId="25937" xr:uid="{00000000-0005-0000-0000-000047650000}"/>
    <cellStyle name="Comma 12 8 3 2 4 4" xfId="25938" xr:uid="{00000000-0005-0000-0000-000048650000}"/>
    <cellStyle name="Comma 12 8 3 2 5" xfId="25939" xr:uid="{00000000-0005-0000-0000-000049650000}"/>
    <cellStyle name="Comma 12 8 3 2 5 2" xfId="25940" xr:uid="{00000000-0005-0000-0000-00004A650000}"/>
    <cellStyle name="Comma 12 8 3 2 6" xfId="25941" xr:uid="{00000000-0005-0000-0000-00004B650000}"/>
    <cellStyle name="Comma 12 8 3 2 6 2" xfId="25942" xr:uid="{00000000-0005-0000-0000-00004C650000}"/>
    <cellStyle name="Comma 12 8 3 2 7" xfId="25943" xr:uid="{00000000-0005-0000-0000-00004D650000}"/>
    <cellStyle name="Comma 12 8 3 2 8" xfId="25944" xr:uid="{00000000-0005-0000-0000-00004E650000}"/>
    <cellStyle name="Comma 12 8 3 3" xfId="25945" xr:uid="{00000000-0005-0000-0000-00004F650000}"/>
    <cellStyle name="Comma 12 8 3 3 2" xfId="25946" xr:uid="{00000000-0005-0000-0000-000050650000}"/>
    <cellStyle name="Comma 12 8 3 3 2 2" xfId="25947" xr:uid="{00000000-0005-0000-0000-000051650000}"/>
    <cellStyle name="Comma 12 8 3 3 3" xfId="25948" xr:uid="{00000000-0005-0000-0000-000052650000}"/>
    <cellStyle name="Comma 12 8 3 3 3 2" xfId="25949" xr:uid="{00000000-0005-0000-0000-000053650000}"/>
    <cellStyle name="Comma 12 8 3 3 4" xfId="25950" xr:uid="{00000000-0005-0000-0000-000054650000}"/>
    <cellStyle name="Comma 12 8 3 4" xfId="25951" xr:uid="{00000000-0005-0000-0000-000055650000}"/>
    <cellStyle name="Comma 12 8 3 4 2" xfId="25952" xr:uid="{00000000-0005-0000-0000-000056650000}"/>
    <cellStyle name="Comma 12 8 3 4 2 2" xfId="25953" xr:uid="{00000000-0005-0000-0000-000057650000}"/>
    <cellStyle name="Comma 12 8 3 4 3" xfId="25954" xr:uid="{00000000-0005-0000-0000-000058650000}"/>
    <cellStyle name="Comma 12 8 3 4 3 2" xfId="25955" xr:uid="{00000000-0005-0000-0000-000059650000}"/>
    <cellStyle name="Comma 12 8 3 4 4" xfId="25956" xr:uid="{00000000-0005-0000-0000-00005A650000}"/>
    <cellStyle name="Comma 12 8 3 5" xfId="25957" xr:uid="{00000000-0005-0000-0000-00005B650000}"/>
    <cellStyle name="Comma 12 8 3 5 2" xfId="25958" xr:uid="{00000000-0005-0000-0000-00005C650000}"/>
    <cellStyle name="Comma 12 8 3 5 2 2" xfId="25959" xr:uid="{00000000-0005-0000-0000-00005D650000}"/>
    <cellStyle name="Comma 12 8 3 5 3" xfId="25960" xr:uid="{00000000-0005-0000-0000-00005E650000}"/>
    <cellStyle name="Comma 12 8 3 5 3 2" xfId="25961" xr:uid="{00000000-0005-0000-0000-00005F650000}"/>
    <cellStyle name="Comma 12 8 3 5 4" xfId="25962" xr:uid="{00000000-0005-0000-0000-000060650000}"/>
    <cellStyle name="Comma 12 8 3 6" xfId="25963" xr:uid="{00000000-0005-0000-0000-000061650000}"/>
    <cellStyle name="Comma 12 8 3 6 2" xfId="25964" xr:uid="{00000000-0005-0000-0000-000062650000}"/>
    <cellStyle name="Comma 12 8 3 7" xfId="25965" xr:uid="{00000000-0005-0000-0000-000063650000}"/>
    <cellStyle name="Comma 12 8 3 7 2" xfId="25966" xr:uid="{00000000-0005-0000-0000-000064650000}"/>
    <cellStyle name="Comma 12 8 3 8" xfId="25967" xr:uid="{00000000-0005-0000-0000-000065650000}"/>
    <cellStyle name="Comma 12 8 3 9" xfId="25968" xr:uid="{00000000-0005-0000-0000-000066650000}"/>
    <cellStyle name="Comma 12 8 4" xfId="25969" xr:uid="{00000000-0005-0000-0000-000067650000}"/>
    <cellStyle name="Comma 12 8 4 2" xfId="25970" xr:uid="{00000000-0005-0000-0000-000068650000}"/>
    <cellStyle name="Comma 12 8 4 2 2" xfId="25971" xr:uid="{00000000-0005-0000-0000-000069650000}"/>
    <cellStyle name="Comma 12 8 4 2 2 2" xfId="25972" xr:uid="{00000000-0005-0000-0000-00006A650000}"/>
    <cellStyle name="Comma 12 8 4 2 3" xfId="25973" xr:uid="{00000000-0005-0000-0000-00006B650000}"/>
    <cellStyle name="Comma 12 8 4 2 3 2" xfId="25974" xr:uid="{00000000-0005-0000-0000-00006C650000}"/>
    <cellStyle name="Comma 12 8 4 2 4" xfId="25975" xr:uid="{00000000-0005-0000-0000-00006D650000}"/>
    <cellStyle name="Comma 12 8 4 3" xfId="25976" xr:uid="{00000000-0005-0000-0000-00006E650000}"/>
    <cellStyle name="Comma 12 8 4 3 2" xfId="25977" xr:uid="{00000000-0005-0000-0000-00006F650000}"/>
    <cellStyle name="Comma 12 8 4 3 2 2" xfId="25978" xr:uid="{00000000-0005-0000-0000-000070650000}"/>
    <cellStyle name="Comma 12 8 4 3 3" xfId="25979" xr:uid="{00000000-0005-0000-0000-000071650000}"/>
    <cellStyle name="Comma 12 8 4 3 3 2" xfId="25980" xr:uid="{00000000-0005-0000-0000-000072650000}"/>
    <cellStyle name="Comma 12 8 4 3 4" xfId="25981" xr:uid="{00000000-0005-0000-0000-000073650000}"/>
    <cellStyle name="Comma 12 8 4 4" xfId="25982" xr:uid="{00000000-0005-0000-0000-000074650000}"/>
    <cellStyle name="Comma 12 8 4 4 2" xfId="25983" xr:uid="{00000000-0005-0000-0000-000075650000}"/>
    <cellStyle name="Comma 12 8 4 4 2 2" xfId="25984" xr:uid="{00000000-0005-0000-0000-000076650000}"/>
    <cellStyle name="Comma 12 8 4 4 3" xfId="25985" xr:uid="{00000000-0005-0000-0000-000077650000}"/>
    <cellStyle name="Comma 12 8 4 4 3 2" xfId="25986" xr:uid="{00000000-0005-0000-0000-000078650000}"/>
    <cellStyle name="Comma 12 8 4 4 4" xfId="25987" xr:uid="{00000000-0005-0000-0000-000079650000}"/>
    <cellStyle name="Comma 12 8 4 5" xfId="25988" xr:uid="{00000000-0005-0000-0000-00007A650000}"/>
    <cellStyle name="Comma 12 8 4 5 2" xfId="25989" xr:uid="{00000000-0005-0000-0000-00007B650000}"/>
    <cellStyle name="Comma 12 8 4 6" xfId="25990" xr:uid="{00000000-0005-0000-0000-00007C650000}"/>
    <cellStyle name="Comma 12 8 4 6 2" xfId="25991" xr:uid="{00000000-0005-0000-0000-00007D650000}"/>
    <cellStyle name="Comma 12 8 4 7" xfId="25992" xr:uid="{00000000-0005-0000-0000-00007E650000}"/>
    <cellStyle name="Comma 12 8 4 8" xfId="25993" xr:uid="{00000000-0005-0000-0000-00007F650000}"/>
    <cellStyle name="Comma 12 8 5" xfId="25994" xr:uid="{00000000-0005-0000-0000-000080650000}"/>
    <cellStyle name="Comma 12 8 5 2" xfId="25995" xr:uid="{00000000-0005-0000-0000-000081650000}"/>
    <cellStyle name="Comma 12 8 5 2 2" xfId="25996" xr:uid="{00000000-0005-0000-0000-000082650000}"/>
    <cellStyle name="Comma 12 8 5 3" xfId="25997" xr:uid="{00000000-0005-0000-0000-000083650000}"/>
    <cellStyle name="Comma 12 8 5 3 2" xfId="25998" xr:uid="{00000000-0005-0000-0000-000084650000}"/>
    <cellStyle name="Comma 12 8 5 4" xfId="25999" xr:uid="{00000000-0005-0000-0000-000085650000}"/>
    <cellStyle name="Comma 12 8 6" xfId="26000" xr:uid="{00000000-0005-0000-0000-000086650000}"/>
    <cellStyle name="Comma 12 8 6 2" xfId="26001" xr:uid="{00000000-0005-0000-0000-000087650000}"/>
    <cellStyle name="Comma 12 8 6 2 2" xfId="26002" xr:uid="{00000000-0005-0000-0000-000088650000}"/>
    <cellStyle name="Comma 12 8 6 3" xfId="26003" xr:uid="{00000000-0005-0000-0000-000089650000}"/>
    <cellStyle name="Comma 12 8 6 3 2" xfId="26004" xr:uid="{00000000-0005-0000-0000-00008A650000}"/>
    <cellStyle name="Comma 12 8 6 4" xfId="26005" xr:uid="{00000000-0005-0000-0000-00008B650000}"/>
    <cellStyle name="Comma 12 8 7" xfId="26006" xr:uid="{00000000-0005-0000-0000-00008C650000}"/>
    <cellStyle name="Comma 12 8 7 2" xfId="26007" xr:uid="{00000000-0005-0000-0000-00008D650000}"/>
    <cellStyle name="Comma 12 8 7 2 2" xfId="26008" xr:uid="{00000000-0005-0000-0000-00008E650000}"/>
    <cellStyle name="Comma 12 8 7 3" xfId="26009" xr:uid="{00000000-0005-0000-0000-00008F650000}"/>
    <cellStyle name="Comma 12 8 7 3 2" xfId="26010" xr:uid="{00000000-0005-0000-0000-000090650000}"/>
    <cellStyle name="Comma 12 8 7 4" xfId="26011" xr:uid="{00000000-0005-0000-0000-000091650000}"/>
    <cellStyle name="Comma 12 8 8" xfId="26012" xr:uid="{00000000-0005-0000-0000-000092650000}"/>
    <cellStyle name="Comma 12 8 8 2" xfId="26013" xr:uid="{00000000-0005-0000-0000-000093650000}"/>
    <cellStyle name="Comma 12 8 9" xfId="26014" xr:uid="{00000000-0005-0000-0000-000094650000}"/>
    <cellStyle name="Comma 12 8 9 2" xfId="26015" xr:uid="{00000000-0005-0000-0000-000095650000}"/>
    <cellStyle name="Comma 12 9" xfId="26016" xr:uid="{00000000-0005-0000-0000-000096650000}"/>
    <cellStyle name="Comma 12 9 10" xfId="26017" xr:uid="{00000000-0005-0000-0000-000097650000}"/>
    <cellStyle name="Comma 12 9 2" xfId="26018" xr:uid="{00000000-0005-0000-0000-000098650000}"/>
    <cellStyle name="Comma 12 9 2 2" xfId="26019" xr:uid="{00000000-0005-0000-0000-000099650000}"/>
    <cellStyle name="Comma 12 9 2 2 2" xfId="26020" xr:uid="{00000000-0005-0000-0000-00009A650000}"/>
    <cellStyle name="Comma 12 9 2 2 2 2" xfId="26021" xr:uid="{00000000-0005-0000-0000-00009B650000}"/>
    <cellStyle name="Comma 12 9 2 2 2 2 2" xfId="26022" xr:uid="{00000000-0005-0000-0000-00009C650000}"/>
    <cellStyle name="Comma 12 9 2 2 2 3" xfId="26023" xr:uid="{00000000-0005-0000-0000-00009D650000}"/>
    <cellStyle name="Comma 12 9 2 2 2 3 2" xfId="26024" xr:uid="{00000000-0005-0000-0000-00009E650000}"/>
    <cellStyle name="Comma 12 9 2 2 2 4" xfId="26025" xr:uid="{00000000-0005-0000-0000-00009F650000}"/>
    <cellStyle name="Comma 12 9 2 2 3" xfId="26026" xr:uid="{00000000-0005-0000-0000-0000A0650000}"/>
    <cellStyle name="Comma 12 9 2 2 3 2" xfId="26027" xr:uid="{00000000-0005-0000-0000-0000A1650000}"/>
    <cellStyle name="Comma 12 9 2 2 3 2 2" xfId="26028" xr:uid="{00000000-0005-0000-0000-0000A2650000}"/>
    <cellStyle name="Comma 12 9 2 2 3 3" xfId="26029" xr:uid="{00000000-0005-0000-0000-0000A3650000}"/>
    <cellStyle name="Comma 12 9 2 2 3 3 2" xfId="26030" xr:uid="{00000000-0005-0000-0000-0000A4650000}"/>
    <cellStyle name="Comma 12 9 2 2 3 4" xfId="26031" xr:uid="{00000000-0005-0000-0000-0000A5650000}"/>
    <cellStyle name="Comma 12 9 2 2 4" xfId="26032" xr:uid="{00000000-0005-0000-0000-0000A6650000}"/>
    <cellStyle name="Comma 12 9 2 2 4 2" xfId="26033" xr:uid="{00000000-0005-0000-0000-0000A7650000}"/>
    <cellStyle name="Comma 12 9 2 2 4 2 2" xfId="26034" xr:uid="{00000000-0005-0000-0000-0000A8650000}"/>
    <cellStyle name="Comma 12 9 2 2 4 3" xfId="26035" xr:uid="{00000000-0005-0000-0000-0000A9650000}"/>
    <cellStyle name="Comma 12 9 2 2 4 3 2" xfId="26036" xr:uid="{00000000-0005-0000-0000-0000AA650000}"/>
    <cellStyle name="Comma 12 9 2 2 4 4" xfId="26037" xr:uid="{00000000-0005-0000-0000-0000AB650000}"/>
    <cellStyle name="Comma 12 9 2 2 5" xfId="26038" xr:uid="{00000000-0005-0000-0000-0000AC650000}"/>
    <cellStyle name="Comma 12 9 2 2 5 2" xfId="26039" xr:uid="{00000000-0005-0000-0000-0000AD650000}"/>
    <cellStyle name="Comma 12 9 2 2 6" xfId="26040" xr:uid="{00000000-0005-0000-0000-0000AE650000}"/>
    <cellStyle name="Comma 12 9 2 2 6 2" xfId="26041" xr:uid="{00000000-0005-0000-0000-0000AF650000}"/>
    <cellStyle name="Comma 12 9 2 2 7" xfId="26042" xr:uid="{00000000-0005-0000-0000-0000B0650000}"/>
    <cellStyle name="Comma 12 9 2 2 8" xfId="26043" xr:uid="{00000000-0005-0000-0000-0000B1650000}"/>
    <cellStyle name="Comma 12 9 2 3" xfId="26044" xr:uid="{00000000-0005-0000-0000-0000B2650000}"/>
    <cellStyle name="Comma 12 9 2 3 2" xfId="26045" xr:uid="{00000000-0005-0000-0000-0000B3650000}"/>
    <cellStyle name="Comma 12 9 2 3 2 2" xfId="26046" xr:uid="{00000000-0005-0000-0000-0000B4650000}"/>
    <cellStyle name="Comma 12 9 2 3 3" xfId="26047" xr:uid="{00000000-0005-0000-0000-0000B5650000}"/>
    <cellStyle name="Comma 12 9 2 3 3 2" xfId="26048" xr:uid="{00000000-0005-0000-0000-0000B6650000}"/>
    <cellStyle name="Comma 12 9 2 3 4" xfId="26049" xr:uid="{00000000-0005-0000-0000-0000B7650000}"/>
    <cellStyle name="Comma 12 9 2 4" xfId="26050" xr:uid="{00000000-0005-0000-0000-0000B8650000}"/>
    <cellStyle name="Comma 12 9 2 4 2" xfId="26051" xr:uid="{00000000-0005-0000-0000-0000B9650000}"/>
    <cellStyle name="Comma 12 9 2 4 2 2" xfId="26052" xr:uid="{00000000-0005-0000-0000-0000BA650000}"/>
    <cellStyle name="Comma 12 9 2 4 3" xfId="26053" xr:uid="{00000000-0005-0000-0000-0000BB650000}"/>
    <cellStyle name="Comma 12 9 2 4 3 2" xfId="26054" xr:uid="{00000000-0005-0000-0000-0000BC650000}"/>
    <cellStyle name="Comma 12 9 2 4 4" xfId="26055" xr:uid="{00000000-0005-0000-0000-0000BD650000}"/>
    <cellStyle name="Comma 12 9 2 5" xfId="26056" xr:uid="{00000000-0005-0000-0000-0000BE650000}"/>
    <cellStyle name="Comma 12 9 2 5 2" xfId="26057" xr:uid="{00000000-0005-0000-0000-0000BF650000}"/>
    <cellStyle name="Comma 12 9 2 5 2 2" xfId="26058" xr:uid="{00000000-0005-0000-0000-0000C0650000}"/>
    <cellStyle name="Comma 12 9 2 5 3" xfId="26059" xr:uid="{00000000-0005-0000-0000-0000C1650000}"/>
    <cellStyle name="Comma 12 9 2 5 3 2" xfId="26060" xr:uid="{00000000-0005-0000-0000-0000C2650000}"/>
    <cellStyle name="Comma 12 9 2 5 4" xfId="26061" xr:uid="{00000000-0005-0000-0000-0000C3650000}"/>
    <cellStyle name="Comma 12 9 2 6" xfId="26062" xr:uid="{00000000-0005-0000-0000-0000C4650000}"/>
    <cellStyle name="Comma 12 9 2 6 2" xfId="26063" xr:uid="{00000000-0005-0000-0000-0000C5650000}"/>
    <cellStyle name="Comma 12 9 2 7" xfId="26064" xr:uid="{00000000-0005-0000-0000-0000C6650000}"/>
    <cellStyle name="Comma 12 9 2 7 2" xfId="26065" xr:uid="{00000000-0005-0000-0000-0000C7650000}"/>
    <cellStyle name="Comma 12 9 2 8" xfId="26066" xr:uid="{00000000-0005-0000-0000-0000C8650000}"/>
    <cellStyle name="Comma 12 9 2 9" xfId="26067" xr:uid="{00000000-0005-0000-0000-0000C9650000}"/>
    <cellStyle name="Comma 12 9 3" xfId="26068" xr:uid="{00000000-0005-0000-0000-0000CA650000}"/>
    <cellStyle name="Comma 12 9 3 2" xfId="26069" xr:uid="{00000000-0005-0000-0000-0000CB650000}"/>
    <cellStyle name="Comma 12 9 3 2 2" xfId="26070" xr:uid="{00000000-0005-0000-0000-0000CC650000}"/>
    <cellStyle name="Comma 12 9 3 2 2 2" xfId="26071" xr:uid="{00000000-0005-0000-0000-0000CD650000}"/>
    <cellStyle name="Comma 12 9 3 2 3" xfId="26072" xr:uid="{00000000-0005-0000-0000-0000CE650000}"/>
    <cellStyle name="Comma 12 9 3 2 3 2" xfId="26073" xr:uid="{00000000-0005-0000-0000-0000CF650000}"/>
    <cellStyle name="Comma 12 9 3 2 4" xfId="26074" xr:uid="{00000000-0005-0000-0000-0000D0650000}"/>
    <cellStyle name="Comma 12 9 3 3" xfId="26075" xr:uid="{00000000-0005-0000-0000-0000D1650000}"/>
    <cellStyle name="Comma 12 9 3 3 2" xfId="26076" xr:uid="{00000000-0005-0000-0000-0000D2650000}"/>
    <cellStyle name="Comma 12 9 3 3 2 2" xfId="26077" xr:uid="{00000000-0005-0000-0000-0000D3650000}"/>
    <cellStyle name="Comma 12 9 3 3 3" xfId="26078" xr:uid="{00000000-0005-0000-0000-0000D4650000}"/>
    <cellStyle name="Comma 12 9 3 3 3 2" xfId="26079" xr:uid="{00000000-0005-0000-0000-0000D5650000}"/>
    <cellStyle name="Comma 12 9 3 3 4" xfId="26080" xr:uid="{00000000-0005-0000-0000-0000D6650000}"/>
    <cellStyle name="Comma 12 9 3 4" xfId="26081" xr:uid="{00000000-0005-0000-0000-0000D7650000}"/>
    <cellStyle name="Comma 12 9 3 4 2" xfId="26082" xr:uid="{00000000-0005-0000-0000-0000D8650000}"/>
    <cellStyle name="Comma 12 9 3 4 2 2" xfId="26083" xr:uid="{00000000-0005-0000-0000-0000D9650000}"/>
    <cellStyle name="Comma 12 9 3 4 3" xfId="26084" xr:uid="{00000000-0005-0000-0000-0000DA650000}"/>
    <cellStyle name="Comma 12 9 3 4 3 2" xfId="26085" xr:uid="{00000000-0005-0000-0000-0000DB650000}"/>
    <cellStyle name="Comma 12 9 3 4 4" xfId="26086" xr:uid="{00000000-0005-0000-0000-0000DC650000}"/>
    <cellStyle name="Comma 12 9 3 5" xfId="26087" xr:uid="{00000000-0005-0000-0000-0000DD650000}"/>
    <cellStyle name="Comma 12 9 3 5 2" xfId="26088" xr:uid="{00000000-0005-0000-0000-0000DE650000}"/>
    <cellStyle name="Comma 12 9 3 6" xfId="26089" xr:uid="{00000000-0005-0000-0000-0000DF650000}"/>
    <cellStyle name="Comma 12 9 3 6 2" xfId="26090" xr:uid="{00000000-0005-0000-0000-0000E0650000}"/>
    <cellStyle name="Comma 12 9 3 7" xfId="26091" xr:uid="{00000000-0005-0000-0000-0000E1650000}"/>
    <cellStyle name="Comma 12 9 3 8" xfId="26092" xr:uid="{00000000-0005-0000-0000-0000E2650000}"/>
    <cellStyle name="Comma 12 9 4" xfId="26093" xr:uid="{00000000-0005-0000-0000-0000E3650000}"/>
    <cellStyle name="Comma 12 9 4 2" xfId="26094" xr:uid="{00000000-0005-0000-0000-0000E4650000}"/>
    <cellStyle name="Comma 12 9 4 2 2" xfId="26095" xr:uid="{00000000-0005-0000-0000-0000E5650000}"/>
    <cellStyle name="Comma 12 9 4 3" xfId="26096" xr:uid="{00000000-0005-0000-0000-0000E6650000}"/>
    <cellStyle name="Comma 12 9 4 3 2" xfId="26097" xr:uid="{00000000-0005-0000-0000-0000E7650000}"/>
    <cellStyle name="Comma 12 9 4 4" xfId="26098" xr:uid="{00000000-0005-0000-0000-0000E8650000}"/>
    <cellStyle name="Comma 12 9 5" xfId="26099" xr:uid="{00000000-0005-0000-0000-0000E9650000}"/>
    <cellStyle name="Comma 12 9 5 2" xfId="26100" xr:uid="{00000000-0005-0000-0000-0000EA650000}"/>
    <cellStyle name="Comma 12 9 5 2 2" xfId="26101" xr:uid="{00000000-0005-0000-0000-0000EB650000}"/>
    <cellStyle name="Comma 12 9 5 3" xfId="26102" xr:uid="{00000000-0005-0000-0000-0000EC650000}"/>
    <cellStyle name="Comma 12 9 5 3 2" xfId="26103" xr:uid="{00000000-0005-0000-0000-0000ED650000}"/>
    <cellStyle name="Comma 12 9 5 4" xfId="26104" xr:uid="{00000000-0005-0000-0000-0000EE650000}"/>
    <cellStyle name="Comma 12 9 6" xfId="26105" xr:uid="{00000000-0005-0000-0000-0000EF650000}"/>
    <cellStyle name="Comma 12 9 6 2" xfId="26106" xr:uid="{00000000-0005-0000-0000-0000F0650000}"/>
    <cellStyle name="Comma 12 9 6 2 2" xfId="26107" xr:uid="{00000000-0005-0000-0000-0000F1650000}"/>
    <cellStyle name="Comma 12 9 6 3" xfId="26108" xr:uid="{00000000-0005-0000-0000-0000F2650000}"/>
    <cellStyle name="Comma 12 9 6 3 2" xfId="26109" xr:uid="{00000000-0005-0000-0000-0000F3650000}"/>
    <cellStyle name="Comma 12 9 6 4" xfId="26110" xr:uid="{00000000-0005-0000-0000-0000F4650000}"/>
    <cellStyle name="Comma 12 9 7" xfId="26111" xr:uid="{00000000-0005-0000-0000-0000F5650000}"/>
    <cellStyle name="Comma 12 9 7 2" xfId="26112" xr:uid="{00000000-0005-0000-0000-0000F6650000}"/>
    <cellStyle name="Comma 12 9 8" xfId="26113" xr:uid="{00000000-0005-0000-0000-0000F7650000}"/>
    <cellStyle name="Comma 12 9 8 2" xfId="26114" xr:uid="{00000000-0005-0000-0000-0000F8650000}"/>
    <cellStyle name="Comma 12 9 9" xfId="26115" xr:uid="{00000000-0005-0000-0000-0000F9650000}"/>
    <cellStyle name="Comma 13" xfId="26116" xr:uid="{00000000-0005-0000-0000-0000FA650000}"/>
    <cellStyle name="Comma 13 10" xfId="26117" xr:uid="{00000000-0005-0000-0000-0000FB650000}"/>
    <cellStyle name="Comma 14" xfId="26118" xr:uid="{00000000-0005-0000-0000-0000FC650000}"/>
    <cellStyle name="Comma 14 2" xfId="26119" xr:uid="{00000000-0005-0000-0000-0000FD650000}"/>
    <cellStyle name="Comma 14 37" xfId="26120" xr:uid="{00000000-0005-0000-0000-0000FE650000}"/>
    <cellStyle name="Comma 15" xfId="26121" xr:uid="{00000000-0005-0000-0000-0000FF650000}"/>
    <cellStyle name="Comma 15 2" xfId="26122" xr:uid="{00000000-0005-0000-0000-000000660000}"/>
    <cellStyle name="Comma 15 2 2" xfId="26123" xr:uid="{00000000-0005-0000-0000-000001660000}"/>
    <cellStyle name="Comma 16" xfId="26124" xr:uid="{00000000-0005-0000-0000-000002660000}"/>
    <cellStyle name="Comma 16 2" xfId="26125" xr:uid="{00000000-0005-0000-0000-000003660000}"/>
    <cellStyle name="Comma 17" xfId="26126" xr:uid="{00000000-0005-0000-0000-000004660000}"/>
    <cellStyle name="Comma 17 2" xfId="26127" xr:uid="{00000000-0005-0000-0000-000005660000}"/>
    <cellStyle name="Comma 17 2 2" xfId="26128" xr:uid="{00000000-0005-0000-0000-000006660000}"/>
    <cellStyle name="Comma 17 3" xfId="26129" xr:uid="{00000000-0005-0000-0000-000007660000}"/>
    <cellStyle name="Comma 17 4" xfId="26130" xr:uid="{00000000-0005-0000-0000-000008660000}"/>
    <cellStyle name="Comma 18" xfId="26131" xr:uid="{00000000-0005-0000-0000-000009660000}"/>
    <cellStyle name="Comma 18 2" xfId="26132" xr:uid="{00000000-0005-0000-0000-00000A660000}"/>
    <cellStyle name="Comma 19" xfId="26133" xr:uid="{00000000-0005-0000-0000-00000B660000}"/>
    <cellStyle name="Comma 19 2" xfId="26134" xr:uid="{00000000-0005-0000-0000-00000C660000}"/>
    <cellStyle name="Comma 2" xfId="4" xr:uid="{00000000-0005-0000-0000-00000D660000}"/>
    <cellStyle name="Comma 2 10" xfId="26135" xr:uid="{00000000-0005-0000-0000-00000E660000}"/>
    <cellStyle name="Comma 2 12" xfId="26136" xr:uid="{00000000-0005-0000-0000-00000F660000}"/>
    <cellStyle name="Comma 2 2" xfId="26137" xr:uid="{00000000-0005-0000-0000-000010660000}"/>
    <cellStyle name="Comma 2 2 10 13" xfId="26138" xr:uid="{00000000-0005-0000-0000-000011660000}"/>
    <cellStyle name="Comma 2 2 2" xfId="26139" xr:uid="{00000000-0005-0000-0000-000012660000}"/>
    <cellStyle name="Comma 2 2 3" xfId="26140" xr:uid="{00000000-0005-0000-0000-000013660000}"/>
    <cellStyle name="Comma 2 2 4" xfId="26141" xr:uid="{00000000-0005-0000-0000-000014660000}"/>
    <cellStyle name="Comma 2 2 5" xfId="26142" xr:uid="{00000000-0005-0000-0000-000015660000}"/>
    <cellStyle name="Comma 2 3" xfId="26143" xr:uid="{00000000-0005-0000-0000-000016660000}"/>
    <cellStyle name="Comma 2 3 2" xfId="26144" xr:uid="{00000000-0005-0000-0000-000017660000}"/>
    <cellStyle name="Comma 2 3 3" xfId="26145" xr:uid="{00000000-0005-0000-0000-000018660000}"/>
    <cellStyle name="Comma 2 3 4" xfId="26146" xr:uid="{00000000-0005-0000-0000-000019660000}"/>
    <cellStyle name="Comma 2 4" xfId="26147" xr:uid="{00000000-0005-0000-0000-00001A660000}"/>
    <cellStyle name="Comma 2 4 2" xfId="26148" xr:uid="{00000000-0005-0000-0000-00001B660000}"/>
    <cellStyle name="Comma 2 4 3" xfId="26149" xr:uid="{00000000-0005-0000-0000-00001C660000}"/>
    <cellStyle name="Comma 2 4 4" xfId="26150" xr:uid="{00000000-0005-0000-0000-00001D660000}"/>
    <cellStyle name="Comma 2 43" xfId="26151" xr:uid="{00000000-0005-0000-0000-00001E660000}"/>
    <cellStyle name="Comma 2 43 10" xfId="26152" xr:uid="{00000000-0005-0000-0000-00001F660000}"/>
    <cellStyle name="Comma 2 43 10 2" xfId="26153" xr:uid="{00000000-0005-0000-0000-000020660000}"/>
    <cellStyle name="Comma 2 43 11" xfId="26154" xr:uid="{00000000-0005-0000-0000-000021660000}"/>
    <cellStyle name="Comma 2 43 11 2" xfId="26155" xr:uid="{00000000-0005-0000-0000-000022660000}"/>
    <cellStyle name="Comma 2 43 12" xfId="26156" xr:uid="{00000000-0005-0000-0000-000023660000}"/>
    <cellStyle name="Comma 2 43 13" xfId="26157" xr:uid="{00000000-0005-0000-0000-000024660000}"/>
    <cellStyle name="Comma 2 43 14" xfId="26158" xr:uid="{00000000-0005-0000-0000-000025660000}"/>
    <cellStyle name="Comma 2 43 15" xfId="26159" xr:uid="{00000000-0005-0000-0000-000026660000}"/>
    <cellStyle name="Comma 2 43 16" xfId="26160" xr:uid="{00000000-0005-0000-0000-000027660000}"/>
    <cellStyle name="Comma 2 43 17" xfId="26161" xr:uid="{00000000-0005-0000-0000-000028660000}"/>
    <cellStyle name="Comma 2 43 18" xfId="26162" xr:uid="{00000000-0005-0000-0000-000029660000}"/>
    <cellStyle name="Comma 2 43 19" xfId="26163" xr:uid="{00000000-0005-0000-0000-00002A660000}"/>
    <cellStyle name="Comma 2 43 2" xfId="26164" xr:uid="{00000000-0005-0000-0000-00002B660000}"/>
    <cellStyle name="Comma 2 43 2 10" xfId="26165" xr:uid="{00000000-0005-0000-0000-00002C660000}"/>
    <cellStyle name="Comma 2 43 2 11" xfId="26166" xr:uid="{00000000-0005-0000-0000-00002D660000}"/>
    <cellStyle name="Comma 2 43 2 2" xfId="26167" xr:uid="{00000000-0005-0000-0000-00002E660000}"/>
    <cellStyle name="Comma 2 43 2 2 10" xfId="26168" xr:uid="{00000000-0005-0000-0000-00002F660000}"/>
    <cellStyle name="Comma 2 43 2 2 2" xfId="26169" xr:uid="{00000000-0005-0000-0000-000030660000}"/>
    <cellStyle name="Comma 2 43 2 2 2 2" xfId="26170" xr:uid="{00000000-0005-0000-0000-000031660000}"/>
    <cellStyle name="Comma 2 43 2 2 2 2 2" xfId="26171" xr:uid="{00000000-0005-0000-0000-000032660000}"/>
    <cellStyle name="Comma 2 43 2 2 2 2 2 2" xfId="26172" xr:uid="{00000000-0005-0000-0000-000033660000}"/>
    <cellStyle name="Comma 2 43 2 2 2 2 2 2 2" xfId="26173" xr:uid="{00000000-0005-0000-0000-000034660000}"/>
    <cellStyle name="Comma 2 43 2 2 2 2 2 3" xfId="26174" xr:uid="{00000000-0005-0000-0000-000035660000}"/>
    <cellStyle name="Comma 2 43 2 2 2 2 2 3 2" xfId="26175" xr:uid="{00000000-0005-0000-0000-000036660000}"/>
    <cellStyle name="Comma 2 43 2 2 2 2 2 4" xfId="26176" xr:uid="{00000000-0005-0000-0000-000037660000}"/>
    <cellStyle name="Comma 2 43 2 2 2 2 3" xfId="26177" xr:uid="{00000000-0005-0000-0000-000038660000}"/>
    <cellStyle name="Comma 2 43 2 2 2 2 3 2" xfId="26178" xr:uid="{00000000-0005-0000-0000-000039660000}"/>
    <cellStyle name="Comma 2 43 2 2 2 2 3 2 2" xfId="26179" xr:uid="{00000000-0005-0000-0000-00003A660000}"/>
    <cellStyle name="Comma 2 43 2 2 2 2 3 3" xfId="26180" xr:uid="{00000000-0005-0000-0000-00003B660000}"/>
    <cellStyle name="Comma 2 43 2 2 2 2 3 3 2" xfId="26181" xr:uid="{00000000-0005-0000-0000-00003C660000}"/>
    <cellStyle name="Comma 2 43 2 2 2 2 3 4" xfId="26182" xr:uid="{00000000-0005-0000-0000-00003D660000}"/>
    <cellStyle name="Comma 2 43 2 2 2 2 4" xfId="26183" xr:uid="{00000000-0005-0000-0000-00003E660000}"/>
    <cellStyle name="Comma 2 43 2 2 2 2 4 2" xfId="26184" xr:uid="{00000000-0005-0000-0000-00003F660000}"/>
    <cellStyle name="Comma 2 43 2 2 2 2 4 2 2" xfId="26185" xr:uid="{00000000-0005-0000-0000-000040660000}"/>
    <cellStyle name="Comma 2 43 2 2 2 2 4 3" xfId="26186" xr:uid="{00000000-0005-0000-0000-000041660000}"/>
    <cellStyle name="Comma 2 43 2 2 2 2 4 3 2" xfId="26187" xr:uid="{00000000-0005-0000-0000-000042660000}"/>
    <cellStyle name="Comma 2 43 2 2 2 2 4 4" xfId="26188" xr:uid="{00000000-0005-0000-0000-000043660000}"/>
    <cellStyle name="Comma 2 43 2 2 2 2 5" xfId="26189" xr:uid="{00000000-0005-0000-0000-000044660000}"/>
    <cellStyle name="Comma 2 43 2 2 2 2 5 2" xfId="26190" xr:uid="{00000000-0005-0000-0000-000045660000}"/>
    <cellStyle name="Comma 2 43 2 2 2 2 6" xfId="26191" xr:uid="{00000000-0005-0000-0000-000046660000}"/>
    <cellStyle name="Comma 2 43 2 2 2 2 6 2" xfId="26192" xr:uid="{00000000-0005-0000-0000-000047660000}"/>
    <cellStyle name="Comma 2 43 2 2 2 2 7" xfId="26193" xr:uid="{00000000-0005-0000-0000-000048660000}"/>
    <cellStyle name="Comma 2 43 2 2 2 2 8" xfId="26194" xr:uid="{00000000-0005-0000-0000-000049660000}"/>
    <cellStyle name="Comma 2 43 2 2 2 3" xfId="26195" xr:uid="{00000000-0005-0000-0000-00004A660000}"/>
    <cellStyle name="Comma 2 43 2 2 2 3 2" xfId="26196" xr:uid="{00000000-0005-0000-0000-00004B660000}"/>
    <cellStyle name="Comma 2 43 2 2 2 3 2 2" xfId="26197" xr:uid="{00000000-0005-0000-0000-00004C660000}"/>
    <cellStyle name="Comma 2 43 2 2 2 3 3" xfId="26198" xr:uid="{00000000-0005-0000-0000-00004D660000}"/>
    <cellStyle name="Comma 2 43 2 2 2 3 3 2" xfId="26199" xr:uid="{00000000-0005-0000-0000-00004E660000}"/>
    <cellStyle name="Comma 2 43 2 2 2 3 4" xfId="26200" xr:uid="{00000000-0005-0000-0000-00004F660000}"/>
    <cellStyle name="Comma 2 43 2 2 2 4" xfId="26201" xr:uid="{00000000-0005-0000-0000-000050660000}"/>
    <cellStyle name="Comma 2 43 2 2 2 4 2" xfId="26202" xr:uid="{00000000-0005-0000-0000-000051660000}"/>
    <cellStyle name="Comma 2 43 2 2 2 4 2 2" xfId="26203" xr:uid="{00000000-0005-0000-0000-000052660000}"/>
    <cellStyle name="Comma 2 43 2 2 2 4 3" xfId="26204" xr:uid="{00000000-0005-0000-0000-000053660000}"/>
    <cellStyle name="Comma 2 43 2 2 2 4 3 2" xfId="26205" xr:uid="{00000000-0005-0000-0000-000054660000}"/>
    <cellStyle name="Comma 2 43 2 2 2 4 4" xfId="26206" xr:uid="{00000000-0005-0000-0000-000055660000}"/>
    <cellStyle name="Comma 2 43 2 2 2 5" xfId="26207" xr:uid="{00000000-0005-0000-0000-000056660000}"/>
    <cellStyle name="Comma 2 43 2 2 2 5 2" xfId="26208" xr:uid="{00000000-0005-0000-0000-000057660000}"/>
    <cellStyle name="Comma 2 43 2 2 2 5 2 2" xfId="26209" xr:uid="{00000000-0005-0000-0000-000058660000}"/>
    <cellStyle name="Comma 2 43 2 2 2 5 3" xfId="26210" xr:uid="{00000000-0005-0000-0000-000059660000}"/>
    <cellStyle name="Comma 2 43 2 2 2 5 3 2" xfId="26211" xr:uid="{00000000-0005-0000-0000-00005A660000}"/>
    <cellStyle name="Comma 2 43 2 2 2 5 4" xfId="26212" xr:uid="{00000000-0005-0000-0000-00005B660000}"/>
    <cellStyle name="Comma 2 43 2 2 2 6" xfId="26213" xr:uid="{00000000-0005-0000-0000-00005C660000}"/>
    <cellStyle name="Comma 2 43 2 2 2 6 2" xfId="26214" xr:uid="{00000000-0005-0000-0000-00005D660000}"/>
    <cellStyle name="Comma 2 43 2 2 2 7" xfId="26215" xr:uid="{00000000-0005-0000-0000-00005E660000}"/>
    <cellStyle name="Comma 2 43 2 2 2 7 2" xfId="26216" xr:uid="{00000000-0005-0000-0000-00005F660000}"/>
    <cellStyle name="Comma 2 43 2 2 2 8" xfId="26217" xr:uid="{00000000-0005-0000-0000-000060660000}"/>
    <cellStyle name="Comma 2 43 2 2 2 9" xfId="26218" xr:uid="{00000000-0005-0000-0000-000061660000}"/>
    <cellStyle name="Comma 2 43 2 2 3" xfId="26219" xr:uid="{00000000-0005-0000-0000-000062660000}"/>
    <cellStyle name="Comma 2 43 2 2 3 2" xfId="26220" xr:uid="{00000000-0005-0000-0000-000063660000}"/>
    <cellStyle name="Comma 2 43 2 2 3 2 2" xfId="26221" xr:uid="{00000000-0005-0000-0000-000064660000}"/>
    <cellStyle name="Comma 2 43 2 2 3 2 2 2" xfId="26222" xr:uid="{00000000-0005-0000-0000-000065660000}"/>
    <cellStyle name="Comma 2 43 2 2 3 2 3" xfId="26223" xr:uid="{00000000-0005-0000-0000-000066660000}"/>
    <cellStyle name="Comma 2 43 2 2 3 2 3 2" xfId="26224" xr:uid="{00000000-0005-0000-0000-000067660000}"/>
    <cellStyle name="Comma 2 43 2 2 3 2 4" xfId="26225" xr:uid="{00000000-0005-0000-0000-000068660000}"/>
    <cellStyle name="Comma 2 43 2 2 3 3" xfId="26226" xr:uid="{00000000-0005-0000-0000-000069660000}"/>
    <cellStyle name="Comma 2 43 2 2 3 3 2" xfId="26227" xr:uid="{00000000-0005-0000-0000-00006A660000}"/>
    <cellStyle name="Comma 2 43 2 2 3 3 2 2" xfId="26228" xr:uid="{00000000-0005-0000-0000-00006B660000}"/>
    <cellStyle name="Comma 2 43 2 2 3 3 3" xfId="26229" xr:uid="{00000000-0005-0000-0000-00006C660000}"/>
    <cellStyle name="Comma 2 43 2 2 3 3 3 2" xfId="26230" xr:uid="{00000000-0005-0000-0000-00006D660000}"/>
    <cellStyle name="Comma 2 43 2 2 3 3 4" xfId="26231" xr:uid="{00000000-0005-0000-0000-00006E660000}"/>
    <cellStyle name="Comma 2 43 2 2 3 4" xfId="26232" xr:uid="{00000000-0005-0000-0000-00006F660000}"/>
    <cellStyle name="Comma 2 43 2 2 3 4 2" xfId="26233" xr:uid="{00000000-0005-0000-0000-000070660000}"/>
    <cellStyle name="Comma 2 43 2 2 3 4 2 2" xfId="26234" xr:uid="{00000000-0005-0000-0000-000071660000}"/>
    <cellStyle name="Comma 2 43 2 2 3 4 3" xfId="26235" xr:uid="{00000000-0005-0000-0000-000072660000}"/>
    <cellStyle name="Comma 2 43 2 2 3 4 3 2" xfId="26236" xr:uid="{00000000-0005-0000-0000-000073660000}"/>
    <cellStyle name="Comma 2 43 2 2 3 4 4" xfId="26237" xr:uid="{00000000-0005-0000-0000-000074660000}"/>
    <cellStyle name="Comma 2 43 2 2 3 5" xfId="26238" xr:uid="{00000000-0005-0000-0000-000075660000}"/>
    <cellStyle name="Comma 2 43 2 2 3 5 2" xfId="26239" xr:uid="{00000000-0005-0000-0000-000076660000}"/>
    <cellStyle name="Comma 2 43 2 2 3 6" xfId="26240" xr:uid="{00000000-0005-0000-0000-000077660000}"/>
    <cellStyle name="Comma 2 43 2 2 3 6 2" xfId="26241" xr:uid="{00000000-0005-0000-0000-000078660000}"/>
    <cellStyle name="Comma 2 43 2 2 3 7" xfId="26242" xr:uid="{00000000-0005-0000-0000-000079660000}"/>
    <cellStyle name="Comma 2 43 2 2 3 8" xfId="26243" xr:uid="{00000000-0005-0000-0000-00007A660000}"/>
    <cellStyle name="Comma 2 43 2 2 4" xfId="26244" xr:uid="{00000000-0005-0000-0000-00007B660000}"/>
    <cellStyle name="Comma 2 43 2 2 4 2" xfId="26245" xr:uid="{00000000-0005-0000-0000-00007C660000}"/>
    <cellStyle name="Comma 2 43 2 2 4 2 2" xfId="26246" xr:uid="{00000000-0005-0000-0000-00007D660000}"/>
    <cellStyle name="Comma 2 43 2 2 4 3" xfId="26247" xr:uid="{00000000-0005-0000-0000-00007E660000}"/>
    <cellStyle name="Comma 2 43 2 2 4 3 2" xfId="26248" xr:uid="{00000000-0005-0000-0000-00007F660000}"/>
    <cellStyle name="Comma 2 43 2 2 4 4" xfId="26249" xr:uid="{00000000-0005-0000-0000-000080660000}"/>
    <cellStyle name="Comma 2 43 2 2 5" xfId="26250" xr:uid="{00000000-0005-0000-0000-000081660000}"/>
    <cellStyle name="Comma 2 43 2 2 5 2" xfId="26251" xr:uid="{00000000-0005-0000-0000-000082660000}"/>
    <cellStyle name="Comma 2 43 2 2 5 2 2" xfId="26252" xr:uid="{00000000-0005-0000-0000-000083660000}"/>
    <cellStyle name="Comma 2 43 2 2 5 3" xfId="26253" xr:uid="{00000000-0005-0000-0000-000084660000}"/>
    <cellStyle name="Comma 2 43 2 2 5 3 2" xfId="26254" xr:uid="{00000000-0005-0000-0000-000085660000}"/>
    <cellStyle name="Comma 2 43 2 2 5 4" xfId="26255" xr:uid="{00000000-0005-0000-0000-000086660000}"/>
    <cellStyle name="Comma 2 43 2 2 6" xfId="26256" xr:uid="{00000000-0005-0000-0000-000087660000}"/>
    <cellStyle name="Comma 2 43 2 2 6 2" xfId="26257" xr:uid="{00000000-0005-0000-0000-000088660000}"/>
    <cellStyle name="Comma 2 43 2 2 6 2 2" xfId="26258" xr:uid="{00000000-0005-0000-0000-000089660000}"/>
    <cellStyle name="Comma 2 43 2 2 6 3" xfId="26259" xr:uid="{00000000-0005-0000-0000-00008A660000}"/>
    <cellStyle name="Comma 2 43 2 2 6 3 2" xfId="26260" xr:uid="{00000000-0005-0000-0000-00008B660000}"/>
    <cellStyle name="Comma 2 43 2 2 6 4" xfId="26261" xr:uid="{00000000-0005-0000-0000-00008C660000}"/>
    <cellStyle name="Comma 2 43 2 2 7" xfId="26262" xr:uid="{00000000-0005-0000-0000-00008D660000}"/>
    <cellStyle name="Comma 2 43 2 2 7 2" xfId="26263" xr:uid="{00000000-0005-0000-0000-00008E660000}"/>
    <cellStyle name="Comma 2 43 2 2 8" xfId="26264" xr:uid="{00000000-0005-0000-0000-00008F660000}"/>
    <cellStyle name="Comma 2 43 2 2 8 2" xfId="26265" xr:uid="{00000000-0005-0000-0000-000090660000}"/>
    <cellStyle name="Comma 2 43 2 2 9" xfId="26266" xr:uid="{00000000-0005-0000-0000-000091660000}"/>
    <cellStyle name="Comma 2 43 2 3" xfId="26267" xr:uid="{00000000-0005-0000-0000-000092660000}"/>
    <cellStyle name="Comma 2 43 2 3 2" xfId="26268" xr:uid="{00000000-0005-0000-0000-000093660000}"/>
    <cellStyle name="Comma 2 43 2 3 2 2" xfId="26269" xr:uid="{00000000-0005-0000-0000-000094660000}"/>
    <cellStyle name="Comma 2 43 2 3 2 2 2" xfId="26270" xr:uid="{00000000-0005-0000-0000-000095660000}"/>
    <cellStyle name="Comma 2 43 2 3 2 2 2 2" xfId="26271" xr:uid="{00000000-0005-0000-0000-000096660000}"/>
    <cellStyle name="Comma 2 43 2 3 2 2 3" xfId="26272" xr:uid="{00000000-0005-0000-0000-000097660000}"/>
    <cellStyle name="Comma 2 43 2 3 2 2 3 2" xfId="26273" xr:uid="{00000000-0005-0000-0000-000098660000}"/>
    <cellStyle name="Comma 2 43 2 3 2 2 4" xfId="26274" xr:uid="{00000000-0005-0000-0000-000099660000}"/>
    <cellStyle name="Comma 2 43 2 3 2 3" xfId="26275" xr:uid="{00000000-0005-0000-0000-00009A660000}"/>
    <cellStyle name="Comma 2 43 2 3 2 3 2" xfId="26276" xr:uid="{00000000-0005-0000-0000-00009B660000}"/>
    <cellStyle name="Comma 2 43 2 3 2 3 2 2" xfId="26277" xr:uid="{00000000-0005-0000-0000-00009C660000}"/>
    <cellStyle name="Comma 2 43 2 3 2 3 3" xfId="26278" xr:uid="{00000000-0005-0000-0000-00009D660000}"/>
    <cellStyle name="Comma 2 43 2 3 2 3 3 2" xfId="26279" xr:uid="{00000000-0005-0000-0000-00009E660000}"/>
    <cellStyle name="Comma 2 43 2 3 2 3 4" xfId="26280" xr:uid="{00000000-0005-0000-0000-00009F660000}"/>
    <cellStyle name="Comma 2 43 2 3 2 4" xfId="26281" xr:uid="{00000000-0005-0000-0000-0000A0660000}"/>
    <cellStyle name="Comma 2 43 2 3 2 4 2" xfId="26282" xr:uid="{00000000-0005-0000-0000-0000A1660000}"/>
    <cellStyle name="Comma 2 43 2 3 2 4 2 2" xfId="26283" xr:uid="{00000000-0005-0000-0000-0000A2660000}"/>
    <cellStyle name="Comma 2 43 2 3 2 4 3" xfId="26284" xr:uid="{00000000-0005-0000-0000-0000A3660000}"/>
    <cellStyle name="Comma 2 43 2 3 2 4 3 2" xfId="26285" xr:uid="{00000000-0005-0000-0000-0000A4660000}"/>
    <cellStyle name="Comma 2 43 2 3 2 4 4" xfId="26286" xr:uid="{00000000-0005-0000-0000-0000A5660000}"/>
    <cellStyle name="Comma 2 43 2 3 2 5" xfId="26287" xr:uid="{00000000-0005-0000-0000-0000A6660000}"/>
    <cellStyle name="Comma 2 43 2 3 2 5 2" xfId="26288" xr:uid="{00000000-0005-0000-0000-0000A7660000}"/>
    <cellStyle name="Comma 2 43 2 3 2 6" xfId="26289" xr:uid="{00000000-0005-0000-0000-0000A8660000}"/>
    <cellStyle name="Comma 2 43 2 3 2 6 2" xfId="26290" xr:uid="{00000000-0005-0000-0000-0000A9660000}"/>
    <cellStyle name="Comma 2 43 2 3 2 7" xfId="26291" xr:uid="{00000000-0005-0000-0000-0000AA660000}"/>
    <cellStyle name="Comma 2 43 2 3 2 8" xfId="26292" xr:uid="{00000000-0005-0000-0000-0000AB660000}"/>
    <cellStyle name="Comma 2 43 2 3 3" xfId="26293" xr:uid="{00000000-0005-0000-0000-0000AC660000}"/>
    <cellStyle name="Comma 2 43 2 3 3 2" xfId="26294" xr:uid="{00000000-0005-0000-0000-0000AD660000}"/>
    <cellStyle name="Comma 2 43 2 3 3 2 2" xfId="26295" xr:uid="{00000000-0005-0000-0000-0000AE660000}"/>
    <cellStyle name="Comma 2 43 2 3 3 3" xfId="26296" xr:uid="{00000000-0005-0000-0000-0000AF660000}"/>
    <cellStyle name="Comma 2 43 2 3 3 3 2" xfId="26297" xr:uid="{00000000-0005-0000-0000-0000B0660000}"/>
    <cellStyle name="Comma 2 43 2 3 3 4" xfId="26298" xr:uid="{00000000-0005-0000-0000-0000B1660000}"/>
    <cellStyle name="Comma 2 43 2 3 4" xfId="26299" xr:uid="{00000000-0005-0000-0000-0000B2660000}"/>
    <cellStyle name="Comma 2 43 2 3 4 2" xfId="26300" xr:uid="{00000000-0005-0000-0000-0000B3660000}"/>
    <cellStyle name="Comma 2 43 2 3 4 2 2" xfId="26301" xr:uid="{00000000-0005-0000-0000-0000B4660000}"/>
    <cellStyle name="Comma 2 43 2 3 4 3" xfId="26302" xr:uid="{00000000-0005-0000-0000-0000B5660000}"/>
    <cellStyle name="Comma 2 43 2 3 4 3 2" xfId="26303" xr:uid="{00000000-0005-0000-0000-0000B6660000}"/>
    <cellStyle name="Comma 2 43 2 3 4 4" xfId="26304" xr:uid="{00000000-0005-0000-0000-0000B7660000}"/>
    <cellStyle name="Comma 2 43 2 3 5" xfId="26305" xr:uid="{00000000-0005-0000-0000-0000B8660000}"/>
    <cellStyle name="Comma 2 43 2 3 5 2" xfId="26306" xr:uid="{00000000-0005-0000-0000-0000B9660000}"/>
    <cellStyle name="Comma 2 43 2 3 5 2 2" xfId="26307" xr:uid="{00000000-0005-0000-0000-0000BA660000}"/>
    <cellStyle name="Comma 2 43 2 3 5 3" xfId="26308" xr:uid="{00000000-0005-0000-0000-0000BB660000}"/>
    <cellStyle name="Comma 2 43 2 3 5 3 2" xfId="26309" xr:uid="{00000000-0005-0000-0000-0000BC660000}"/>
    <cellStyle name="Comma 2 43 2 3 5 4" xfId="26310" xr:uid="{00000000-0005-0000-0000-0000BD660000}"/>
    <cellStyle name="Comma 2 43 2 3 6" xfId="26311" xr:uid="{00000000-0005-0000-0000-0000BE660000}"/>
    <cellStyle name="Comma 2 43 2 3 6 2" xfId="26312" xr:uid="{00000000-0005-0000-0000-0000BF660000}"/>
    <cellStyle name="Comma 2 43 2 3 7" xfId="26313" xr:uid="{00000000-0005-0000-0000-0000C0660000}"/>
    <cellStyle name="Comma 2 43 2 3 7 2" xfId="26314" xr:uid="{00000000-0005-0000-0000-0000C1660000}"/>
    <cellStyle name="Comma 2 43 2 3 8" xfId="26315" xr:uid="{00000000-0005-0000-0000-0000C2660000}"/>
    <cellStyle name="Comma 2 43 2 3 9" xfId="26316" xr:uid="{00000000-0005-0000-0000-0000C3660000}"/>
    <cellStyle name="Comma 2 43 2 4" xfId="26317" xr:uid="{00000000-0005-0000-0000-0000C4660000}"/>
    <cellStyle name="Comma 2 43 2 4 2" xfId="26318" xr:uid="{00000000-0005-0000-0000-0000C5660000}"/>
    <cellStyle name="Comma 2 43 2 4 2 2" xfId="26319" xr:uid="{00000000-0005-0000-0000-0000C6660000}"/>
    <cellStyle name="Comma 2 43 2 4 2 2 2" xfId="26320" xr:uid="{00000000-0005-0000-0000-0000C7660000}"/>
    <cellStyle name="Comma 2 43 2 4 2 3" xfId="26321" xr:uid="{00000000-0005-0000-0000-0000C8660000}"/>
    <cellStyle name="Comma 2 43 2 4 2 3 2" xfId="26322" xr:uid="{00000000-0005-0000-0000-0000C9660000}"/>
    <cellStyle name="Comma 2 43 2 4 2 4" xfId="26323" xr:uid="{00000000-0005-0000-0000-0000CA660000}"/>
    <cellStyle name="Comma 2 43 2 4 3" xfId="26324" xr:uid="{00000000-0005-0000-0000-0000CB660000}"/>
    <cellStyle name="Comma 2 43 2 4 3 2" xfId="26325" xr:uid="{00000000-0005-0000-0000-0000CC660000}"/>
    <cellStyle name="Comma 2 43 2 4 3 2 2" xfId="26326" xr:uid="{00000000-0005-0000-0000-0000CD660000}"/>
    <cellStyle name="Comma 2 43 2 4 3 3" xfId="26327" xr:uid="{00000000-0005-0000-0000-0000CE660000}"/>
    <cellStyle name="Comma 2 43 2 4 3 3 2" xfId="26328" xr:uid="{00000000-0005-0000-0000-0000CF660000}"/>
    <cellStyle name="Comma 2 43 2 4 3 4" xfId="26329" xr:uid="{00000000-0005-0000-0000-0000D0660000}"/>
    <cellStyle name="Comma 2 43 2 4 4" xfId="26330" xr:uid="{00000000-0005-0000-0000-0000D1660000}"/>
    <cellStyle name="Comma 2 43 2 4 4 2" xfId="26331" xr:uid="{00000000-0005-0000-0000-0000D2660000}"/>
    <cellStyle name="Comma 2 43 2 4 4 2 2" xfId="26332" xr:uid="{00000000-0005-0000-0000-0000D3660000}"/>
    <cellStyle name="Comma 2 43 2 4 4 3" xfId="26333" xr:uid="{00000000-0005-0000-0000-0000D4660000}"/>
    <cellStyle name="Comma 2 43 2 4 4 3 2" xfId="26334" xr:uid="{00000000-0005-0000-0000-0000D5660000}"/>
    <cellStyle name="Comma 2 43 2 4 4 4" xfId="26335" xr:uid="{00000000-0005-0000-0000-0000D6660000}"/>
    <cellStyle name="Comma 2 43 2 4 5" xfId="26336" xr:uid="{00000000-0005-0000-0000-0000D7660000}"/>
    <cellStyle name="Comma 2 43 2 4 5 2" xfId="26337" xr:uid="{00000000-0005-0000-0000-0000D8660000}"/>
    <cellStyle name="Comma 2 43 2 4 6" xfId="26338" xr:uid="{00000000-0005-0000-0000-0000D9660000}"/>
    <cellStyle name="Comma 2 43 2 4 6 2" xfId="26339" xr:uid="{00000000-0005-0000-0000-0000DA660000}"/>
    <cellStyle name="Comma 2 43 2 4 7" xfId="26340" xr:uid="{00000000-0005-0000-0000-0000DB660000}"/>
    <cellStyle name="Comma 2 43 2 4 8" xfId="26341" xr:uid="{00000000-0005-0000-0000-0000DC660000}"/>
    <cellStyle name="Comma 2 43 2 5" xfId="26342" xr:uid="{00000000-0005-0000-0000-0000DD660000}"/>
    <cellStyle name="Comma 2 43 2 5 2" xfId="26343" xr:uid="{00000000-0005-0000-0000-0000DE660000}"/>
    <cellStyle name="Comma 2 43 2 5 2 2" xfId="26344" xr:uid="{00000000-0005-0000-0000-0000DF660000}"/>
    <cellStyle name="Comma 2 43 2 5 3" xfId="26345" xr:uid="{00000000-0005-0000-0000-0000E0660000}"/>
    <cellStyle name="Comma 2 43 2 5 3 2" xfId="26346" xr:uid="{00000000-0005-0000-0000-0000E1660000}"/>
    <cellStyle name="Comma 2 43 2 5 4" xfId="26347" xr:uid="{00000000-0005-0000-0000-0000E2660000}"/>
    <cellStyle name="Comma 2 43 2 6" xfId="26348" xr:uid="{00000000-0005-0000-0000-0000E3660000}"/>
    <cellStyle name="Comma 2 43 2 6 2" xfId="26349" xr:uid="{00000000-0005-0000-0000-0000E4660000}"/>
    <cellStyle name="Comma 2 43 2 6 2 2" xfId="26350" xr:uid="{00000000-0005-0000-0000-0000E5660000}"/>
    <cellStyle name="Comma 2 43 2 6 3" xfId="26351" xr:uid="{00000000-0005-0000-0000-0000E6660000}"/>
    <cellStyle name="Comma 2 43 2 6 3 2" xfId="26352" xr:uid="{00000000-0005-0000-0000-0000E7660000}"/>
    <cellStyle name="Comma 2 43 2 6 4" xfId="26353" xr:uid="{00000000-0005-0000-0000-0000E8660000}"/>
    <cellStyle name="Comma 2 43 2 7" xfId="26354" xr:uid="{00000000-0005-0000-0000-0000E9660000}"/>
    <cellStyle name="Comma 2 43 2 7 2" xfId="26355" xr:uid="{00000000-0005-0000-0000-0000EA660000}"/>
    <cellStyle name="Comma 2 43 2 7 2 2" xfId="26356" xr:uid="{00000000-0005-0000-0000-0000EB660000}"/>
    <cellStyle name="Comma 2 43 2 7 3" xfId="26357" xr:uid="{00000000-0005-0000-0000-0000EC660000}"/>
    <cellStyle name="Comma 2 43 2 7 3 2" xfId="26358" xr:uid="{00000000-0005-0000-0000-0000ED660000}"/>
    <cellStyle name="Comma 2 43 2 7 4" xfId="26359" xr:uid="{00000000-0005-0000-0000-0000EE660000}"/>
    <cellStyle name="Comma 2 43 2 8" xfId="26360" xr:uid="{00000000-0005-0000-0000-0000EF660000}"/>
    <cellStyle name="Comma 2 43 2 8 2" xfId="26361" xr:uid="{00000000-0005-0000-0000-0000F0660000}"/>
    <cellStyle name="Comma 2 43 2 9" xfId="26362" xr:uid="{00000000-0005-0000-0000-0000F1660000}"/>
    <cellStyle name="Comma 2 43 2 9 2" xfId="26363" xr:uid="{00000000-0005-0000-0000-0000F2660000}"/>
    <cellStyle name="Comma 2 43 3" xfId="26364" xr:uid="{00000000-0005-0000-0000-0000F3660000}"/>
    <cellStyle name="Comma 2 43 3 10" xfId="26365" xr:uid="{00000000-0005-0000-0000-0000F4660000}"/>
    <cellStyle name="Comma 2 43 3 11" xfId="26366" xr:uid="{00000000-0005-0000-0000-0000F5660000}"/>
    <cellStyle name="Comma 2 43 3 2" xfId="26367" xr:uid="{00000000-0005-0000-0000-0000F6660000}"/>
    <cellStyle name="Comma 2 43 3 2 10" xfId="26368" xr:uid="{00000000-0005-0000-0000-0000F7660000}"/>
    <cellStyle name="Comma 2 43 3 2 2" xfId="26369" xr:uid="{00000000-0005-0000-0000-0000F8660000}"/>
    <cellStyle name="Comma 2 43 3 2 2 2" xfId="26370" xr:uid="{00000000-0005-0000-0000-0000F9660000}"/>
    <cellStyle name="Comma 2 43 3 2 2 2 2" xfId="26371" xr:uid="{00000000-0005-0000-0000-0000FA660000}"/>
    <cellStyle name="Comma 2 43 3 2 2 2 2 2" xfId="26372" xr:uid="{00000000-0005-0000-0000-0000FB660000}"/>
    <cellStyle name="Comma 2 43 3 2 2 2 2 2 2" xfId="26373" xr:uid="{00000000-0005-0000-0000-0000FC660000}"/>
    <cellStyle name="Comma 2 43 3 2 2 2 2 3" xfId="26374" xr:uid="{00000000-0005-0000-0000-0000FD660000}"/>
    <cellStyle name="Comma 2 43 3 2 2 2 2 3 2" xfId="26375" xr:uid="{00000000-0005-0000-0000-0000FE660000}"/>
    <cellStyle name="Comma 2 43 3 2 2 2 2 4" xfId="26376" xr:uid="{00000000-0005-0000-0000-0000FF660000}"/>
    <cellStyle name="Comma 2 43 3 2 2 2 3" xfId="26377" xr:uid="{00000000-0005-0000-0000-000000670000}"/>
    <cellStyle name="Comma 2 43 3 2 2 2 3 2" xfId="26378" xr:uid="{00000000-0005-0000-0000-000001670000}"/>
    <cellStyle name="Comma 2 43 3 2 2 2 3 2 2" xfId="26379" xr:uid="{00000000-0005-0000-0000-000002670000}"/>
    <cellStyle name="Comma 2 43 3 2 2 2 3 3" xfId="26380" xr:uid="{00000000-0005-0000-0000-000003670000}"/>
    <cellStyle name="Comma 2 43 3 2 2 2 3 3 2" xfId="26381" xr:uid="{00000000-0005-0000-0000-000004670000}"/>
    <cellStyle name="Comma 2 43 3 2 2 2 3 4" xfId="26382" xr:uid="{00000000-0005-0000-0000-000005670000}"/>
    <cellStyle name="Comma 2 43 3 2 2 2 4" xfId="26383" xr:uid="{00000000-0005-0000-0000-000006670000}"/>
    <cellStyle name="Comma 2 43 3 2 2 2 4 2" xfId="26384" xr:uid="{00000000-0005-0000-0000-000007670000}"/>
    <cellStyle name="Comma 2 43 3 2 2 2 4 2 2" xfId="26385" xr:uid="{00000000-0005-0000-0000-000008670000}"/>
    <cellStyle name="Comma 2 43 3 2 2 2 4 3" xfId="26386" xr:uid="{00000000-0005-0000-0000-000009670000}"/>
    <cellStyle name="Comma 2 43 3 2 2 2 4 3 2" xfId="26387" xr:uid="{00000000-0005-0000-0000-00000A670000}"/>
    <cellStyle name="Comma 2 43 3 2 2 2 4 4" xfId="26388" xr:uid="{00000000-0005-0000-0000-00000B670000}"/>
    <cellStyle name="Comma 2 43 3 2 2 2 5" xfId="26389" xr:uid="{00000000-0005-0000-0000-00000C670000}"/>
    <cellStyle name="Comma 2 43 3 2 2 2 5 2" xfId="26390" xr:uid="{00000000-0005-0000-0000-00000D670000}"/>
    <cellStyle name="Comma 2 43 3 2 2 2 6" xfId="26391" xr:uid="{00000000-0005-0000-0000-00000E670000}"/>
    <cellStyle name="Comma 2 43 3 2 2 2 6 2" xfId="26392" xr:uid="{00000000-0005-0000-0000-00000F670000}"/>
    <cellStyle name="Comma 2 43 3 2 2 2 7" xfId="26393" xr:uid="{00000000-0005-0000-0000-000010670000}"/>
    <cellStyle name="Comma 2 43 3 2 2 2 8" xfId="26394" xr:uid="{00000000-0005-0000-0000-000011670000}"/>
    <cellStyle name="Comma 2 43 3 2 2 3" xfId="26395" xr:uid="{00000000-0005-0000-0000-000012670000}"/>
    <cellStyle name="Comma 2 43 3 2 2 3 2" xfId="26396" xr:uid="{00000000-0005-0000-0000-000013670000}"/>
    <cellStyle name="Comma 2 43 3 2 2 3 2 2" xfId="26397" xr:uid="{00000000-0005-0000-0000-000014670000}"/>
    <cellStyle name="Comma 2 43 3 2 2 3 3" xfId="26398" xr:uid="{00000000-0005-0000-0000-000015670000}"/>
    <cellStyle name="Comma 2 43 3 2 2 3 3 2" xfId="26399" xr:uid="{00000000-0005-0000-0000-000016670000}"/>
    <cellStyle name="Comma 2 43 3 2 2 3 4" xfId="26400" xr:uid="{00000000-0005-0000-0000-000017670000}"/>
    <cellStyle name="Comma 2 43 3 2 2 4" xfId="26401" xr:uid="{00000000-0005-0000-0000-000018670000}"/>
    <cellStyle name="Comma 2 43 3 2 2 4 2" xfId="26402" xr:uid="{00000000-0005-0000-0000-000019670000}"/>
    <cellStyle name="Comma 2 43 3 2 2 4 2 2" xfId="26403" xr:uid="{00000000-0005-0000-0000-00001A670000}"/>
    <cellStyle name="Comma 2 43 3 2 2 4 3" xfId="26404" xr:uid="{00000000-0005-0000-0000-00001B670000}"/>
    <cellStyle name="Comma 2 43 3 2 2 4 3 2" xfId="26405" xr:uid="{00000000-0005-0000-0000-00001C670000}"/>
    <cellStyle name="Comma 2 43 3 2 2 4 4" xfId="26406" xr:uid="{00000000-0005-0000-0000-00001D670000}"/>
    <cellStyle name="Comma 2 43 3 2 2 5" xfId="26407" xr:uid="{00000000-0005-0000-0000-00001E670000}"/>
    <cellStyle name="Comma 2 43 3 2 2 5 2" xfId="26408" xr:uid="{00000000-0005-0000-0000-00001F670000}"/>
    <cellStyle name="Comma 2 43 3 2 2 5 2 2" xfId="26409" xr:uid="{00000000-0005-0000-0000-000020670000}"/>
    <cellStyle name="Comma 2 43 3 2 2 5 3" xfId="26410" xr:uid="{00000000-0005-0000-0000-000021670000}"/>
    <cellStyle name="Comma 2 43 3 2 2 5 3 2" xfId="26411" xr:uid="{00000000-0005-0000-0000-000022670000}"/>
    <cellStyle name="Comma 2 43 3 2 2 5 4" xfId="26412" xr:uid="{00000000-0005-0000-0000-000023670000}"/>
    <cellStyle name="Comma 2 43 3 2 2 6" xfId="26413" xr:uid="{00000000-0005-0000-0000-000024670000}"/>
    <cellStyle name="Comma 2 43 3 2 2 6 2" xfId="26414" xr:uid="{00000000-0005-0000-0000-000025670000}"/>
    <cellStyle name="Comma 2 43 3 2 2 7" xfId="26415" xr:uid="{00000000-0005-0000-0000-000026670000}"/>
    <cellStyle name="Comma 2 43 3 2 2 7 2" xfId="26416" xr:uid="{00000000-0005-0000-0000-000027670000}"/>
    <cellStyle name="Comma 2 43 3 2 2 8" xfId="26417" xr:uid="{00000000-0005-0000-0000-000028670000}"/>
    <cellStyle name="Comma 2 43 3 2 2 9" xfId="26418" xr:uid="{00000000-0005-0000-0000-000029670000}"/>
    <cellStyle name="Comma 2 43 3 2 3" xfId="26419" xr:uid="{00000000-0005-0000-0000-00002A670000}"/>
    <cellStyle name="Comma 2 43 3 2 3 2" xfId="26420" xr:uid="{00000000-0005-0000-0000-00002B670000}"/>
    <cellStyle name="Comma 2 43 3 2 3 2 2" xfId="26421" xr:uid="{00000000-0005-0000-0000-00002C670000}"/>
    <cellStyle name="Comma 2 43 3 2 3 2 2 2" xfId="26422" xr:uid="{00000000-0005-0000-0000-00002D670000}"/>
    <cellStyle name="Comma 2 43 3 2 3 2 3" xfId="26423" xr:uid="{00000000-0005-0000-0000-00002E670000}"/>
    <cellStyle name="Comma 2 43 3 2 3 2 3 2" xfId="26424" xr:uid="{00000000-0005-0000-0000-00002F670000}"/>
    <cellStyle name="Comma 2 43 3 2 3 2 4" xfId="26425" xr:uid="{00000000-0005-0000-0000-000030670000}"/>
    <cellStyle name="Comma 2 43 3 2 3 3" xfId="26426" xr:uid="{00000000-0005-0000-0000-000031670000}"/>
    <cellStyle name="Comma 2 43 3 2 3 3 2" xfId="26427" xr:uid="{00000000-0005-0000-0000-000032670000}"/>
    <cellStyle name="Comma 2 43 3 2 3 3 2 2" xfId="26428" xr:uid="{00000000-0005-0000-0000-000033670000}"/>
    <cellStyle name="Comma 2 43 3 2 3 3 3" xfId="26429" xr:uid="{00000000-0005-0000-0000-000034670000}"/>
    <cellStyle name="Comma 2 43 3 2 3 3 3 2" xfId="26430" xr:uid="{00000000-0005-0000-0000-000035670000}"/>
    <cellStyle name="Comma 2 43 3 2 3 3 4" xfId="26431" xr:uid="{00000000-0005-0000-0000-000036670000}"/>
    <cellStyle name="Comma 2 43 3 2 3 4" xfId="26432" xr:uid="{00000000-0005-0000-0000-000037670000}"/>
    <cellStyle name="Comma 2 43 3 2 3 4 2" xfId="26433" xr:uid="{00000000-0005-0000-0000-000038670000}"/>
    <cellStyle name="Comma 2 43 3 2 3 4 2 2" xfId="26434" xr:uid="{00000000-0005-0000-0000-000039670000}"/>
    <cellStyle name="Comma 2 43 3 2 3 4 3" xfId="26435" xr:uid="{00000000-0005-0000-0000-00003A670000}"/>
    <cellStyle name="Comma 2 43 3 2 3 4 3 2" xfId="26436" xr:uid="{00000000-0005-0000-0000-00003B670000}"/>
    <cellStyle name="Comma 2 43 3 2 3 4 4" xfId="26437" xr:uid="{00000000-0005-0000-0000-00003C670000}"/>
    <cellStyle name="Comma 2 43 3 2 3 5" xfId="26438" xr:uid="{00000000-0005-0000-0000-00003D670000}"/>
    <cellStyle name="Comma 2 43 3 2 3 5 2" xfId="26439" xr:uid="{00000000-0005-0000-0000-00003E670000}"/>
    <cellStyle name="Comma 2 43 3 2 3 6" xfId="26440" xr:uid="{00000000-0005-0000-0000-00003F670000}"/>
    <cellStyle name="Comma 2 43 3 2 3 6 2" xfId="26441" xr:uid="{00000000-0005-0000-0000-000040670000}"/>
    <cellStyle name="Comma 2 43 3 2 3 7" xfId="26442" xr:uid="{00000000-0005-0000-0000-000041670000}"/>
    <cellStyle name="Comma 2 43 3 2 3 8" xfId="26443" xr:uid="{00000000-0005-0000-0000-000042670000}"/>
    <cellStyle name="Comma 2 43 3 2 4" xfId="26444" xr:uid="{00000000-0005-0000-0000-000043670000}"/>
    <cellStyle name="Comma 2 43 3 2 4 2" xfId="26445" xr:uid="{00000000-0005-0000-0000-000044670000}"/>
    <cellStyle name="Comma 2 43 3 2 4 2 2" xfId="26446" xr:uid="{00000000-0005-0000-0000-000045670000}"/>
    <cellStyle name="Comma 2 43 3 2 4 3" xfId="26447" xr:uid="{00000000-0005-0000-0000-000046670000}"/>
    <cellStyle name="Comma 2 43 3 2 4 3 2" xfId="26448" xr:uid="{00000000-0005-0000-0000-000047670000}"/>
    <cellStyle name="Comma 2 43 3 2 4 4" xfId="26449" xr:uid="{00000000-0005-0000-0000-000048670000}"/>
    <cellStyle name="Comma 2 43 3 2 5" xfId="26450" xr:uid="{00000000-0005-0000-0000-000049670000}"/>
    <cellStyle name="Comma 2 43 3 2 5 2" xfId="26451" xr:uid="{00000000-0005-0000-0000-00004A670000}"/>
    <cellStyle name="Comma 2 43 3 2 5 2 2" xfId="26452" xr:uid="{00000000-0005-0000-0000-00004B670000}"/>
    <cellStyle name="Comma 2 43 3 2 5 3" xfId="26453" xr:uid="{00000000-0005-0000-0000-00004C670000}"/>
    <cellStyle name="Comma 2 43 3 2 5 3 2" xfId="26454" xr:uid="{00000000-0005-0000-0000-00004D670000}"/>
    <cellStyle name="Comma 2 43 3 2 5 4" xfId="26455" xr:uid="{00000000-0005-0000-0000-00004E670000}"/>
    <cellStyle name="Comma 2 43 3 2 6" xfId="26456" xr:uid="{00000000-0005-0000-0000-00004F670000}"/>
    <cellStyle name="Comma 2 43 3 2 6 2" xfId="26457" xr:uid="{00000000-0005-0000-0000-000050670000}"/>
    <cellStyle name="Comma 2 43 3 2 6 2 2" xfId="26458" xr:uid="{00000000-0005-0000-0000-000051670000}"/>
    <cellStyle name="Comma 2 43 3 2 6 3" xfId="26459" xr:uid="{00000000-0005-0000-0000-000052670000}"/>
    <cellStyle name="Comma 2 43 3 2 6 3 2" xfId="26460" xr:uid="{00000000-0005-0000-0000-000053670000}"/>
    <cellStyle name="Comma 2 43 3 2 6 4" xfId="26461" xr:uid="{00000000-0005-0000-0000-000054670000}"/>
    <cellStyle name="Comma 2 43 3 2 7" xfId="26462" xr:uid="{00000000-0005-0000-0000-000055670000}"/>
    <cellStyle name="Comma 2 43 3 2 7 2" xfId="26463" xr:uid="{00000000-0005-0000-0000-000056670000}"/>
    <cellStyle name="Comma 2 43 3 2 8" xfId="26464" xr:uid="{00000000-0005-0000-0000-000057670000}"/>
    <cellStyle name="Comma 2 43 3 2 8 2" xfId="26465" xr:uid="{00000000-0005-0000-0000-000058670000}"/>
    <cellStyle name="Comma 2 43 3 2 9" xfId="26466" xr:uid="{00000000-0005-0000-0000-000059670000}"/>
    <cellStyle name="Comma 2 43 3 3" xfId="26467" xr:uid="{00000000-0005-0000-0000-00005A670000}"/>
    <cellStyle name="Comma 2 43 3 3 2" xfId="26468" xr:uid="{00000000-0005-0000-0000-00005B670000}"/>
    <cellStyle name="Comma 2 43 3 3 2 2" xfId="26469" xr:uid="{00000000-0005-0000-0000-00005C670000}"/>
    <cellStyle name="Comma 2 43 3 3 2 2 2" xfId="26470" xr:uid="{00000000-0005-0000-0000-00005D670000}"/>
    <cellStyle name="Comma 2 43 3 3 2 2 2 2" xfId="26471" xr:uid="{00000000-0005-0000-0000-00005E670000}"/>
    <cellStyle name="Comma 2 43 3 3 2 2 3" xfId="26472" xr:uid="{00000000-0005-0000-0000-00005F670000}"/>
    <cellStyle name="Comma 2 43 3 3 2 2 3 2" xfId="26473" xr:uid="{00000000-0005-0000-0000-000060670000}"/>
    <cellStyle name="Comma 2 43 3 3 2 2 4" xfId="26474" xr:uid="{00000000-0005-0000-0000-000061670000}"/>
    <cellStyle name="Comma 2 43 3 3 2 3" xfId="26475" xr:uid="{00000000-0005-0000-0000-000062670000}"/>
    <cellStyle name="Comma 2 43 3 3 2 3 2" xfId="26476" xr:uid="{00000000-0005-0000-0000-000063670000}"/>
    <cellStyle name="Comma 2 43 3 3 2 3 2 2" xfId="26477" xr:uid="{00000000-0005-0000-0000-000064670000}"/>
    <cellStyle name="Comma 2 43 3 3 2 3 3" xfId="26478" xr:uid="{00000000-0005-0000-0000-000065670000}"/>
    <cellStyle name="Comma 2 43 3 3 2 3 3 2" xfId="26479" xr:uid="{00000000-0005-0000-0000-000066670000}"/>
    <cellStyle name="Comma 2 43 3 3 2 3 4" xfId="26480" xr:uid="{00000000-0005-0000-0000-000067670000}"/>
    <cellStyle name="Comma 2 43 3 3 2 4" xfId="26481" xr:uid="{00000000-0005-0000-0000-000068670000}"/>
    <cellStyle name="Comma 2 43 3 3 2 4 2" xfId="26482" xr:uid="{00000000-0005-0000-0000-000069670000}"/>
    <cellStyle name="Comma 2 43 3 3 2 4 2 2" xfId="26483" xr:uid="{00000000-0005-0000-0000-00006A670000}"/>
    <cellStyle name="Comma 2 43 3 3 2 4 3" xfId="26484" xr:uid="{00000000-0005-0000-0000-00006B670000}"/>
    <cellStyle name="Comma 2 43 3 3 2 4 3 2" xfId="26485" xr:uid="{00000000-0005-0000-0000-00006C670000}"/>
    <cellStyle name="Comma 2 43 3 3 2 4 4" xfId="26486" xr:uid="{00000000-0005-0000-0000-00006D670000}"/>
    <cellStyle name="Comma 2 43 3 3 2 5" xfId="26487" xr:uid="{00000000-0005-0000-0000-00006E670000}"/>
    <cellStyle name="Comma 2 43 3 3 2 5 2" xfId="26488" xr:uid="{00000000-0005-0000-0000-00006F670000}"/>
    <cellStyle name="Comma 2 43 3 3 2 6" xfId="26489" xr:uid="{00000000-0005-0000-0000-000070670000}"/>
    <cellStyle name="Comma 2 43 3 3 2 6 2" xfId="26490" xr:uid="{00000000-0005-0000-0000-000071670000}"/>
    <cellStyle name="Comma 2 43 3 3 2 7" xfId="26491" xr:uid="{00000000-0005-0000-0000-000072670000}"/>
    <cellStyle name="Comma 2 43 3 3 2 8" xfId="26492" xr:uid="{00000000-0005-0000-0000-000073670000}"/>
    <cellStyle name="Comma 2 43 3 3 3" xfId="26493" xr:uid="{00000000-0005-0000-0000-000074670000}"/>
    <cellStyle name="Comma 2 43 3 3 3 2" xfId="26494" xr:uid="{00000000-0005-0000-0000-000075670000}"/>
    <cellStyle name="Comma 2 43 3 3 3 2 2" xfId="26495" xr:uid="{00000000-0005-0000-0000-000076670000}"/>
    <cellStyle name="Comma 2 43 3 3 3 3" xfId="26496" xr:uid="{00000000-0005-0000-0000-000077670000}"/>
    <cellStyle name="Comma 2 43 3 3 3 3 2" xfId="26497" xr:uid="{00000000-0005-0000-0000-000078670000}"/>
    <cellStyle name="Comma 2 43 3 3 3 4" xfId="26498" xr:uid="{00000000-0005-0000-0000-000079670000}"/>
    <cellStyle name="Comma 2 43 3 3 4" xfId="26499" xr:uid="{00000000-0005-0000-0000-00007A670000}"/>
    <cellStyle name="Comma 2 43 3 3 4 2" xfId="26500" xr:uid="{00000000-0005-0000-0000-00007B670000}"/>
    <cellStyle name="Comma 2 43 3 3 4 2 2" xfId="26501" xr:uid="{00000000-0005-0000-0000-00007C670000}"/>
    <cellStyle name="Comma 2 43 3 3 4 3" xfId="26502" xr:uid="{00000000-0005-0000-0000-00007D670000}"/>
    <cellStyle name="Comma 2 43 3 3 4 3 2" xfId="26503" xr:uid="{00000000-0005-0000-0000-00007E670000}"/>
    <cellStyle name="Comma 2 43 3 3 4 4" xfId="26504" xr:uid="{00000000-0005-0000-0000-00007F670000}"/>
    <cellStyle name="Comma 2 43 3 3 5" xfId="26505" xr:uid="{00000000-0005-0000-0000-000080670000}"/>
    <cellStyle name="Comma 2 43 3 3 5 2" xfId="26506" xr:uid="{00000000-0005-0000-0000-000081670000}"/>
    <cellStyle name="Comma 2 43 3 3 5 2 2" xfId="26507" xr:uid="{00000000-0005-0000-0000-000082670000}"/>
    <cellStyle name="Comma 2 43 3 3 5 3" xfId="26508" xr:uid="{00000000-0005-0000-0000-000083670000}"/>
    <cellStyle name="Comma 2 43 3 3 5 3 2" xfId="26509" xr:uid="{00000000-0005-0000-0000-000084670000}"/>
    <cellStyle name="Comma 2 43 3 3 5 4" xfId="26510" xr:uid="{00000000-0005-0000-0000-000085670000}"/>
    <cellStyle name="Comma 2 43 3 3 6" xfId="26511" xr:uid="{00000000-0005-0000-0000-000086670000}"/>
    <cellStyle name="Comma 2 43 3 3 6 2" xfId="26512" xr:uid="{00000000-0005-0000-0000-000087670000}"/>
    <cellStyle name="Comma 2 43 3 3 7" xfId="26513" xr:uid="{00000000-0005-0000-0000-000088670000}"/>
    <cellStyle name="Comma 2 43 3 3 7 2" xfId="26514" xr:uid="{00000000-0005-0000-0000-000089670000}"/>
    <cellStyle name="Comma 2 43 3 3 8" xfId="26515" xr:uid="{00000000-0005-0000-0000-00008A670000}"/>
    <cellStyle name="Comma 2 43 3 3 9" xfId="26516" xr:uid="{00000000-0005-0000-0000-00008B670000}"/>
    <cellStyle name="Comma 2 43 3 4" xfId="26517" xr:uid="{00000000-0005-0000-0000-00008C670000}"/>
    <cellStyle name="Comma 2 43 3 4 2" xfId="26518" xr:uid="{00000000-0005-0000-0000-00008D670000}"/>
    <cellStyle name="Comma 2 43 3 4 2 2" xfId="26519" xr:uid="{00000000-0005-0000-0000-00008E670000}"/>
    <cellStyle name="Comma 2 43 3 4 2 2 2" xfId="26520" xr:uid="{00000000-0005-0000-0000-00008F670000}"/>
    <cellStyle name="Comma 2 43 3 4 2 3" xfId="26521" xr:uid="{00000000-0005-0000-0000-000090670000}"/>
    <cellStyle name="Comma 2 43 3 4 2 3 2" xfId="26522" xr:uid="{00000000-0005-0000-0000-000091670000}"/>
    <cellStyle name="Comma 2 43 3 4 2 4" xfId="26523" xr:uid="{00000000-0005-0000-0000-000092670000}"/>
    <cellStyle name="Comma 2 43 3 4 3" xfId="26524" xr:uid="{00000000-0005-0000-0000-000093670000}"/>
    <cellStyle name="Comma 2 43 3 4 3 2" xfId="26525" xr:uid="{00000000-0005-0000-0000-000094670000}"/>
    <cellStyle name="Comma 2 43 3 4 3 2 2" xfId="26526" xr:uid="{00000000-0005-0000-0000-000095670000}"/>
    <cellStyle name="Comma 2 43 3 4 3 3" xfId="26527" xr:uid="{00000000-0005-0000-0000-000096670000}"/>
    <cellStyle name="Comma 2 43 3 4 3 3 2" xfId="26528" xr:uid="{00000000-0005-0000-0000-000097670000}"/>
    <cellStyle name="Comma 2 43 3 4 3 4" xfId="26529" xr:uid="{00000000-0005-0000-0000-000098670000}"/>
    <cellStyle name="Comma 2 43 3 4 4" xfId="26530" xr:uid="{00000000-0005-0000-0000-000099670000}"/>
    <cellStyle name="Comma 2 43 3 4 4 2" xfId="26531" xr:uid="{00000000-0005-0000-0000-00009A670000}"/>
    <cellStyle name="Comma 2 43 3 4 4 2 2" xfId="26532" xr:uid="{00000000-0005-0000-0000-00009B670000}"/>
    <cellStyle name="Comma 2 43 3 4 4 3" xfId="26533" xr:uid="{00000000-0005-0000-0000-00009C670000}"/>
    <cellStyle name="Comma 2 43 3 4 4 3 2" xfId="26534" xr:uid="{00000000-0005-0000-0000-00009D670000}"/>
    <cellStyle name="Comma 2 43 3 4 4 4" xfId="26535" xr:uid="{00000000-0005-0000-0000-00009E670000}"/>
    <cellStyle name="Comma 2 43 3 4 5" xfId="26536" xr:uid="{00000000-0005-0000-0000-00009F670000}"/>
    <cellStyle name="Comma 2 43 3 4 5 2" xfId="26537" xr:uid="{00000000-0005-0000-0000-0000A0670000}"/>
    <cellStyle name="Comma 2 43 3 4 6" xfId="26538" xr:uid="{00000000-0005-0000-0000-0000A1670000}"/>
    <cellStyle name="Comma 2 43 3 4 6 2" xfId="26539" xr:uid="{00000000-0005-0000-0000-0000A2670000}"/>
    <cellStyle name="Comma 2 43 3 4 7" xfId="26540" xr:uid="{00000000-0005-0000-0000-0000A3670000}"/>
    <cellStyle name="Comma 2 43 3 4 8" xfId="26541" xr:uid="{00000000-0005-0000-0000-0000A4670000}"/>
    <cellStyle name="Comma 2 43 3 5" xfId="26542" xr:uid="{00000000-0005-0000-0000-0000A5670000}"/>
    <cellStyle name="Comma 2 43 3 5 2" xfId="26543" xr:uid="{00000000-0005-0000-0000-0000A6670000}"/>
    <cellStyle name="Comma 2 43 3 5 2 2" xfId="26544" xr:uid="{00000000-0005-0000-0000-0000A7670000}"/>
    <cellStyle name="Comma 2 43 3 5 3" xfId="26545" xr:uid="{00000000-0005-0000-0000-0000A8670000}"/>
    <cellStyle name="Comma 2 43 3 5 3 2" xfId="26546" xr:uid="{00000000-0005-0000-0000-0000A9670000}"/>
    <cellStyle name="Comma 2 43 3 5 4" xfId="26547" xr:uid="{00000000-0005-0000-0000-0000AA670000}"/>
    <cellStyle name="Comma 2 43 3 6" xfId="26548" xr:uid="{00000000-0005-0000-0000-0000AB670000}"/>
    <cellStyle name="Comma 2 43 3 6 2" xfId="26549" xr:uid="{00000000-0005-0000-0000-0000AC670000}"/>
    <cellStyle name="Comma 2 43 3 6 2 2" xfId="26550" xr:uid="{00000000-0005-0000-0000-0000AD670000}"/>
    <cellStyle name="Comma 2 43 3 6 3" xfId="26551" xr:uid="{00000000-0005-0000-0000-0000AE670000}"/>
    <cellStyle name="Comma 2 43 3 6 3 2" xfId="26552" xr:uid="{00000000-0005-0000-0000-0000AF670000}"/>
    <cellStyle name="Comma 2 43 3 6 4" xfId="26553" xr:uid="{00000000-0005-0000-0000-0000B0670000}"/>
    <cellStyle name="Comma 2 43 3 7" xfId="26554" xr:uid="{00000000-0005-0000-0000-0000B1670000}"/>
    <cellStyle name="Comma 2 43 3 7 2" xfId="26555" xr:uid="{00000000-0005-0000-0000-0000B2670000}"/>
    <cellStyle name="Comma 2 43 3 7 2 2" xfId="26556" xr:uid="{00000000-0005-0000-0000-0000B3670000}"/>
    <cellStyle name="Comma 2 43 3 7 3" xfId="26557" xr:uid="{00000000-0005-0000-0000-0000B4670000}"/>
    <cellStyle name="Comma 2 43 3 7 3 2" xfId="26558" xr:uid="{00000000-0005-0000-0000-0000B5670000}"/>
    <cellStyle name="Comma 2 43 3 7 4" xfId="26559" xr:uid="{00000000-0005-0000-0000-0000B6670000}"/>
    <cellStyle name="Comma 2 43 3 8" xfId="26560" xr:uid="{00000000-0005-0000-0000-0000B7670000}"/>
    <cellStyle name="Comma 2 43 3 8 2" xfId="26561" xr:uid="{00000000-0005-0000-0000-0000B8670000}"/>
    <cellStyle name="Comma 2 43 3 9" xfId="26562" xr:uid="{00000000-0005-0000-0000-0000B9670000}"/>
    <cellStyle name="Comma 2 43 3 9 2" xfId="26563" xr:uid="{00000000-0005-0000-0000-0000BA670000}"/>
    <cellStyle name="Comma 2 43 4" xfId="26564" xr:uid="{00000000-0005-0000-0000-0000BB670000}"/>
    <cellStyle name="Comma 2 43 4 10" xfId="26565" xr:uid="{00000000-0005-0000-0000-0000BC670000}"/>
    <cellStyle name="Comma 2 43 4 2" xfId="26566" xr:uid="{00000000-0005-0000-0000-0000BD670000}"/>
    <cellStyle name="Comma 2 43 4 2 2" xfId="26567" xr:uid="{00000000-0005-0000-0000-0000BE670000}"/>
    <cellStyle name="Comma 2 43 4 2 2 2" xfId="26568" xr:uid="{00000000-0005-0000-0000-0000BF670000}"/>
    <cellStyle name="Comma 2 43 4 2 2 2 2" xfId="26569" xr:uid="{00000000-0005-0000-0000-0000C0670000}"/>
    <cellStyle name="Comma 2 43 4 2 2 2 2 2" xfId="26570" xr:uid="{00000000-0005-0000-0000-0000C1670000}"/>
    <cellStyle name="Comma 2 43 4 2 2 2 3" xfId="26571" xr:uid="{00000000-0005-0000-0000-0000C2670000}"/>
    <cellStyle name="Comma 2 43 4 2 2 2 3 2" xfId="26572" xr:uid="{00000000-0005-0000-0000-0000C3670000}"/>
    <cellStyle name="Comma 2 43 4 2 2 2 4" xfId="26573" xr:uid="{00000000-0005-0000-0000-0000C4670000}"/>
    <cellStyle name="Comma 2 43 4 2 2 3" xfId="26574" xr:uid="{00000000-0005-0000-0000-0000C5670000}"/>
    <cellStyle name="Comma 2 43 4 2 2 3 2" xfId="26575" xr:uid="{00000000-0005-0000-0000-0000C6670000}"/>
    <cellStyle name="Comma 2 43 4 2 2 3 2 2" xfId="26576" xr:uid="{00000000-0005-0000-0000-0000C7670000}"/>
    <cellStyle name="Comma 2 43 4 2 2 3 3" xfId="26577" xr:uid="{00000000-0005-0000-0000-0000C8670000}"/>
    <cellStyle name="Comma 2 43 4 2 2 3 3 2" xfId="26578" xr:uid="{00000000-0005-0000-0000-0000C9670000}"/>
    <cellStyle name="Comma 2 43 4 2 2 3 4" xfId="26579" xr:uid="{00000000-0005-0000-0000-0000CA670000}"/>
    <cellStyle name="Comma 2 43 4 2 2 4" xfId="26580" xr:uid="{00000000-0005-0000-0000-0000CB670000}"/>
    <cellStyle name="Comma 2 43 4 2 2 4 2" xfId="26581" xr:uid="{00000000-0005-0000-0000-0000CC670000}"/>
    <cellStyle name="Comma 2 43 4 2 2 4 2 2" xfId="26582" xr:uid="{00000000-0005-0000-0000-0000CD670000}"/>
    <cellStyle name="Comma 2 43 4 2 2 4 3" xfId="26583" xr:uid="{00000000-0005-0000-0000-0000CE670000}"/>
    <cellStyle name="Comma 2 43 4 2 2 4 3 2" xfId="26584" xr:uid="{00000000-0005-0000-0000-0000CF670000}"/>
    <cellStyle name="Comma 2 43 4 2 2 4 4" xfId="26585" xr:uid="{00000000-0005-0000-0000-0000D0670000}"/>
    <cellStyle name="Comma 2 43 4 2 2 5" xfId="26586" xr:uid="{00000000-0005-0000-0000-0000D1670000}"/>
    <cellStyle name="Comma 2 43 4 2 2 5 2" xfId="26587" xr:uid="{00000000-0005-0000-0000-0000D2670000}"/>
    <cellStyle name="Comma 2 43 4 2 2 6" xfId="26588" xr:uid="{00000000-0005-0000-0000-0000D3670000}"/>
    <cellStyle name="Comma 2 43 4 2 2 6 2" xfId="26589" xr:uid="{00000000-0005-0000-0000-0000D4670000}"/>
    <cellStyle name="Comma 2 43 4 2 2 7" xfId="26590" xr:uid="{00000000-0005-0000-0000-0000D5670000}"/>
    <cellStyle name="Comma 2 43 4 2 2 8" xfId="26591" xr:uid="{00000000-0005-0000-0000-0000D6670000}"/>
    <cellStyle name="Comma 2 43 4 2 3" xfId="26592" xr:uid="{00000000-0005-0000-0000-0000D7670000}"/>
    <cellStyle name="Comma 2 43 4 2 3 2" xfId="26593" xr:uid="{00000000-0005-0000-0000-0000D8670000}"/>
    <cellStyle name="Comma 2 43 4 2 3 2 2" xfId="26594" xr:uid="{00000000-0005-0000-0000-0000D9670000}"/>
    <cellStyle name="Comma 2 43 4 2 3 3" xfId="26595" xr:uid="{00000000-0005-0000-0000-0000DA670000}"/>
    <cellStyle name="Comma 2 43 4 2 3 3 2" xfId="26596" xr:uid="{00000000-0005-0000-0000-0000DB670000}"/>
    <cellStyle name="Comma 2 43 4 2 3 4" xfId="26597" xr:uid="{00000000-0005-0000-0000-0000DC670000}"/>
    <cellStyle name="Comma 2 43 4 2 4" xfId="26598" xr:uid="{00000000-0005-0000-0000-0000DD670000}"/>
    <cellStyle name="Comma 2 43 4 2 4 2" xfId="26599" xr:uid="{00000000-0005-0000-0000-0000DE670000}"/>
    <cellStyle name="Comma 2 43 4 2 4 2 2" xfId="26600" xr:uid="{00000000-0005-0000-0000-0000DF670000}"/>
    <cellStyle name="Comma 2 43 4 2 4 3" xfId="26601" xr:uid="{00000000-0005-0000-0000-0000E0670000}"/>
    <cellStyle name="Comma 2 43 4 2 4 3 2" xfId="26602" xr:uid="{00000000-0005-0000-0000-0000E1670000}"/>
    <cellStyle name="Comma 2 43 4 2 4 4" xfId="26603" xr:uid="{00000000-0005-0000-0000-0000E2670000}"/>
    <cellStyle name="Comma 2 43 4 2 5" xfId="26604" xr:uid="{00000000-0005-0000-0000-0000E3670000}"/>
    <cellStyle name="Comma 2 43 4 2 5 2" xfId="26605" xr:uid="{00000000-0005-0000-0000-0000E4670000}"/>
    <cellStyle name="Comma 2 43 4 2 5 2 2" xfId="26606" xr:uid="{00000000-0005-0000-0000-0000E5670000}"/>
    <cellStyle name="Comma 2 43 4 2 5 3" xfId="26607" xr:uid="{00000000-0005-0000-0000-0000E6670000}"/>
    <cellStyle name="Comma 2 43 4 2 5 3 2" xfId="26608" xr:uid="{00000000-0005-0000-0000-0000E7670000}"/>
    <cellStyle name="Comma 2 43 4 2 5 4" xfId="26609" xr:uid="{00000000-0005-0000-0000-0000E8670000}"/>
    <cellStyle name="Comma 2 43 4 2 6" xfId="26610" xr:uid="{00000000-0005-0000-0000-0000E9670000}"/>
    <cellStyle name="Comma 2 43 4 2 6 2" xfId="26611" xr:uid="{00000000-0005-0000-0000-0000EA670000}"/>
    <cellStyle name="Comma 2 43 4 2 7" xfId="26612" xr:uid="{00000000-0005-0000-0000-0000EB670000}"/>
    <cellStyle name="Comma 2 43 4 2 7 2" xfId="26613" xr:uid="{00000000-0005-0000-0000-0000EC670000}"/>
    <cellStyle name="Comma 2 43 4 2 8" xfId="26614" xr:uid="{00000000-0005-0000-0000-0000ED670000}"/>
    <cellStyle name="Comma 2 43 4 2 9" xfId="26615" xr:uid="{00000000-0005-0000-0000-0000EE670000}"/>
    <cellStyle name="Comma 2 43 4 3" xfId="26616" xr:uid="{00000000-0005-0000-0000-0000EF670000}"/>
    <cellStyle name="Comma 2 43 4 3 2" xfId="26617" xr:uid="{00000000-0005-0000-0000-0000F0670000}"/>
    <cellStyle name="Comma 2 43 4 3 2 2" xfId="26618" xr:uid="{00000000-0005-0000-0000-0000F1670000}"/>
    <cellStyle name="Comma 2 43 4 3 2 2 2" xfId="26619" xr:uid="{00000000-0005-0000-0000-0000F2670000}"/>
    <cellStyle name="Comma 2 43 4 3 2 3" xfId="26620" xr:uid="{00000000-0005-0000-0000-0000F3670000}"/>
    <cellStyle name="Comma 2 43 4 3 2 3 2" xfId="26621" xr:uid="{00000000-0005-0000-0000-0000F4670000}"/>
    <cellStyle name="Comma 2 43 4 3 2 4" xfId="26622" xr:uid="{00000000-0005-0000-0000-0000F5670000}"/>
    <cellStyle name="Comma 2 43 4 3 3" xfId="26623" xr:uid="{00000000-0005-0000-0000-0000F6670000}"/>
    <cellStyle name="Comma 2 43 4 3 3 2" xfId="26624" xr:uid="{00000000-0005-0000-0000-0000F7670000}"/>
    <cellStyle name="Comma 2 43 4 3 3 2 2" xfId="26625" xr:uid="{00000000-0005-0000-0000-0000F8670000}"/>
    <cellStyle name="Comma 2 43 4 3 3 3" xfId="26626" xr:uid="{00000000-0005-0000-0000-0000F9670000}"/>
    <cellStyle name="Comma 2 43 4 3 3 3 2" xfId="26627" xr:uid="{00000000-0005-0000-0000-0000FA670000}"/>
    <cellStyle name="Comma 2 43 4 3 3 4" xfId="26628" xr:uid="{00000000-0005-0000-0000-0000FB670000}"/>
    <cellStyle name="Comma 2 43 4 3 4" xfId="26629" xr:uid="{00000000-0005-0000-0000-0000FC670000}"/>
    <cellStyle name="Comma 2 43 4 3 4 2" xfId="26630" xr:uid="{00000000-0005-0000-0000-0000FD670000}"/>
    <cellStyle name="Comma 2 43 4 3 4 2 2" xfId="26631" xr:uid="{00000000-0005-0000-0000-0000FE670000}"/>
    <cellStyle name="Comma 2 43 4 3 4 3" xfId="26632" xr:uid="{00000000-0005-0000-0000-0000FF670000}"/>
    <cellStyle name="Comma 2 43 4 3 4 3 2" xfId="26633" xr:uid="{00000000-0005-0000-0000-000000680000}"/>
    <cellStyle name="Comma 2 43 4 3 4 4" xfId="26634" xr:uid="{00000000-0005-0000-0000-000001680000}"/>
    <cellStyle name="Comma 2 43 4 3 5" xfId="26635" xr:uid="{00000000-0005-0000-0000-000002680000}"/>
    <cellStyle name="Comma 2 43 4 3 5 2" xfId="26636" xr:uid="{00000000-0005-0000-0000-000003680000}"/>
    <cellStyle name="Comma 2 43 4 3 6" xfId="26637" xr:uid="{00000000-0005-0000-0000-000004680000}"/>
    <cellStyle name="Comma 2 43 4 3 6 2" xfId="26638" xr:uid="{00000000-0005-0000-0000-000005680000}"/>
    <cellStyle name="Comma 2 43 4 3 7" xfId="26639" xr:uid="{00000000-0005-0000-0000-000006680000}"/>
    <cellStyle name="Comma 2 43 4 3 8" xfId="26640" xr:uid="{00000000-0005-0000-0000-000007680000}"/>
    <cellStyle name="Comma 2 43 4 4" xfId="26641" xr:uid="{00000000-0005-0000-0000-000008680000}"/>
    <cellStyle name="Comma 2 43 4 4 2" xfId="26642" xr:uid="{00000000-0005-0000-0000-000009680000}"/>
    <cellStyle name="Comma 2 43 4 4 2 2" xfId="26643" xr:uid="{00000000-0005-0000-0000-00000A680000}"/>
    <cellStyle name="Comma 2 43 4 4 3" xfId="26644" xr:uid="{00000000-0005-0000-0000-00000B680000}"/>
    <cellStyle name="Comma 2 43 4 4 3 2" xfId="26645" xr:uid="{00000000-0005-0000-0000-00000C680000}"/>
    <cellStyle name="Comma 2 43 4 4 4" xfId="26646" xr:uid="{00000000-0005-0000-0000-00000D680000}"/>
    <cellStyle name="Comma 2 43 4 5" xfId="26647" xr:uid="{00000000-0005-0000-0000-00000E680000}"/>
    <cellStyle name="Comma 2 43 4 5 2" xfId="26648" xr:uid="{00000000-0005-0000-0000-00000F680000}"/>
    <cellStyle name="Comma 2 43 4 5 2 2" xfId="26649" xr:uid="{00000000-0005-0000-0000-000010680000}"/>
    <cellStyle name="Comma 2 43 4 5 3" xfId="26650" xr:uid="{00000000-0005-0000-0000-000011680000}"/>
    <cellStyle name="Comma 2 43 4 5 3 2" xfId="26651" xr:uid="{00000000-0005-0000-0000-000012680000}"/>
    <cellStyle name="Comma 2 43 4 5 4" xfId="26652" xr:uid="{00000000-0005-0000-0000-000013680000}"/>
    <cellStyle name="Comma 2 43 4 6" xfId="26653" xr:uid="{00000000-0005-0000-0000-000014680000}"/>
    <cellStyle name="Comma 2 43 4 6 2" xfId="26654" xr:uid="{00000000-0005-0000-0000-000015680000}"/>
    <cellStyle name="Comma 2 43 4 6 2 2" xfId="26655" xr:uid="{00000000-0005-0000-0000-000016680000}"/>
    <cellStyle name="Comma 2 43 4 6 3" xfId="26656" xr:uid="{00000000-0005-0000-0000-000017680000}"/>
    <cellStyle name="Comma 2 43 4 6 3 2" xfId="26657" xr:uid="{00000000-0005-0000-0000-000018680000}"/>
    <cellStyle name="Comma 2 43 4 6 4" xfId="26658" xr:uid="{00000000-0005-0000-0000-000019680000}"/>
    <cellStyle name="Comma 2 43 4 7" xfId="26659" xr:uid="{00000000-0005-0000-0000-00001A680000}"/>
    <cellStyle name="Comma 2 43 4 7 2" xfId="26660" xr:uid="{00000000-0005-0000-0000-00001B680000}"/>
    <cellStyle name="Comma 2 43 4 8" xfId="26661" xr:uid="{00000000-0005-0000-0000-00001C680000}"/>
    <cellStyle name="Comma 2 43 4 8 2" xfId="26662" xr:uid="{00000000-0005-0000-0000-00001D680000}"/>
    <cellStyle name="Comma 2 43 4 9" xfId="26663" xr:uid="{00000000-0005-0000-0000-00001E680000}"/>
    <cellStyle name="Comma 2 43 5" xfId="26664" xr:uid="{00000000-0005-0000-0000-00001F680000}"/>
    <cellStyle name="Comma 2 43 5 2" xfId="26665" xr:uid="{00000000-0005-0000-0000-000020680000}"/>
    <cellStyle name="Comma 2 43 5 2 2" xfId="26666" xr:uid="{00000000-0005-0000-0000-000021680000}"/>
    <cellStyle name="Comma 2 43 5 2 2 2" xfId="26667" xr:uid="{00000000-0005-0000-0000-000022680000}"/>
    <cellStyle name="Comma 2 43 5 2 2 2 2" xfId="26668" xr:uid="{00000000-0005-0000-0000-000023680000}"/>
    <cellStyle name="Comma 2 43 5 2 2 3" xfId="26669" xr:uid="{00000000-0005-0000-0000-000024680000}"/>
    <cellStyle name="Comma 2 43 5 2 2 3 2" xfId="26670" xr:uid="{00000000-0005-0000-0000-000025680000}"/>
    <cellStyle name="Comma 2 43 5 2 2 4" xfId="26671" xr:uid="{00000000-0005-0000-0000-000026680000}"/>
    <cellStyle name="Comma 2 43 5 2 3" xfId="26672" xr:uid="{00000000-0005-0000-0000-000027680000}"/>
    <cellStyle name="Comma 2 43 5 2 3 2" xfId="26673" xr:uid="{00000000-0005-0000-0000-000028680000}"/>
    <cellStyle name="Comma 2 43 5 2 3 2 2" xfId="26674" xr:uid="{00000000-0005-0000-0000-000029680000}"/>
    <cellStyle name="Comma 2 43 5 2 3 3" xfId="26675" xr:uid="{00000000-0005-0000-0000-00002A680000}"/>
    <cellStyle name="Comma 2 43 5 2 3 3 2" xfId="26676" xr:uid="{00000000-0005-0000-0000-00002B680000}"/>
    <cellStyle name="Comma 2 43 5 2 3 4" xfId="26677" xr:uid="{00000000-0005-0000-0000-00002C680000}"/>
    <cellStyle name="Comma 2 43 5 2 4" xfId="26678" xr:uid="{00000000-0005-0000-0000-00002D680000}"/>
    <cellStyle name="Comma 2 43 5 2 4 2" xfId="26679" xr:uid="{00000000-0005-0000-0000-00002E680000}"/>
    <cellStyle name="Comma 2 43 5 2 4 2 2" xfId="26680" xr:uid="{00000000-0005-0000-0000-00002F680000}"/>
    <cellStyle name="Comma 2 43 5 2 4 3" xfId="26681" xr:uid="{00000000-0005-0000-0000-000030680000}"/>
    <cellStyle name="Comma 2 43 5 2 4 3 2" xfId="26682" xr:uid="{00000000-0005-0000-0000-000031680000}"/>
    <cellStyle name="Comma 2 43 5 2 4 4" xfId="26683" xr:uid="{00000000-0005-0000-0000-000032680000}"/>
    <cellStyle name="Comma 2 43 5 2 5" xfId="26684" xr:uid="{00000000-0005-0000-0000-000033680000}"/>
    <cellStyle name="Comma 2 43 5 2 5 2" xfId="26685" xr:uid="{00000000-0005-0000-0000-000034680000}"/>
    <cellStyle name="Comma 2 43 5 2 6" xfId="26686" xr:uid="{00000000-0005-0000-0000-000035680000}"/>
    <cellStyle name="Comma 2 43 5 2 6 2" xfId="26687" xr:uid="{00000000-0005-0000-0000-000036680000}"/>
    <cellStyle name="Comma 2 43 5 2 7" xfId="26688" xr:uid="{00000000-0005-0000-0000-000037680000}"/>
    <cellStyle name="Comma 2 43 5 2 8" xfId="26689" xr:uid="{00000000-0005-0000-0000-000038680000}"/>
    <cellStyle name="Comma 2 43 5 3" xfId="26690" xr:uid="{00000000-0005-0000-0000-000039680000}"/>
    <cellStyle name="Comma 2 43 5 3 2" xfId="26691" xr:uid="{00000000-0005-0000-0000-00003A680000}"/>
    <cellStyle name="Comma 2 43 5 3 2 2" xfId="26692" xr:uid="{00000000-0005-0000-0000-00003B680000}"/>
    <cellStyle name="Comma 2 43 5 3 3" xfId="26693" xr:uid="{00000000-0005-0000-0000-00003C680000}"/>
    <cellStyle name="Comma 2 43 5 3 3 2" xfId="26694" xr:uid="{00000000-0005-0000-0000-00003D680000}"/>
    <cellStyle name="Comma 2 43 5 3 4" xfId="26695" xr:uid="{00000000-0005-0000-0000-00003E680000}"/>
    <cellStyle name="Comma 2 43 5 4" xfId="26696" xr:uid="{00000000-0005-0000-0000-00003F680000}"/>
    <cellStyle name="Comma 2 43 5 4 2" xfId="26697" xr:uid="{00000000-0005-0000-0000-000040680000}"/>
    <cellStyle name="Comma 2 43 5 4 2 2" xfId="26698" xr:uid="{00000000-0005-0000-0000-000041680000}"/>
    <cellStyle name="Comma 2 43 5 4 3" xfId="26699" xr:uid="{00000000-0005-0000-0000-000042680000}"/>
    <cellStyle name="Comma 2 43 5 4 3 2" xfId="26700" xr:uid="{00000000-0005-0000-0000-000043680000}"/>
    <cellStyle name="Comma 2 43 5 4 4" xfId="26701" xr:uid="{00000000-0005-0000-0000-000044680000}"/>
    <cellStyle name="Comma 2 43 5 5" xfId="26702" xr:uid="{00000000-0005-0000-0000-000045680000}"/>
    <cellStyle name="Comma 2 43 5 5 2" xfId="26703" xr:uid="{00000000-0005-0000-0000-000046680000}"/>
    <cellStyle name="Comma 2 43 5 5 2 2" xfId="26704" xr:uid="{00000000-0005-0000-0000-000047680000}"/>
    <cellStyle name="Comma 2 43 5 5 3" xfId="26705" xr:uid="{00000000-0005-0000-0000-000048680000}"/>
    <cellStyle name="Comma 2 43 5 5 3 2" xfId="26706" xr:uid="{00000000-0005-0000-0000-000049680000}"/>
    <cellStyle name="Comma 2 43 5 5 4" xfId="26707" xr:uid="{00000000-0005-0000-0000-00004A680000}"/>
    <cellStyle name="Comma 2 43 5 6" xfId="26708" xr:uid="{00000000-0005-0000-0000-00004B680000}"/>
    <cellStyle name="Comma 2 43 5 6 2" xfId="26709" xr:uid="{00000000-0005-0000-0000-00004C680000}"/>
    <cellStyle name="Comma 2 43 5 7" xfId="26710" xr:uid="{00000000-0005-0000-0000-00004D680000}"/>
    <cellStyle name="Comma 2 43 5 7 2" xfId="26711" xr:uid="{00000000-0005-0000-0000-00004E680000}"/>
    <cellStyle name="Comma 2 43 5 8" xfId="26712" xr:uid="{00000000-0005-0000-0000-00004F680000}"/>
    <cellStyle name="Comma 2 43 5 9" xfId="26713" xr:uid="{00000000-0005-0000-0000-000050680000}"/>
    <cellStyle name="Comma 2 43 6" xfId="26714" xr:uid="{00000000-0005-0000-0000-000051680000}"/>
    <cellStyle name="Comma 2 43 6 2" xfId="26715" xr:uid="{00000000-0005-0000-0000-000052680000}"/>
    <cellStyle name="Comma 2 43 6 2 2" xfId="26716" xr:uid="{00000000-0005-0000-0000-000053680000}"/>
    <cellStyle name="Comma 2 43 6 2 2 2" xfId="26717" xr:uid="{00000000-0005-0000-0000-000054680000}"/>
    <cellStyle name="Comma 2 43 6 2 3" xfId="26718" xr:uid="{00000000-0005-0000-0000-000055680000}"/>
    <cellStyle name="Comma 2 43 6 2 3 2" xfId="26719" xr:uid="{00000000-0005-0000-0000-000056680000}"/>
    <cellStyle name="Comma 2 43 6 2 4" xfId="26720" xr:uid="{00000000-0005-0000-0000-000057680000}"/>
    <cellStyle name="Comma 2 43 6 3" xfId="26721" xr:uid="{00000000-0005-0000-0000-000058680000}"/>
    <cellStyle name="Comma 2 43 6 3 2" xfId="26722" xr:uid="{00000000-0005-0000-0000-000059680000}"/>
    <cellStyle name="Comma 2 43 6 3 2 2" xfId="26723" xr:uid="{00000000-0005-0000-0000-00005A680000}"/>
    <cellStyle name="Comma 2 43 6 3 3" xfId="26724" xr:uid="{00000000-0005-0000-0000-00005B680000}"/>
    <cellStyle name="Comma 2 43 6 3 3 2" xfId="26725" xr:uid="{00000000-0005-0000-0000-00005C680000}"/>
    <cellStyle name="Comma 2 43 6 3 4" xfId="26726" xr:uid="{00000000-0005-0000-0000-00005D680000}"/>
    <cellStyle name="Comma 2 43 6 4" xfId="26727" xr:uid="{00000000-0005-0000-0000-00005E680000}"/>
    <cellStyle name="Comma 2 43 6 4 2" xfId="26728" xr:uid="{00000000-0005-0000-0000-00005F680000}"/>
    <cellStyle name="Comma 2 43 6 4 2 2" xfId="26729" xr:uid="{00000000-0005-0000-0000-000060680000}"/>
    <cellStyle name="Comma 2 43 6 4 3" xfId="26730" xr:uid="{00000000-0005-0000-0000-000061680000}"/>
    <cellStyle name="Comma 2 43 6 4 3 2" xfId="26731" xr:uid="{00000000-0005-0000-0000-000062680000}"/>
    <cellStyle name="Comma 2 43 6 4 4" xfId="26732" xr:uid="{00000000-0005-0000-0000-000063680000}"/>
    <cellStyle name="Comma 2 43 6 5" xfId="26733" xr:uid="{00000000-0005-0000-0000-000064680000}"/>
    <cellStyle name="Comma 2 43 6 5 2" xfId="26734" xr:uid="{00000000-0005-0000-0000-000065680000}"/>
    <cellStyle name="Comma 2 43 6 6" xfId="26735" xr:uid="{00000000-0005-0000-0000-000066680000}"/>
    <cellStyle name="Comma 2 43 6 6 2" xfId="26736" xr:uid="{00000000-0005-0000-0000-000067680000}"/>
    <cellStyle name="Comma 2 43 6 7" xfId="26737" xr:uid="{00000000-0005-0000-0000-000068680000}"/>
    <cellStyle name="Comma 2 43 6 8" xfId="26738" xr:uid="{00000000-0005-0000-0000-000069680000}"/>
    <cellStyle name="Comma 2 43 7" xfId="26739" xr:uid="{00000000-0005-0000-0000-00006A680000}"/>
    <cellStyle name="Comma 2 43 7 2" xfId="26740" xr:uid="{00000000-0005-0000-0000-00006B680000}"/>
    <cellStyle name="Comma 2 43 7 2 2" xfId="26741" xr:uid="{00000000-0005-0000-0000-00006C680000}"/>
    <cellStyle name="Comma 2 43 7 3" xfId="26742" xr:uid="{00000000-0005-0000-0000-00006D680000}"/>
    <cellStyle name="Comma 2 43 7 3 2" xfId="26743" xr:uid="{00000000-0005-0000-0000-00006E680000}"/>
    <cellStyle name="Comma 2 43 7 4" xfId="26744" xr:uid="{00000000-0005-0000-0000-00006F680000}"/>
    <cellStyle name="Comma 2 43 8" xfId="26745" xr:uid="{00000000-0005-0000-0000-000070680000}"/>
    <cellStyle name="Comma 2 43 8 2" xfId="26746" xr:uid="{00000000-0005-0000-0000-000071680000}"/>
    <cellStyle name="Comma 2 43 8 2 2" xfId="26747" xr:uid="{00000000-0005-0000-0000-000072680000}"/>
    <cellStyle name="Comma 2 43 8 3" xfId="26748" xr:uid="{00000000-0005-0000-0000-000073680000}"/>
    <cellStyle name="Comma 2 43 8 3 2" xfId="26749" xr:uid="{00000000-0005-0000-0000-000074680000}"/>
    <cellStyle name="Comma 2 43 8 4" xfId="26750" xr:uid="{00000000-0005-0000-0000-000075680000}"/>
    <cellStyle name="Comma 2 43 9" xfId="26751" xr:uid="{00000000-0005-0000-0000-000076680000}"/>
    <cellStyle name="Comma 2 43 9 2" xfId="26752" xr:uid="{00000000-0005-0000-0000-000077680000}"/>
    <cellStyle name="Comma 2 43 9 2 2" xfId="26753" xr:uid="{00000000-0005-0000-0000-000078680000}"/>
    <cellStyle name="Comma 2 43 9 3" xfId="26754" xr:uid="{00000000-0005-0000-0000-000079680000}"/>
    <cellStyle name="Comma 2 43 9 3 2" xfId="26755" xr:uid="{00000000-0005-0000-0000-00007A680000}"/>
    <cellStyle name="Comma 2 43 9 4" xfId="26756" xr:uid="{00000000-0005-0000-0000-00007B680000}"/>
    <cellStyle name="Comma 2 5" xfId="26757" xr:uid="{00000000-0005-0000-0000-00007C680000}"/>
    <cellStyle name="Comma 2 6" xfId="26758" xr:uid="{00000000-0005-0000-0000-00007D680000}"/>
    <cellStyle name="Comma 2 6 2 2" xfId="26759" xr:uid="{00000000-0005-0000-0000-00007E680000}"/>
    <cellStyle name="Comma 2 7" xfId="26760" xr:uid="{00000000-0005-0000-0000-00007F680000}"/>
    <cellStyle name="Comma 2 9" xfId="26761" xr:uid="{00000000-0005-0000-0000-000080680000}"/>
    <cellStyle name="Comma 2*" xfId="26762" xr:uid="{00000000-0005-0000-0000-000081680000}"/>
    <cellStyle name="Comma 2_2011-06-08 CCP Europe Mgmt Fees--PROJECTIONS THRU 2016" xfId="26763" xr:uid="{00000000-0005-0000-0000-000082680000}"/>
    <cellStyle name="Comma 20" xfId="26764" xr:uid="{00000000-0005-0000-0000-000083680000}"/>
    <cellStyle name="Comma 20 2" xfId="26765" xr:uid="{00000000-0005-0000-0000-000084680000}"/>
    <cellStyle name="Comma 20 3" xfId="26766" xr:uid="{00000000-0005-0000-0000-000085680000}"/>
    <cellStyle name="Comma 21" xfId="26767" xr:uid="{00000000-0005-0000-0000-000086680000}"/>
    <cellStyle name="Comma 22" xfId="26768" xr:uid="{00000000-0005-0000-0000-000087680000}"/>
    <cellStyle name="Comma 22 2" xfId="26769" xr:uid="{00000000-0005-0000-0000-000088680000}"/>
    <cellStyle name="Comma 23" xfId="26770" xr:uid="{00000000-0005-0000-0000-000089680000}"/>
    <cellStyle name="Comma 23 2 2 2 2 3" xfId="26771" xr:uid="{00000000-0005-0000-0000-00008A680000}"/>
    <cellStyle name="Comma 24" xfId="26772" xr:uid="{00000000-0005-0000-0000-00008B680000}"/>
    <cellStyle name="Comma 24 2" xfId="26773" xr:uid="{00000000-0005-0000-0000-00008C680000}"/>
    <cellStyle name="Comma 24 3" xfId="26774" xr:uid="{00000000-0005-0000-0000-00008D680000}"/>
    <cellStyle name="Comma 24 4" xfId="26775" xr:uid="{00000000-0005-0000-0000-00008E680000}"/>
    <cellStyle name="Comma 24 5" xfId="26776" xr:uid="{00000000-0005-0000-0000-00008F680000}"/>
    <cellStyle name="Comma 25" xfId="26777" xr:uid="{00000000-0005-0000-0000-000090680000}"/>
    <cellStyle name="Comma 25 2" xfId="26778" xr:uid="{00000000-0005-0000-0000-000091680000}"/>
    <cellStyle name="Comma 25 3" xfId="26779" xr:uid="{00000000-0005-0000-0000-000092680000}"/>
    <cellStyle name="Comma 25 4" xfId="26780" xr:uid="{00000000-0005-0000-0000-000093680000}"/>
    <cellStyle name="Comma 25 5" xfId="26781" xr:uid="{00000000-0005-0000-0000-000094680000}"/>
    <cellStyle name="Comma 26" xfId="26782" xr:uid="{00000000-0005-0000-0000-000095680000}"/>
    <cellStyle name="Comma 27" xfId="26783" xr:uid="{00000000-0005-0000-0000-000096680000}"/>
    <cellStyle name="Comma 28" xfId="26784" xr:uid="{00000000-0005-0000-0000-000097680000}"/>
    <cellStyle name="Comma 28 3 2" xfId="26785" xr:uid="{00000000-0005-0000-0000-000098680000}"/>
    <cellStyle name="Comma 29" xfId="26786" xr:uid="{00000000-0005-0000-0000-000099680000}"/>
    <cellStyle name="Comma 3" xfId="26787" xr:uid="{00000000-0005-0000-0000-00009A680000}"/>
    <cellStyle name="Comma 3 10" xfId="26788" xr:uid="{00000000-0005-0000-0000-00009B680000}"/>
    <cellStyle name="Comma 3 10 2" xfId="26789" xr:uid="{00000000-0005-0000-0000-00009C680000}"/>
    <cellStyle name="Comma 3 11" xfId="26790" xr:uid="{00000000-0005-0000-0000-00009D680000}"/>
    <cellStyle name="Comma 3 12" xfId="26791" xr:uid="{00000000-0005-0000-0000-00009E680000}"/>
    <cellStyle name="Comma 3 13" xfId="26792" xr:uid="{00000000-0005-0000-0000-00009F680000}"/>
    <cellStyle name="Comma 3 14" xfId="26793" xr:uid="{00000000-0005-0000-0000-0000A0680000}"/>
    <cellStyle name="Comma 3 15" xfId="26794" xr:uid="{00000000-0005-0000-0000-0000A1680000}"/>
    <cellStyle name="Comma 3 16" xfId="26795" xr:uid="{00000000-0005-0000-0000-0000A2680000}"/>
    <cellStyle name="Comma 3 17" xfId="26796" xr:uid="{00000000-0005-0000-0000-0000A3680000}"/>
    <cellStyle name="Comma 3 18" xfId="26797" xr:uid="{00000000-0005-0000-0000-0000A4680000}"/>
    <cellStyle name="Comma 3 2" xfId="26798" xr:uid="{00000000-0005-0000-0000-0000A5680000}"/>
    <cellStyle name="Comma 3 2 2" xfId="26799" xr:uid="{00000000-0005-0000-0000-0000A6680000}"/>
    <cellStyle name="Comma 3 3" xfId="26800" xr:uid="{00000000-0005-0000-0000-0000A7680000}"/>
    <cellStyle name="Comma 3 3 2" xfId="26801" xr:uid="{00000000-0005-0000-0000-0000A8680000}"/>
    <cellStyle name="Comma 3 4" xfId="26802" xr:uid="{00000000-0005-0000-0000-0000A9680000}"/>
    <cellStyle name="Comma 3 4 2" xfId="26803" xr:uid="{00000000-0005-0000-0000-0000AA680000}"/>
    <cellStyle name="Comma 3 5" xfId="26804" xr:uid="{00000000-0005-0000-0000-0000AB680000}"/>
    <cellStyle name="Comma 3 6" xfId="26805" xr:uid="{00000000-0005-0000-0000-0000AC680000}"/>
    <cellStyle name="Comma 3 7" xfId="26806" xr:uid="{00000000-0005-0000-0000-0000AD680000}"/>
    <cellStyle name="Comma 3 8" xfId="26807" xr:uid="{00000000-0005-0000-0000-0000AE680000}"/>
    <cellStyle name="Comma 3 9" xfId="26808" xr:uid="{00000000-0005-0000-0000-0000AF680000}"/>
    <cellStyle name="Comma 3*" xfId="26809" xr:uid="{00000000-0005-0000-0000-0000B0680000}"/>
    <cellStyle name="Comma 30" xfId="26810" xr:uid="{00000000-0005-0000-0000-0000B1680000}"/>
    <cellStyle name="Comma 31" xfId="26811" xr:uid="{00000000-0005-0000-0000-0000B2680000}"/>
    <cellStyle name="Comma 32" xfId="26812" xr:uid="{00000000-0005-0000-0000-0000B3680000}"/>
    <cellStyle name="Comma 32 2 2 2 3" xfId="26813" xr:uid="{00000000-0005-0000-0000-0000B4680000}"/>
    <cellStyle name="Comma 33" xfId="26814" xr:uid="{00000000-0005-0000-0000-0000B5680000}"/>
    <cellStyle name="Comma 34" xfId="26815" xr:uid="{00000000-0005-0000-0000-0000B6680000}"/>
    <cellStyle name="Comma 35" xfId="26816" xr:uid="{00000000-0005-0000-0000-0000B7680000}"/>
    <cellStyle name="Comma 35 2" xfId="26817" xr:uid="{00000000-0005-0000-0000-0000B8680000}"/>
    <cellStyle name="Comma 35 2 2" xfId="26818" xr:uid="{00000000-0005-0000-0000-0000B9680000}"/>
    <cellStyle name="Comma 35 3" xfId="26819" xr:uid="{00000000-0005-0000-0000-0000BA680000}"/>
    <cellStyle name="Comma 35 3 2" xfId="26820" xr:uid="{00000000-0005-0000-0000-0000BB680000}"/>
    <cellStyle name="Comma 35 3 2 2" xfId="26821" xr:uid="{00000000-0005-0000-0000-0000BC680000}"/>
    <cellStyle name="Comma 35 3 3" xfId="26822" xr:uid="{00000000-0005-0000-0000-0000BD680000}"/>
    <cellStyle name="Comma 35 4" xfId="26823" xr:uid="{00000000-0005-0000-0000-0000BE680000}"/>
    <cellStyle name="Comma 36" xfId="26824" xr:uid="{00000000-0005-0000-0000-0000BF680000}"/>
    <cellStyle name="Comma 37" xfId="26825" xr:uid="{00000000-0005-0000-0000-0000C0680000}"/>
    <cellStyle name="Comma 38" xfId="26826" xr:uid="{00000000-0005-0000-0000-0000C1680000}"/>
    <cellStyle name="Comma 38 2" xfId="26827" xr:uid="{00000000-0005-0000-0000-0000C2680000}"/>
    <cellStyle name="Comma 38 3" xfId="26828" xr:uid="{00000000-0005-0000-0000-0000C3680000}"/>
    <cellStyle name="Comma 39" xfId="26829" xr:uid="{00000000-0005-0000-0000-0000C4680000}"/>
    <cellStyle name="Comma 4" xfId="26830" xr:uid="{00000000-0005-0000-0000-0000C5680000}"/>
    <cellStyle name="Comma 4 10" xfId="26831" xr:uid="{00000000-0005-0000-0000-0000C6680000}"/>
    <cellStyle name="Comma 4 11" xfId="26832" xr:uid="{00000000-0005-0000-0000-0000C7680000}"/>
    <cellStyle name="Comma 4 12" xfId="26833" xr:uid="{00000000-0005-0000-0000-0000C8680000}"/>
    <cellStyle name="Comma 4 13" xfId="26834" xr:uid="{00000000-0005-0000-0000-0000C9680000}"/>
    <cellStyle name="Comma 4 14" xfId="26835" xr:uid="{00000000-0005-0000-0000-0000CA680000}"/>
    <cellStyle name="Comma 4 15" xfId="26836" xr:uid="{00000000-0005-0000-0000-0000CB680000}"/>
    <cellStyle name="Comma 4 16" xfId="26837" xr:uid="{00000000-0005-0000-0000-0000CC680000}"/>
    <cellStyle name="Comma 4 17" xfId="26838" xr:uid="{00000000-0005-0000-0000-0000CD680000}"/>
    <cellStyle name="Comma 4 18" xfId="26839" xr:uid="{00000000-0005-0000-0000-0000CE680000}"/>
    <cellStyle name="Comma 4 2" xfId="26840" xr:uid="{00000000-0005-0000-0000-0000CF680000}"/>
    <cellStyle name="Comma 4 3" xfId="26841" xr:uid="{00000000-0005-0000-0000-0000D0680000}"/>
    <cellStyle name="Comma 4 4" xfId="26842" xr:uid="{00000000-0005-0000-0000-0000D1680000}"/>
    <cellStyle name="Comma 4 5" xfId="26843" xr:uid="{00000000-0005-0000-0000-0000D2680000}"/>
    <cellStyle name="Comma 4 6" xfId="26844" xr:uid="{00000000-0005-0000-0000-0000D3680000}"/>
    <cellStyle name="Comma 4 7" xfId="26845" xr:uid="{00000000-0005-0000-0000-0000D4680000}"/>
    <cellStyle name="Comma 4 8" xfId="26846" xr:uid="{00000000-0005-0000-0000-0000D5680000}"/>
    <cellStyle name="Comma 4 9" xfId="26847" xr:uid="{00000000-0005-0000-0000-0000D6680000}"/>
    <cellStyle name="Comma 40" xfId="26848" xr:uid="{00000000-0005-0000-0000-0000D7680000}"/>
    <cellStyle name="Comma 41" xfId="26849" xr:uid="{00000000-0005-0000-0000-0000D8680000}"/>
    <cellStyle name="Comma 41 3 2" xfId="26850" xr:uid="{00000000-0005-0000-0000-0000D9680000}"/>
    <cellStyle name="Comma 42" xfId="26851" xr:uid="{00000000-0005-0000-0000-0000DA680000}"/>
    <cellStyle name="Comma 43" xfId="26852" xr:uid="{00000000-0005-0000-0000-0000DB680000}"/>
    <cellStyle name="Comma 44" xfId="26853" xr:uid="{00000000-0005-0000-0000-0000DC680000}"/>
    <cellStyle name="Comma 45" xfId="26854" xr:uid="{00000000-0005-0000-0000-0000DD680000}"/>
    <cellStyle name="Comma 46" xfId="26855" xr:uid="{00000000-0005-0000-0000-0000DE680000}"/>
    <cellStyle name="Comma 47" xfId="26856" xr:uid="{00000000-0005-0000-0000-0000DF680000}"/>
    <cellStyle name="Comma 47 10" xfId="26857" xr:uid="{00000000-0005-0000-0000-0000E0680000}"/>
    <cellStyle name="Comma 47 10 2" xfId="26858" xr:uid="{00000000-0005-0000-0000-0000E1680000}"/>
    <cellStyle name="Comma 47 11" xfId="26859" xr:uid="{00000000-0005-0000-0000-0000E2680000}"/>
    <cellStyle name="Comma 47 11 2" xfId="26860" xr:uid="{00000000-0005-0000-0000-0000E3680000}"/>
    <cellStyle name="Comma 47 12" xfId="26861" xr:uid="{00000000-0005-0000-0000-0000E4680000}"/>
    <cellStyle name="Comma 47 13" xfId="26862" xr:uid="{00000000-0005-0000-0000-0000E5680000}"/>
    <cellStyle name="Comma 47 14" xfId="26863" xr:uid="{00000000-0005-0000-0000-0000E6680000}"/>
    <cellStyle name="Comma 47 15" xfId="26864" xr:uid="{00000000-0005-0000-0000-0000E7680000}"/>
    <cellStyle name="Comma 47 16" xfId="26865" xr:uid="{00000000-0005-0000-0000-0000E8680000}"/>
    <cellStyle name="Comma 47 17" xfId="26866" xr:uid="{00000000-0005-0000-0000-0000E9680000}"/>
    <cellStyle name="Comma 47 18" xfId="26867" xr:uid="{00000000-0005-0000-0000-0000EA680000}"/>
    <cellStyle name="Comma 47 19" xfId="26868" xr:uid="{00000000-0005-0000-0000-0000EB680000}"/>
    <cellStyle name="Comma 47 2" xfId="26869" xr:uid="{00000000-0005-0000-0000-0000EC680000}"/>
    <cellStyle name="Comma 47 2 10" xfId="26870" xr:uid="{00000000-0005-0000-0000-0000ED680000}"/>
    <cellStyle name="Comma 47 2 11" xfId="26871" xr:uid="{00000000-0005-0000-0000-0000EE680000}"/>
    <cellStyle name="Comma 47 2 2" xfId="26872" xr:uid="{00000000-0005-0000-0000-0000EF680000}"/>
    <cellStyle name="Comma 47 2 2 10" xfId="26873" xr:uid="{00000000-0005-0000-0000-0000F0680000}"/>
    <cellStyle name="Comma 47 2 2 2" xfId="26874" xr:uid="{00000000-0005-0000-0000-0000F1680000}"/>
    <cellStyle name="Comma 47 2 2 2 2" xfId="26875" xr:uid="{00000000-0005-0000-0000-0000F2680000}"/>
    <cellStyle name="Comma 47 2 2 2 2 2" xfId="26876" xr:uid="{00000000-0005-0000-0000-0000F3680000}"/>
    <cellStyle name="Comma 47 2 2 2 2 2 2" xfId="26877" xr:uid="{00000000-0005-0000-0000-0000F4680000}"/>
    <cellStyle name="Comma 47 2 2 2 2 2 2 2" xfId="26878" xr:uid="{00000000-0005-0000-0000-0000F5680000}"/>
    <cellStyle name="Comma 47 2 2 2 2 2 3" xfId="26879" xr:uid="{00000000-0005-0000-0000-0000F6680000}"/>
    <cellStyle name="Comma 47 2 2 2 2 2 3 2" xfId="26880" xr:uid="{00000000-0005-0000-0000-0000F7680000}"/>
    <cellStyle name="Comma 47 2 2 2 2 2 4" xfId="26881" xr:uid="{00000000-0005-0000-0000-0000F8680000}"/>
    <cellStyle name="Comma 47 2 2 2 2 3" xfId="26882" xr:uid="{00000000-0005-0000-0000-0000F9680000}"/>
    <cellStyle name="Comma 47 2 2 2 2 3 2" xfId="26883" xr:uid="{00000000-0005-0000-0000-0000FA680000}"/>
    <cellStyle name="Comma 47 2 2 2 2 3 2 2" xfId="26884" xr:uid="{00000000-0005-0000-0000-0000FB680000}"/>
    <cellStyle name="Comma 47 2 2 2 2 3 3" xfId="26885" xr:uid="{00000000-0005-0000-0000-0000FC680000}"/>
    <cellStyle name="Comma 47 2 2 2 2 3 3 2" xfId="26886" xr:uid="{00000000-0005-0000-0000-0000FD680000}"/>
    <cellStyle name="Comma 47 2 2 2 2 3 4" xfId="26887" xr:uid="{00000000-0005-0000-0000-0000FE680000}"/>
    <cellStyle name="Comma 47 2 2 2 2 4" xfId="26888" xr:uid="{00000000-0005-0000-0000-0000FF680000}"/>
    <cellStyle name="Comma 47 2 2 2 2 4 2" xfId="26889" xr:uid="{00000000-0005-0000-0000-000000690000}"/>
    <cellStyle name="Comma 47 2 2 2 2 4 2 2" xfId="26890" xr:uid="{00000000-0005-0000-0000-000001690000}"/>
    <cellStyle name="Comma 47 2 2 2 2 4 3" xfId="26891" xr:uid="{00000000-0005-0000-0000-000002690000}"/>
    <cellStyle name="Comma 47 2 2 2 2 4 3 2" xfId="26892" xr:uid="{00000000-0005-0000-0000-000003690000}"/>
    <cellStyle name="Comma 47 2 2 2 2 4 4" xfId="26893" xr:uid="{00000000-0005-0000-0000-000004690000}"/>
    <cellStyle name="Comma 47 2 2 2 2 5" xfId="26894" xr:uid="{00000000-0005-0000-0000-000005690000}"/>
    <cellStyle name="Comma 47 2 2 2 2 5 2" xfId="26895" xr:uid="{00000000-0005-0000-0000-000006690000}"/>
    <cellStyle name="Comma 47 2 2 2 2 6" xfId="26896" xr:uid="{00000000-0005-0000-0000-000007690000}"/>
    <cellStyle name="Comma 47 2 2 2 2 6 2" xfId="26897" xr:uid="{00000000-0005-0000-0000-000008690000}"/>
    <cellStyle name="Comma 47 2 2 2 2 7" xfId="26898" xr:uid="{00000000-0005-0000-0000-000009690000}"/>
    <cellStyle name="Comma 47 2 2 2 2 8" xfId="26899" xr:uid="{00000000-0005-0000-0000-00000A690000}"/>
    <cellStyle name="Comma 47 2 2 2 3" xfId="26900" xr:uid="{00000000-0005-0000-0000-00000B690000}"/>
    <cellStyle name="Comma 47 2 2 2 3 2" xfId="26901" xr:uid="{00000000-0005-0000-0000-00000C690000}"/>
    <cellStyle name="Comma 47 2 2 2 3 2 2" xfId="26902" xr:uid="{00000000-0005-0000-0000-00000D690000}"/>
    <cellStyle name="Comma 47 2 2 2 3 3" xfId="26903" xr:uid="{00000000-0005-0000-0000-00000E690000}"/>
    <cellStyle name="Comma 47 2 2 2 3 3 2" xfId="26904" xr:uid="{00000000-0005-0000-0000-00000F690000}"/>
    <cellStyle name="Comma 47 2 2 2 3 4" xfId="26905" xr:uid="{00000000-0005-0000-0000-000010690000}"/>
    <cellStyle name="Comma 47 2 2 2 4" xfId="26906" xr:uid="{00000000-0005-0000-0000-000011690000}"/>
    <cellStyle name="Comma 47 2 2 2 4 2" xfId="26907" xr:uid="{00000000-0005-0000-0000-000012690000}"/>
    <cellStyle name="Comma 47 2 2 2 4 2 2" xfId="26908" xr:uid="{00000000-0005-0000-0000-000013690000}"/>
    <cellStyle name="Comma 47 2 2 2 4 3" xfId="26909" xr:uid="{00000000-0005-0000-0000-000014690000}"/>
    <cellStyle name="Comma 47 2 2 2 4 3 2" xfId="26910" xr:uid="{00000000-0005-0000-0000-000015690000}"/>
    <cellStyle name="Comma 47 2 2 2 4 4" xfId="26911" xr:uid="{00000000-0005-0000-0000-000016690000}"/>
    <cellStyle name="Comma 47 2 2 2 5" xfId="26912" xr:uid="{00000000-0005-0000-0000-000017690000}"/>
    <cellStyle name="Comma 47 2 2 2 5 2" xfId="26913" xr:uid="{00000000-0005-0000-0000-000018690000}"/>
    <cellStyle name="Comma 47 2 2 2 5 2 2" xfId="26914" xr:uid="{00000000-0005-0000-0000-000019690000}"/>
    <cellStyle name="Comma 47 2 2 2 5 3" xfId="26915" xr:uid="{00000000-0005-0000-0000-00001A690000}"/>
    <cellStyle name="Comma 47 2 2 2 5 3 2" xfId="26916" xr:uid="{00000000-0005-0000-0000-00001B690000}"/>
    <cellStyle name="Comma 47 2 2 2 5 4" xfId="26917" xr:uid="{00000000-0005-0000-0000-00001C690000}"/>
    <cellStyle name="Comma 47 2 2 2 6" xfId="26918" xr:uid="{00000000-0005-0000-0000-00001D690000}"/>
    <cellStyle name="Comma 47 2 2 2 6 2" xfId="26919" xr:uid="{00000000-0005-0000-0000-00001E690000}"/>
    <cellStyle name="Comma 47 2 2 2 7" xfId="26920" xr:uid="{00000000-0005-0000-0000-00001F690000}"/>
    <cellStyle name="Comma 47 2 2 2 7 2" xfId="26921" xr:uid="{00000000-0005-0000-0000-000020690000}"/>
    <cellStyle name="Comma 47 2 2 2 8" xfId="26922" xr:uid="{00000000-0005-0000-0000-000021690000}"/>
    <cellStyle name="Comma 47 2 2 2 9" xfId="26923" xr:uid="{00000000-0005-0000-0000-000022690000}"/>
    <cellStyle name="Comma 47 2 2 3" xfId="26924" xr:uid="{00000000-0005-0000-0000-000023690000}"/>
    <cellStyle name="Comma 47 2 2 3 2" xfId="26925" xr:uid="{00000000-0005-0000-0000-000024690000}"/>
    <cellStyle name="Comma 47 2 2 3 2 2" xfId="26926" xr:uid="{00000000-0005-0000-0000-000025690000}"/>
    <cellStyle name="Comma 47 2 2 3 2 2 2" xfId="26927" xr:uid="{00000000-0005-0000-0000-000026690000}"/>
    <cellStyle name="Comma 47 2 2 3 2 3" xfId="26928" xr:uid="{00000000-0005-0000-0000-000027690000}"/>
    <cellStyle name="Comma 47 2 2 3 2 3 2" xfId="26929" xr:uid="{00000000-0005-0000-0000-000028690000}"/>
    <cellStyle name="Comma 47 2 2 3 2 4" xfId="26930" xr:uid="{00000000-0005-0000-0000-000029690000}"/>
    <cellStyle name="Comma 47 2 2 3 3" xfId="26931" xr:uid="{00000000-0005-0000-0000-00002A690000}"/>
    <cellStyle name="Comma 47 2 2 3 3 2" xfId="26932" xr:uid="{00000000-0005-0000-0000-00002B690000}"/>
    <cellStyle name="Comma 47 2 2 3 3 2 2" xfId="26933" xr:uid="{00000000-0005-0000-0000-00002C690000}"/>
    <cellStyle name="Comma 47 2 2 3 3 3" xfId="26934" xr:uid="{00000000-0005-0000-0000-00002D690000}"/>
    <cellStyle name="Comma 47 2 2 3 3 3 2" xfId="26935" xr:uid="{00000000-0005-0000-0000-00002E690000}"/>
    <cellStyle name="Comma 47 2 2 3 3 4" xfId="26936" xr:uid="{00000000-0005-0000-0000-00002F690000}"/>
    <cellStyle name="Comma 47 2 2 3 4" xfId="26937" xr:uid="{00000000-0005-0000-0000-000030690000}"/>
    <cellStyle name="Comma 47 2 2 3 4 2" xfId="26938" xr:uid="{00000000-0005-0000-0000-000031690000}"/>
    <cellStyle name="Comma 47 2 2 3 4 2 2" xfId="26939" xr:uid="{00000000-0005-0000-0000-000032690000}"/>
    <cellStyle name="Comma 47 2 2 3 4 3" xfId="26940" xr:uid="{00000000-0005-0000-0000-000033690000}"/>
    <cellStyle name="Comma 47 2 2 3 4 3 2" xfId="26941" xr:uid="{00000000-0005-0000-0000-000034690000}"/>
    <cellStyle name="Comma 47 2 2 3 4 4" xfId="26942" xr:uid="{00000000-0005-0000-0000-000035690000}"/>
    <cellStyle name="Comma 47 2 2 3 5" xfId="26943" xr:uid="{00000000-0005-0000-0000-000036690000}"/>
    <cellStyle name="Comma 47 2 2 3 5 2" xfId="26944" xr:uid="{00000000-0005-0000-0000-000037690000}"/>
    <cellStyle name="Comma 47 2 2 3 6" xfId="26945" xr:uid="{00000000-0005-0000-0000-000038690000}"/>
    <cellStyle name="Comma 47 2 2 3 6 2" xfId="26946" xr:uid="{00000000-0005-0000-0000-000039690000}"/>
    <cellStyle name="Comma 47 2 2 3 7" xfId="26947" xr:uid="{00000000-0005-0000-0000-00003A690000}"/>
    <cellStyle name="Comma 47 2 2 3 8" xfId="26948" xr:uid="{00000000-0005-0000-0000-00003B690000}"/>
    <cellStyle name="Comma 47 2 2 4" xfId="26949" xr:uid="{00000000-0005-0000-0000-00003C690000}"/>
    <cellStyle name="Comma 47 2 2 4 2" xfId="26950" xr:uid="{00000000-0005-0000-0000-00003D690000}"/>
    <cellStyle name="Comma 47 2 2 4 2 2" xfId="26951" xr:uid="{00000000-0005-0000-0000-00003E690000}"/>
    <cellStyle name="Comma 47 2 2 4 3" xfId="26952" xr:uid="{00000000-0005-0000-0000-00003F690000}"/>
    <cellStyle name="Comma 47 2 2 4 3 2" xfId="26953" xr:uid="{00000000-0005-0000-0000-000040690000}"/>
    <cellStyle name="Comma 47 2 2 4 4" xfId="26954" xr:uid="{00000000-0005-0000-0000-000041690000}"/>
    <cellStyle name="Comma 47 2 2 5" xfId="26955" xr:uid="{00000000-0005-0000-0000-000042690000}"/>
    <cellStyle name="Comma 47 2 2 5 2" xfId="26956" xr:uid="{00000000-0005-0000-0000-000043690000}"/>
    <cellStyle name="Comma 47 2 2 5 2 2" xfId="26957" xr:uid="{00000000-0005-0000-0000-000044690000}"/>
    <cellStyle name="Comma 47 2 2 5 3" xfId="26958" xr:uid="{00000000-0005-0000-0000-000045690000}"/>
    <cellStyle name="Comma 47 2 2 5 3 2" xfId="26959" xr:uid="{00000000-0005-0000-0000-000046690000}"/>
    <cellStyle name="Comma 47 2 2 5 4" xfId="26960" xr:uid="{00000000-0005-0000-0000-000047690000}"/>
    <cellStyle name="Comma 47 2 2 6" xfId="26961" xr:uid="{00000000-0005-0000-0000-000048690000}"/>
    <cellStyle name="Comma 47 2 2 6 2" xfId="26962" xr:uid="{00000000-0005-0000-0000-000049690000}"/>
    <cellStyle name="Comma 47 2 2 6 2 2" xfId="26963" xr:uid="{00000000-0005-0000-0000-00004A690000}"/>
    <cellStyle name="Comma 47 2 2 6 3" xfId="26964" xr:uid="{00000000-0005-0000-0000-00004B690000}"/>
    <cellStyle name="Comma 47 2 2 6 3 2" xfId="26965" xr:uid="{00000000-0005-0000-0000-00004C690000}"/>
    <cellStyle name="Comma 47 2 2 6 4" xfId="26966" xr:uid="{00000000-0005-0000-0000-00004D690000}"/>
    <cellStyle name="Comma 47 2 2 7" xfId="26967" xr:uid="{00000000-0005-0000-0000-00004E690000}"/>
    <cellStyle name="Comma 47 2 2 7 2" xfId="26968" xr:uid="{00000000-0005-0000-0000-00004F690000}"/>
    <cellStyle name="Comma 47 2 2 8" xfId="26969" xr:uid="{00000000-0005-0000-0000-000050690000}"/>
    <cellStyle name="Comma 47 2 2 8 2" xfId="26970" xr:uid="{00000000-0005-0000-0000-000051690000}"/>
    <cellStyle name="Comma 47 2 2 9" xfId="26971" xr:uid="{00000000-0005-0000-0000-000052690000}"/>
    <cellStyle name="Comma 47 2 3" xfId="26972" xr:uid="{00000000-0005-0000-0000-000053690000}"/>
    <cellStyle name="Comma 47 2 3 2" xfId="26973" xr:uid="{00000000-0005-0000-0000-000054690000}"/>
    <cellStyle name="Comma 47 2 3 2 2" xfId="26974" xr:uid="{00000000-0005-0000-0000-000055690000}"/>
    <cellStyle name="Comma 47 2 3 2 2 2" xfId="26975" xr:uid="{00000000-0005-0000-0000-000056690000}"/>
    <cellStyle name="Comma 47 2 3 2 2 2 2" xfId="26976" xr:uid="{00000000-0005-0000-0000-000057690000}"/>
    <cellStyle name="Comma 47 2 3 2 2 3" xfId="26977" xr:uid="{00000000-0005-0000-0000-000058690000}"/>
    <cellStyle name="Comma 47 2 3 2 2 3 2" xfId="26978" xr:uid="{00000000-0005-0000-0000-000059690000}"/>
    <cellStyle name="Comma 47 2 3 2 2 4" xfId="26979" xr:uid="{00000000-0005-0000-0000-00005A690000}"/>
    <cellStyle name="Comma 47 2 3 2 3" xfId="26980" xr:uid="{00000000-0005-0000-0000-00005B690000}"/>
    <cellStyle name="Comma 47 2 3 2 3 2" xfId="26981" xr:uid="{00000000-0005-0000-0000-00005C690000}"/>
    <cellStyle name="Comma 47 2 3 2 3 2 2" xfId="26982" xr:uid="{00000000-0005-0000-0000-00005D690000}"/>
    <cellStyle name="Comma 47 2 3 2 3 3" xfId="26983" xr:uid="{00000000-0005-0000-0000-00005E690000}"/>
    <cellStyle name="Comma 47 2 3 2 3 3 2" xfId="26984" xr:uid="{00000000-0005-0000-0000-00005F690000}"/>
    <cellStyle name="Comma 47 2 3 2 3 4" xfId="26985" xr:uid="{00000000-0005-0000-0000-000060690000}"/>
    <cellStyle name="Comma 47 2 3 2 4" xfId="26986" xr:uid="{00000000-0005-0000-0000-000061690000}"/>
    <cellStyle name="Comma 47 2 3 2 4 2" xfId="26987" xr:uid="{00000000-0005-0000-0000-000062690000}"/>
    <cellStyle name="Comma 47 2 3 2 4 2 2" xfId="26988" xr:uid="{00000000-0005-0000-0000-000063690000}"/>
    <cellStyle name="Comma 47 2 3 2 4 3" xfId="26989" xr:uid="{00000000-0005-0000-0000-000064690000}"/>
    <cellStyle name="Comma 47 2 3 2 4 3 2" xfId="26990" xr:uid="{00000000-0005-0000-0000-000065690000}"/>
    <cellStyle name="Comma 47 2 3 2 4 4" xfId="26991" xr:uid="{00000000-0005-0000-0000-000066690000}"/>
    <cellStyle name="Comma 47 2 3 2 5" xfId="26992" xr:uid="{00000000-0005-0000-0000-000067690000}"/>
    <cellStyle name="Comma 47 2 3 2 5 2" xfId="26993" xr:uid="{00000000-0005-0000-0000-000068690000}"/>
    <cellStyle name="Comma 47 2 3 2 6" xfId="26994" xr:uid="{00000000-0005-0000-0000-000069690000}"/>
    <cellStyle name="Comma 47 2 3 2 6 2" xfId="26995" xr:uid="{00000000-0005-0000-0000-00006A690000}"/>
    <cellStyle name="Comma 47 2 3 2 7" xfId="26996" xr:uid="{00000000-0005-0000-0000-00006B690000}"/>
    <cellStyle name="Comma 47 2 3 2 8" xfId="26997" xr:uid="{00000000-0005-0000-0000-00006C690000}"/>
    <cellStyle name="Comma 47 2 3 3" xfId="26998" xr:uid="{00000000-0005-0000-0000-00006D690000}"/>
    <cellStyle name="Comma 47 2 3 3 2" xfId="26999" xr:uid="{00000000-0005-0000-0000-00006E690000}"/>
    <cellStyle name="Comma 47 2 3 3 2 2" xfId="27000" xr:uid="{00000000-0005-0000-0000-00006F690000}"/>
    <cellStyle name="Comma 47 2 3 3 3" xfId="27001" xr:uid="{00000000-0005-0000-0000-000070690000}"/>
    <cellStyle name="Comma 47 2 3 3 3 2" xfId="27002" xr:uid="{00000000-0005-0000-0000-000071690000}"/>
    <cellStyle name="Comma 47 2 3 3 4" xfId="27003" xr:uid="{00000000-0005-0000-0000-000072690000}"/>
    <cellStyle name="Comma 47 2 3 4" xfId="27004" xr:uid="{00000000-0005-0000-0000-000073690000}"/>
    <cellStyle name="Comma 47 2 3 4 2" xfId="27005" xr:uid="{00000000-0005-0000-0000-000074690000}"/>
    <cellStyle name="Comma 47 2 3 4 2 2" xfId="27006" xr:uid="{00000000-0005-0000-0000-000075690000}"/>
    <cellStyle name="Comma 47 2 3 4 3" xfId="27007" xr:uid="{00000000-0005-0000-0000-000076690000}"/>
    <cellStyle name="Comma 47 2 3 4 3 2" xfId="27008" xr:uid="{00000000-0005-0000-0000-000077690000}"/>
    <cellStyle name="Comma 47 2 3 4 4" xfId="27009" xr:uid="{00000000-0005-0000-0000-000078690000}"/>
    <cellStyle name="Comma 47 2 3 5" xfId="27010" xr:uid="{00000000-0005-0000-0000-000079690000}"/>
    <cellStyle name="Comma 47 2 3 5 2" xfId="27011" xr:uid="{00000000-0005-0000-0000-00007A690000}"/>
    <cellStyle name="Comma 47 2 3 5 2 2" xfId="27012" xr:uid="{00000000-0005-0000-0000-00007B690000}"/>
    <cellStyle name="Comma 47 2 3 5 3" xfId="27013" xr:uid="{00000000-0005-0000-0000-00007C690000}"/>
    <cellStyle name="Comma 47 2 3 5 3 2" xfId="27014" xr:uid="{00000000-0005-0000-0000-00007D690000}"/>
    <cellStyle name="Comma 47 2 3 5 4" xfId="27015" xr:uid="{00000000-0005-0000-0000-00007E690000}"/>
    <cellStyle name="Comma 47 2 3 6" xfId="27016" xr:uid="{00000000-0005-0000-0000-00007F690000}"/>
    <cellStyle name="Comma 47 2 3 6 2" xfId="27017" xr:uid="{00000000-0005-0000-0000-000080690000}"/>
    <cellStyle name="Comma 47 2 3 7" xfId="27018" xr:uid="{00000000-0005-0000-0000-000081690000}"/>
    <cellStyle name="Comma 47 2 3 7 2" xfId="27019" xr:uid="{00000000-0005-0000-0000-000082690000}"/>
    <cellStyle name="Comma 47 2 3 8" xfId="27020" xr:uid="{00000000-0005-0000-0000-000083690000}"/>
    <cellStyle name="Comma 47 2 3 9" xfId="27021" xr:uid="{00000000-0005-0000-0000-000084690000}"/>
    <cellStyle name="Comma 47 2 4" xfId="27022" xr:uid="{00000000-0005-0000-0000-000085690000}"/>
    <cellStyle name="Comma 47 2 4 2" xfId="27023" xr:uid="{00000000-0005-0000-0000-000086690000}"/>
    <cellStyle name="Comma 47 2 4 2 2" xfId="27024" xr:uid="{00000000-0005-0000-0000-000087690000}"/>
    <cellStyle name="Comma 47 2 4 2 2 2" xfId="27025" xr:uid="{00000000-0005-0000-0000-000088690000}"/>
    <cellStyle name="Comma 47 2 4 2 3" xfId="27026" xr:uid="{00000000-0005-0000-0000-000089690000}"/>
    <cellStyle name="Comma 47 2 4 2 3 2" xfId="27027" xr:uid="{00000000-0005-0000-0000-00008A690000}"/>
    <cellStyle name="Comma 47 2 4 2 4" xfId="27028" xr:uid="{00000000-0005-0000-0000-00008B690000}"/>
    <cellStyle name="Comma 47 2 4 3" xfId="27029" xr:uid="{00000000-0005-0000-0000-00008C690000}"/>
    <cellStyle name="Comma 47 2 4 3 2" xfId="27030" xr:uid="{00000000-0005-0000-0000-00008D690000}"/>
    <cellStyle name="Comma 47 2 4 3 2 2" xfId="27031" xr:uid="{00000000-0005-0000-0000-00008E690000}"/>
    <cellStyle name="Comma 47 2 4 3 3" xfId="27032" xr:uid="{00000000-0005-0000-0000-00008F690000}"/>
    <cellStyle name="Comma 47 2 4 3 3 2" xfId="27033" xr:uid="{00000000-0005-0000-0000-000090690000}"/>
    <cellStyle name="Comma 47 2 4 3 4" xfId="27034" xr:uid="{00000000-0005-0000-0000-000091690000}"/>
    <cellStyle name="Comma 47 2 4 4" xfId="27035" xr:uid="{00000000-0005-0000-0000-000092690000}"/>
    <cellStyle name="Comma 47 2 4 4 2" xfId="27036" xr:uid="{00000000-0005-0000-0000-000093690000}"/>
    <cellStyle name="Comma 47 2 4 4 2 2" xfId="27037" xr:uid="{00000000-0005-0000-0000-000094690000}"/>
    <cellStyle name="Comma 47 2 4 4 3" xfId="27038" xr:uid="{00000000-0005-0000-0000-000095690000}"/>
    <cellStyle name="Comma 47 2 4 4 3 2" xfId="27039" xr:uid="{00000000-0005-0000-0000-000096690000}"/>
    <cellStyle name="Comma 47 2 4 4 4" xfId="27040" xr:uid="{00000000-0005-0000-0000-000097690000}"/>
    <cellStyle name="Comma 47 2 4 5" xfId="27041" xr:uid="{00000000-0005-0000-0000-000098690000}"/>
    <cellStyle name="Comma 47 2 4 5 2" xfId="27042" xr:uid="{00000000-0005-0000-0000-000099690000}"/>
    <cellStyle name="Comma 47 2 4 6" xfId="27043" xr:uid="{00000000-0005-0000-0000-00009A690000}"/>
    <cellStyle name="Comma 47 2 4 6 2" xfId="27044" xr:uid="{00000000-0005-0000-0000-00009B690000}"/>
    <cellStyle name="Comma 47 2 4 7" xfId="27045" xr:uid="{00000000-0005-0000-0000-00009C690000}"/>
    <cellStyle name="Comma 47 2 4 8" xfId="27046" xr:uid="{00000000-0005-0000-0000-00009D690000}"/>
    <cellStyle name="Comma 47 2 5" xfId="27047" xr:uid="{00000000-0005-0000-0000-00009E690000}"/>
    <cellStyle name="Comma 47 2 5 2" xfId="27048" xr:uid="{00000000-0005-0000-0000-00009F690000}"/>
    <cellStyle name="Comma 47 2 5 2 2" xfId="27049" xr:uid="{00000000-0005-0000-0000-0000A0690000}"/>
    <cellStyle name="Comma 47 2 5 3" xfId="27050" xr:uid="{00000000-0005-0000-0000-0000A1690000}"/>
    <cellStyle name="Comma 47 2 5 3 2" xfId="27051" xr:uid="{00000000-0005-0000-0000-0000A2690000}"/>
    <cellStyle name="Comma 47 2 5 4" xfId="27052" xr:uid="{00000000-0005-0000-0000-0000A3690000}"/>
    <cellStyle name="Comma 47 2 6" xfId="27053" xr:uid="{00000000-0005-0000-0000-0000A4690000}"/>
    <cellStyle name="Comma 47 2 6 2" xfId="27054" xr:uid="{00000000-0005-0000-0000-0000A5690000}"/>
    <cellStyle name="Comma 47 2 6 2 2" xfId="27055" xr:uid="{00000000-0005-0000-0000-0000A6690000}"/>
    <cellStyle name="Comma 47 2 6 3" xfId="27056" xr:uid="{00000000-0005-0000-0000-0000A7690000}"/>
    <cellStyle name="Comma 47 2 6 3 2" xfId="27057" xr:uid="{00000000-0005-0000-0000-0000A8690000}"/>
    <cellStyle name="Comma 47 2 6 4" xfId="27058" xr:uid="{00000000-0005-0000-0000-0000A9690000}"/>
    <cellStyle name="Comma 47 2 7" xfId="27059" xr:uid="{00000000-0005-0000-0000-0000AA690000}"/>
    <cellStyle name="Comma 47 2 7 2" xfId="27060" xr:uid="{00000000-0005-0000-0000-0000AB690000}"/>
    <cellStyle name="Comma 47 2 7 2 2" xfId="27061" xr:uid="{00000000-0005-0000-0000-0000AC690000}"/>
    <cellStyle name="Comma 47 2 7 3" xfId="27062" xr:uid="{00000000-0005-0000-0000-0000AD690000}"/>
    <cellStyle name="Comma 47 2 7 3 2" xfId="27063" xr:uid="{00000000-0005-0000-0000-0000AE690000}"/>
    <cellStyle name="Comma 47 2 7 4" xfId="27064" xr:uid="{00000000-0005-0000-0000-0000AF690000}"/>
    <cellStyle name="Comma 47 2 8" xfId="27065" xr:uid="{00000000-0005-0000-0000-0000B0690000}"/>
    <cellStyle name="Comma 47 2 8 2" xfId="27066" xr:uid="{00000000-0005-0000-0000-0000B1690000}"/>
    <cellStyle name="Comma 47 2 9" xfId="27067" xr:uid="{00000000-0005-0000-0000-0000B2690000}"/>
    <cellStyle name="Comma 47 2 9 2" xfId="27068" xr:uid="{00000000-0005-0000-0000-0000B3690000}"/>
    <cellStyle name="Comma 47 3" xfId="27069" xr:uid="{00000000-0005-0000-0000-0000B4690000}"/>
    <cellStyle name="Comma 47 3 10" xfId="27070" xr:uid="{00000000-0005-0000-0000-0000B5690000}"/>
    <cellStyle name="Comma 47 3 11" xfId="27071" xr:uid="{00000000-0005-0000-0000-0000B6690000}"/>
    <cellStyle name="Comma 47 3 2" xfId="27072" xr:uid="{00000000-0005-0000-0000-0000B7690000}"/>
    <cellStyle name="Comma 47 3 2 10" xfId="27073" xr:uid="{00000000-0005-0000-0000-0000B8690000}"/>
    <cellStyle name="Comma 47 3 2 2" xfId="27074" xr:uid="{00000000-0005-0000-0000-0000B9690000}"/>
    <cellStyle name="Comma 47 3 2 2 2" xfId="27075" xr:uid="{00000000-0005-0000-0000-0000BA690000}"/>
    <cellStyle name="Comma 47 3 2 2 2 2" xfId="27076" xr:uid="{00000000-0005-0000-0000-0000BB690000}"/>
    <cellStyle name="Comma 47 3 2 2 2 2 2" xfId="27077" xr:uid="{00000000-0005-0000-0000-0000BC690000}"/>
    <cellStyle name="Comma 47 3 2 2 2 2 2 2" xfId="27078" xr:uid="{00000000-0005-0000-0000-0000BD690000}"/>
    <cellStyle name="Comma 47 3 2 2 2 2 3" xfId="27079" xr:uid="{00000000-0005-0000-0000-0000BE690000}"/>
    <cellStyle name="Comma 47 3 2 2 2 2 3 2" xfId="27080" xr:uid="{00000000-0005-0000-0000-0000BF690000}"/>
    <cellStyle name="Comma 47 3 2 2 2 2 4" xfId="27081" xr:uid="{00000000-0005-0000-0000-0000C0690000}"/>
    <cellStyle name="Comma 47 3 2 2 2 3" xfId="27082" xr:uid="{00000000-0005-0000-0000-0000C1690000}"/>
    <cellStyle name="Comma 47 3 2 2 2 3 2" xfId="27083" xr:uid="{00000000-0005-0000-0000-0000C2690000}"/>
    <cellStyle name="Comma 47 3 2 2 2 3 2 2" xfId="27084" xr:uid="{00000000-0005-0000-0000-0000C3690000}"/>
    <cellStyle name="Comma 47 3 2 2 2 3 3" xfId="27085" xr:uid="{00000000-0005-0000-0000-0000C4690000}"/>
    <cellStyle name="Comma 47 3 2 2 2 3 3 2" xfId="27086" xr:uid="{00000000-0005-0000-0000-0000C5690000}"/>
    <cellStyle name="Comma 47 3 2 2 2 3 4" xfId="27087" xr:uid="{00000000-0005-0000-0000-0000C6690000}"/>
    <cellStyle name="Comma 47 3 2 2 2 4" xfId="27088" xr:uid="{00000000-0005-0000-0000-0000C7690000}"/>
    <cellStyle name="Comma 47 3 2 2 2 4 2" xfId="27089" xr:uid="{00000000-0005-0000-0000-0000C8690000}"/>
    <cellStyle name="Comma 47 3 2 2 2 4 2 2" xfId="27090" xr:uid="{00000000-0005-0000-0000-0000C9690000}"/>
    <cellStyle name="Comma 47 3 2 2 2 4 3" xfId="27091" xr:uid="{00000000-0005-0000-0000-0000CA690000}"/>
    <cellStyle name="Comma 47 3 2 2 2 4 3 2" xfId="27092" xr:uid="{00000000-0005-0000-0000-0000CB690000}"/>
    <cellStyle name="Comma 47 3 2 2 2 4 4" xfId="27093" xr:uid="{00000000-0005-0000-0000-0000CC690000}"/>
    <cellStyle name="Comma 47 3 2 2 2 5" xfId="27094" xr:uid="{00000000-0005-0000-0000-0000CD690000}"/>
    <cellStyle name="Comma 47 3 2 2 2 5 2" xfId="27095" xr:uid="{00000000-0005-0000-0000-0000CE690000}"/>
    <cellStyle name="Comma 47 3 2 2 2 6" xfId="27096" xr:uid="{00000000-0005-0000-0000-0000CF690000}"/>
    <cellStyle name="Comma 47 3 2 2 2 6 2" xfId="27097" xr:uid="{00000000-0005-0000-0000-0000D0690000}"/>
    <cellStyle name="Comma 47 3 2 2 2 7" xfId="27098" xr:uid="{00000000-0005-0000-0000-0000D1690000}"/>
    <cellStyle name="Comma 47 3 2 2 2 8" xfId="27099" xr:uid="{00000000-0005-0000-0000-0000D2690000}"/>
    <cellStyle name="Comma 47 3 2 2 3" xfId="27100" xr:uid="{00000000-0005-0000-0000-0000D3690000}"/>
    <cellStyle name="Comma 47 3 2 2 3 2" xfId="27101" xr:uid="{00000000-0005-0000-0000-0000D4690000}"/>
    <cellStyle name="Comma 47 3 2 2 3 2 2" xfId="27102" xr:uid="{00000000-0005-0000-0000-0000D5690000}"/>
    <cellStyle name="Comma 47 3 2 2 3 3" xfId="27103" xr:uid="{00000000-0005-0000-0000-0000D6690000}"/>
    <cellStyle name="Comma 47 3 2 2 3 3 2" xfId="27104" xr:uid="{00000000-0005-0000-0000-0000D7690000}"/>
    <cellStyle name="Comma 47 3 2 2 3 4" xfId="27105" xr:uid="{00000000-0005-0000-0000-0000D8690000}"/>
    <cellStyle name="Comma 47 3 2 2 4" xfId="27106" xr:uid="{00000000-0005-0000-0000-0000D9690000}"/>
    <cellStyle name="Comma 47 3 2 2 4 2" xfId="27107" xr:uid="{00000000-0005-0000-0000-0000DA690000}"/>
    <cellStyle name="Comma 47 3 2 2 4 2 2" xfId="27108" xr:uid="{00000000-0005-0000-0000-0000DB690000}"/>
    <cellStyle name="Comma 47 3 2 2 4 3" xfId="27109" xr:uid="{00000000-0005-0000-0000-0000DC690000}"/>
    <cellStyle name="Comma 47 3 2 2 4 3 2" xfId="27110" xr:uid="{00000000-0005-0000-0000-0000DD690000}"/>
    <cellStyle name="Comma 47 3 2 2 4 4" xfId="27111" xr:uid="{00000000-0005-0000-0000-0000DE690000}"/>
    <cellStyle name="Comma 47 3 2 2 5" xfId="27112" xr:uid="{00000000-0005-0000-0000-0000DF690000}"/>
    <cellStyle name="Comma 47 3 2 2 5 2" xfId="27113" xr:uid="{00000000-0005-0000-0000-0000E0690000}"/>
    <cellStyle name="Comma 47 3 2 2 5 2 2" xfId="27114" xr:uid="{00000000-0005-0000-0000-0000E1690000}"/>
    <cellStyle name="Comma 47 3 2 2 5 3" xfId="27115" xr:uid="{00000000-0005-0000-0000-0000E2690000}"/>
    <cellStyle name="Comma 47 3 2 2 5 3 2" xfId="27116" xr:uid="{00000000-0005-0000-0000-0000E3690000}"/>
    <cellStyle name="Comma 47 3 2 2 5 4" xfId="27117" xr:uid="{00000000-0005-0000-0000-0000E4690000}"/>
    <cellStyle name="Comma 47 3 2 2 6" xfId="27118" xr:uid="{00000000-0005-0000-0000-0000E5690000}"/>
    <cellStyle name="Comma 47 3 2 2 6 2" xfId="27119" xr:uid="{00000000-0005-0000-0000-0000E6690000}"/>
    <cellStyle name="Comma 47 3 2 2 7" xfId="27120" xr:uid="{00000000-0005-0000-0000-0000E7690000}"/>
    <cellStyle name="Comma 47 3 2 2 7 2" xfId="27121" xr:uid="{00000000-0005-0000-0000-0000E8690000}"/>
    <cellStyle name="Comma 47 3 2 2 8" xfId="27122" xr:uid="{00000000-0005-0000-0000-0000E9690000}"/>
    <cellStyle name="Comma 47 3 2 2 9" xfId="27123" xr:uid="{00000000-0005-0000-0000-0000EA690000}"/>
    <cellStyle name="Comma 47 3 2 3" xfId="27124" xr:uid="{00000000-0005-0000-0000-0000EB690000}"/>
    <cellStyle name="Comma 47 3 2 3 2" xfId="27125" xr:uid="{00000000-0005-0000-0000-0000EC690000}"/>
    <cellStyle name="Comma 47 3 2 3 2 2" xfId="27126" xr:uid="{00000000-0005-0000-0000-0000ED690000}"/>
    <cellStyle name="Comma 47 3 2 3 2 2 2" xfId="27127" xr:uid="{00000000-0005-0000-0000-0000EE690000}"/>
    <cellStyle name="Comma 47 3 2 3 2 3" xfId="27128" xr:uid="{00000000-0005-0000-0000-0000EF690000}"/>
    <cellStyle name="Comma 47 3 2 3 2 3 2" xfId="27129" xr:uid="{00000000-0005-0000-0000-0000F0690000}"/>
    <cellStyle name="Comma 47 3 2 3 2 4" xfId="27130" xr:uid="{00000000-0005-0000-0000-0000F1690000}"/>
    <cellStyle name="Comma 47 3 2 3 3" xfId="27131" xr:uid="{00000000-0005-0000-0000-0000F2690000}"/>
    <cellStyle name="Comma 47 3 2 3 3 2" xfId="27132" xr:uid="{00000000-0005-0000-0000-0000F3690000}"/>
    <cellStyle name="Comma 47 3 2 3 3 2 2" xfId="27133" xr:uid="{00000000-0005-0000-0000-0000F4690000}"/>
    <cellStyle name="Comma 47 3 2 3 3 3" xfId="27134" xr:uid="{00000000-0005-0000-0000-0000F5690000}"/>
    <cellStyle name="Comma 47 3 2 3 3 3 2" xfId="27135" xr:uid="{00000000-0005-0000-0000-0000F6690000}"/>
    <cellStyle name="Comma 47 3 2 3 3 4" xfId="27136" xr:uid="{00000000-0005-0000-0000-0000F7690000}"/>
    <cellStyle name="Comma 47 3 2 3 4" xfId="27137" xr:uid="{00000000-0005-0000-0000-0000F8690000}"/>
    <cellStyle name="Comma 47 3 2 3 4 2" xfId="27138" xr:uid="{00000000-0005-0000-0000-0000F9690000}"/>
    <cellStyle name="Comma 47 3 2 3 4 2 2" xfId="27139" xr:uid="{00000000-0005-0000-0000-0000FA690000}"/>
    <cellStyle name="Comma 47 3 2 3 4 3" xfId="27140" xr:uid="{00000000-0005-0000-0000-0000FB690000}"/>
    <cellStyle name="Comma 47 3 2 3 4 3 2" xfId="27141" xr:uid="{00000000-0005-0000-0000-0000FC690000}"/>
    <cellStyle name="Comma 47 3 2 3 4 4" xfId="27142" xr:uid="{00000000-0005-0000-0000-0000FD690000}"/>
    <cellStyle name="Comma 47 3 2 3 5" xfId="27143" xr:uid="{00000000-0005-0000-0000-0000FE690000}"/>
    <cellStyle name="Comma 47 3 2 3 5 2" xfId="27144" xr:uid="{00000000-0005-0000-0000-0000FF690000}"/>
    <cellStyle name="Comma 47 3 2 3 6" xfId="27145" xr:uid="{00000000-0005-0000-0000-0000006A0000}"/>
    <cellStyle name="Comma 47 3 2 3 6 2" xfId="27146" xr:uid="{00000000-0005-0000-0000-0000016A0000}"/>
    <cellStyle name="Comma 47 3 2 3 7" xfId="27147" xr:uid="{00000000-0005-0000-0000-0000026A0000}"/>
    <cellStyle name="Comma 47 3 2 3 8" xfId="27148" xr:uid="{00000000-0005-0000-0000-0000036A0000}"/>
    <cellStyle name="Comma 47 3 2 4" xfId="27149" xr:uid="{00000000-0005-0000-0000-0000046A0000}"/>
    <cellStyle name="Comma 47 3 2 4 2" xfId="27150" xr:uid="{00000000-0005-0000-0000-0000056A0000}"/>
    <cellStyle name="Comma 47 3 2 4 2 2" xfId="27151" xr:uid="{00000000-0005-0000-0000-0000066A0000}"/>
    <cellStyle name="Comma 47 3 2 4 3" xfId="27152" xr:uid="{00000000-0005-0000-0000-0000076A0000}"/>
    <cellStyle name="Comma 47 3 2 4 3 2" xfId="27153" xr:uid="{00000000-0005-0000-0000-0000086A0000}"/>
    <cellStyle name="Comma 47 3 2 4 4" xfId="27154" xr:uid="{00000000-0005-0000-0000-0000096A0000}"/>
    <cellStyle name="Comma 47 3 2 5" xfId="27155" xr:uid="{00000000-0005-0000-0000-00000A6A0000}"/>
    <cellStyle name="Comma 47 3 2 5 2" xfId="27156" xr:uid="{00000000-0005-0000-0000-00000B6A0000}"/>
    <cellStyle name="Comma 47 3 2 5 2 2" xfId="27157" xr:uid="{00000000-0005-0000-0000-00000C6A0000}"/>
    <cellStyle name="Comma 47 3 2 5 3" xfId="27158" xr:uid="{00000000-0005-0000-0000-00000D6A0000}"/>
    <cellStyle name="Comma 47 3 2 5 3 2" xfId="27159" xr:uid="{00000000-0005-0000-0000-00000E6A0000}"/>
    <cellStyle name="Comma 47 3 2 5 4" xfId="27160" xr:uid="{00000000-0005-0000-0000-00000F6A0000}"/>
    <cellStyle name="Comma 47 3 2 6" xfId="27161" xr:uid="{00000000-0005-0000-0000-0000106A0000}"/>
    <cellStyle name="Comma 47 3 2 6 2" xfId="27162" xr:uid="{00000000-0005-0000-0000-0000116A0000}"/>
    <cellStyle name="Comma 47 3 2 6 2 2" xfId="27163" xr:uid="{00000000-0005-0000-0000-0000126A0000}"/>
    <cellStyle name="Comma 47 3 2 6 3" xfId="27164" xr:uid="{00000000-0005-0000-0000-0000136A0000}"/>
    <cellStyle name="Comma 47 3 2 6 3 2" xfId="27165" xr:uid="{00000000-0005-0000-0000-0000146A0000}"/>
    <cellStyle name="Comma 47 3 2 6 4" xfId="27166" xr:uid="{00000000-0005-0000-0000-0000156A0000}"/>
    <cellStyle name="Comma 47 3 2 7" xfId="27167" xr:uid="{00000000-0005-0000-0000-0000166A0000}"/>
    <cellStyle name="Comma 47 3 2 7 2" xfId="27168" xr:uid="{00000000-0005-0000-0000-0000176A0000}"/>
    <cellStyle name="Comma 47 3 2 8" xfId="27169" xr:uid="{00000000-0005-0000-0000-0000186A0000}"/>
    <cellStyle name="Comma 47 3 2 8 2" xfId="27170" xr:uid="{00000000-0005-0000-0000-0000196A0000}"/>
    <cellStyle name="Comma 47 3 2 9" xfId="27171" xr:uid="{00000000-0005-0000-0000-00001A6A0000}"/>
    <cellStyle name="Comma 47 3 3" xfId="27172" xr:uid="{00000000-0005-0000-0000-00001B6A0000}"/>
    <cellStyle name="Comma 47 3 3 2" xfId="27173" xr:uid="{00000000-0005-0000-0000-00001C6A0000}"/>
    <cellStyle name="Comma 47 3 3 2 2" xfId="27174" xr:uid="{00000000-0005-0000-0000-00001D6A0000}"/>
    <cellStyle name="Comma 47 3 3 2 2 2" xfId="27175" xr:uid="{00000000-0005-0000-0000-00001E6A0000}"/>
    <cellStyle name="Comma 47 3 3 2 2 2 2" xfId="27176" xr:uid="{00000000-0005-0000-0000-00001F6A0000}"/>
    <cellStyle name="Comma 47 3 3 2 2 3" xfId="27177" xr:uid="{00000000-0005-0000-0000-0000206A0000}"/>
    <cellStyle name="Comma 47 3 3 2 2 3 2" xfId="27178" xr:uid="{00000000-0005-0000-0000-0000216A0000}"/>
    <cellStyle name="Comma 47 3 3 2 2 4" xfId="27179" xr:uid="{00000000-0005-0000-0000-0000226A0000}"/>
    <cellStyle name="Comma 47 3 3 2 3" xfId="27180" xr:uid="{00000000-0005-0000-0000-0000236A0000}"/>
    <cellStyle name="Comma 47 3 3 2 3 2" xfId="27181" xr:uid="{00000000-0005-0000-0000-0000246A0000}"/>
    <cellStyle name="Comma 47 3 3 2 3 2 2" xfId="27182" xr:uid="{00000000-0005-0000-0000-0000256A0000}"/>
    <cellStyle name="Comma 47 3 3 2 3 3" xfId="27183" xr:uid="{00000000-0005-0000-0000-0000266A0000}"/>
    <cellStyle name="Comma 47 3 3 2 3 3 2" xfId="27184" xr:uid="{00000000-0005-0000-0000-0000276A0000}"/>
    <cellStyle name="Comma 47 3 3 2 3 4" xfId="27185" xr:uid="{00000000-0005-0000-0000-0000286A0000}"/>
    <cellStyle name="Comma 47 3 3 2 4" xfId="27186" xr:uid="{00000000-0005-0000-0000-0000296A0000}"/>
    <cellStyle name="Comma 47 3 3 2 4 2" xfId="27187" xr:uid="{00000000-0005-0000-0000-00002A6A0000}"/>
    <cellStyle name="Comma 47 3 3 2 4 2 2" xfId="27188" xr:uid="{00000000-0005-0000-0000-00002B6A0000}"/>
    <cellStyle name="Comma 47 3 3 2 4 3" xfId="27189" xr:uid="{00000000-0005-0000-0000-00002C6A0000}"/>
    <cellStyle name="Comma 47 3 3 2 4 3 2" xfId="27190" xr:uid="{00000000-0005-0000-0000-00002D6A0000}"/>
    <cellStyle name="Comma 47 3 3 2 4 4" xfId="27191" xr:uid="{00000000-0005-0000-0000-00002E6A0000}"/>
    <cellStyle name="Comma 47 3 3 2 5" xfId="27192" xr:uid="{00000000-0005-0000-0000-00002F6A0000}"/>
    <cellStyle name="Comma 47 3 3 2 5 2" xfId="27193" xr:uid="{00000000-0005-0000-0000-0000306A0000}"/>
    <cellStyle name="Comma 47 3 3 2 6" xfId="27194" xr:uid="{00000000-0005-0000-0000-0000316A0000}"/>
    <cellStyle name="Comma 47 3 3 2 6 2" xfId="27195" xr:uid="{00000000-0005-0000-0000-0000326A0000}"/>
    <cellStyle name="Comma 47 3 3 2 7" xfId="27196" xr:uid="{00000000-0005-0000-0000-0000336A0000}"/>
    <cellStyle name="Comma 47 3 3 2 8" xfId="27197" xr:uid="{00000000-0005-0000-0000-0000346A0000}"/>
    <cellStyle name="Comma 47 3 3 3" xfId="27198" xr:uid="{00000000-0005-0000-0000-0000356A0000}"/>
    <cellStyle name="Comma 47 3 3 3 2" xfId="27199" xr:uid="{00000000-0005-0000-0000-0000366A0000}"/>
    <cellStyle name="Comma 47 3 3 3 2 2" xfId="27200" xr:uid="{00000000-0005-0000-0000-0000376A0000}"/>
    <cellStyle name="Comma 47 3 3 3 3" xfId="27201" xr:uid="{00000000-0005-0000-0000-0000386A0000}"/>
    <cellStyle name="Comma 47 3 3 3 3 2" xfId="27202" xr:uid="{00000000-0005-0000-0000-0000396A0000}"/>
    <cellStyle name="Comma 47 3 3 3 4" xfId="27203" xr:uid="{00000000-0005-0000-0000-00003A6A0000}"/>
    <cellStyle name="Comma 47 3 3 4" xfId="27204" xr:uid="{00000000-0005-0000-0000-00003B6A0000}"/>
    <cellStyle name="Comma 47 3 3 4 2" xfId="27205" xr:uid="{00000000-0005-0000-0000-00003C6A0000}"/>
    <cellStyle name="Comma 47 3 3 4 2 2" xfId="27206" xr:uid="{00000000-0005-0000-0000-00003D6A0000}"/>
    <cellStyle name="Comma 47 3 3 4 3" xfId="27207" xr:uid="{00000000-0005-0000-0000-00003E6A0000}"/>
    <cellStyle name="Comma 47 3 3 4 3 2" xfId="27208" xr:uid="{00000000-0005-0000-0000-00003F6A0000}"/>
    <cellStyle name="Comma 47 3 3 4 4" xfId="27209" xr:uid="{00000000-0005-0000-0000-0000406A0000}"/>
    <cellStyle name="Comma 47 3 3 5" xfId="27210" xr:uid="{00000000-0005-0000-0000-0000416A0000}"/>
    <cellStyle name="Comma 47 3 3 5 2" xfId="27211" xr:uid="{00000000-0005-0000-0000-0000426A0000}"/>
    <cellStyle name="Comma 47 3 3 5 2 2" xfId="27212" xr:uid="{00000000-0005-0000-0000-0000436A0000}"/>
    <cellStyle name="Comma 47 3 3 5 3" xfId="27213" xr:uid="{00000000-0005-0000-0000-0000446A0000}"/>
    <cellStyle name="Comma 47 3 3 5 3 2" xfId="27214" xr:uid="{00000000-0005-0000-0000-0000456A0000}"/>
    <cellStyle name="Comma 47 3 3 5 4" xfId="27215" xr:uid="{00000000-0005-0000-0000-0000466A0000}"/>
    <cellStyle name="Comma 47 3 3 6" xfId="27216" xr:uid="{00000000-0005-0000-0000-0000476A0000}"/>
    <cellStyle name="Comma 47 3 3 6 2" xfId="27217" xr:uid="{00000000-0005-0000-0000-0000486A0000}"/>
    <cellStyle name="Comma 47 3 3 7" xfId="27218" xr:uid="{00000000-0005-0000-0000-0000496A0000}"/>
    <cellStyle name="Comma 47 3 3 7 2" xfId="27219" xr:uid="{00000000-0005-0000-0000-00004A6A0000}"/>
    <cellStyle name="Comma 47 3 3 8" xfId="27220" xr:uid="{00000000-0005-0000-0000-00004B6A0000}"/>
    <cellStyle name="Comma 47 3 3 9" xfId="27221" xr:uid="{00000000-0005-0000-0000-00004C6A0000}"/>
    <cellStyle name="Comma 47 3 4" xfId="27222" xr:uid="{00000000-0005-0000-0000-00004D6A0000}"/>
    <cellStyle name="Comma 47 3 4 2" xfId="27223" xr:uid="{00000000-0005-0000-0000-00004E6A0000}"/>
    <cellStyle name="Comma 47 3 4 2 2" xfId="27224" xr:uid="{00000000-0005-0000-0000-00004F6A0000}"/>
    <cellStyle name="Comma 47 3 4 2 2 2" xfId="27225" xr:uid="{00000000-0005-0000-0000-0000506A0000}"/>
    <cellStyle name="Comma 47 3 4 2 3" xfId="27226" xr:uid="{00000000-0005-0000-0000-0000516A0000}"/>
    <cellStyle name="Comma 47 3 4 2 3 2" xfId="27227" xr:uid="{00000000-0005-0000-0000-0000526A0000}"/>
    <cellStyle name="Comma 47 3 4 2 4" xfId="27228" xr:uid="{00000000-0005-0000-0000-0000536A0000}"/>
    <cellStyle name="Comma 47 3 4 3" xfId="27229" xr:uid="{00000000-0005-0000-0000-0000546A0000}"/>
    <cellStyle name="Comma 47 3 4 3 2" xfId="27230" xr:uid="{00000000-0005-0000-0000-0000556A0000}"/>
    <cellStyle name="Comma 47 3 4 3 2 2" xfId="27231" xr:uid="{00000000-0005-0000-0000-0000566A0000}"/>
    <cellStyle name="Comma 47 3 4 3 3" xfId="27232" xr:uid="{00000000-0005-0000-0000-0000576A0000}"/>
    <cellStyle name="Comma 47 3 4 3 3 2" xfId="27233" xr:uid="{00000000-0005-0000-0000-0000586A0000}"/>
    <cellStyle name="Comma 47 3 4 3 4" xfId="27234" xr:uid="{00000000-0005-0000-0000-0000596A0000}"/>
    <cellStyle name="Comma 47 3 4 4" xfId="27235" xr:uid="{00000000-0005-0000-0000-00005A6A0000}"/>
    <cellStyle name="Comma 47 3 4 4 2" xfId="27236" xr:uid="{00000000-0005-0000-0000-00005B6A0000}"/>
    <cellStyle name="Comma 47 3 4 4 2 2" xfId="27237" xr:uid="{00000000-0005-0000-0000-00005C6A0000}"/>
    <cellStyle name="Comma 47 3 4 4 3" xfId="27238" xr:uid="{00000000-0005-0000-0000-00005D6A0000}"/>
    <cellStyle name="Comma 47 3 4 4 3 2" xfId="27239" xr:uid="{00000000-0005-0000-0000-00005E6A0000}"/>
    <cellStyle name="Comma 47 3 4 4 4" xfId="27240" xr:uid="{00000000-0005-0000-0000-00005F6A0000}"/>
    <cellStyle name="Comma 47 3 4 5" xfId="27241" xr:uid="{00000000-0005-0000-0000-0000606A0000}"/>
    <cellStyle name="Comma 47 3 4 5 2" xfId="27242" xr:uid="{00000000-0005-0000-0000-0000616A0000}"/>
    <cellStyle name="Comma 47 3 4 6" xfId="27243" xr:uid="{00000000-0005-0000-0000-0000626A0000}"/>
    <cellStyle name="Comma 47 3 4 6 2" xfId="27244" xr:uid="{00000000-0005-0000-0000-0000636A0000}"/>
    <cellStyle name="Comma 47 3 4 7" xfId="27245" xr:uid="{00000000-0005-0000-0000-0000646A0000}"/>
    <cellStyle name="Comma 47 3 4 8" xfId="27246" xr:uid="{00000000-0005-0000-0000-0000656A0000}"/>
    <cellStyle name="Comma 47 3 5" xfId="27247" xr:uid="{00000000-0005-0000-0000-0000666A0000}"/>
    <cellStyle name="Comma 47 3 5 2" xfId="27248" xr:uid="{00000000-0005-0000-0000-0000676A0000}"/>
    <cellStyle name="Comma 47 3 5 2 2" xfId="27249" xr:uid="{00000000-0005-0000-0000-0000686A0000}"/>
    <cellStyle name="Comma 47 3 5 3" xfId="27250" xr:uid="{00000000-0005-0000-0000-0000696A0000}"/>
    <cellStyle name="Comma 47 3 5 3 2" xfId="27251" xr:uid="{00000000-0005-0000-0000-00006A6A0000}"/>
    <cellStyle name="Comma 47 3 5 4" xfId="27252" xr:uid="{00000000-0005-0000-0000-00006B6A0000}"/>
    <cellStyle name="Comma 47 3 6" xfId="27253" xr:uid="{00000000-0005-0000-0000-00006C6A0000}"/>
    <cellStyle name="Comma 47 3 6 2" xfId="27254" xr:uid="{00000000-0005-0000-0000-00006D6A0000}"/>
    <cellStyle name="Comma 47 3 6 2 2" xfId="27255" xr:uid="{00000000-0005-0000-0000-00006E6A0000}"/>
    <cellStyle name="Comma 47 3 6 3" xfId="27256" xr:uid="{00000000-0005-0000-0000-00006F6A0000}"/>
    <cellStyle name="Comma 47 3 6 3 2" xfId="27257" xr:uid="{00000000-0005-0000-0000-0000706A0000}"/>
    <cellStyle name="Comma 47 3 6 4" xfId="27258" xr:uid="{00000000-0005-0000-0000-0000716A0000}"/>
    <cellStyle name="Comma 47 3 7" xfId="27259" xr:uid="{00000000-0005-0000-0000-0000726A0000}"/>
    <cellStyle name="Comma 47 3 7 2" xfId="27260" xr:uid="{00000000-0005-0000-0000-0000736A0000}"/>
    <cellStyle name="Comma 47 3 7 2 2" xfId="27261" xr:uid="{00000000-0005-0000-0000-0000746A0000}"/>
    <cellStyle name="Comma 47 3 7 3" xfId="27262" xr:uid="{00000000-0005-0000-0000-0000756A0000}"/>
    <cellStyle name="Comma 47 3 7 3 2" xfId="27263" xr:uid="{00000000-0005-0000-0000-0000766A0000}"/>
    <cellStyle name="Comma 47 3 7 4" xfId="27264" xr:uid="{00000000-0005-0000-0000-0000776A0000}"/>
    <cellStyle name="Comma 47 3 8" xfId="27265" xr:uid="{00000000-0005-0000-0000-0000786A0000}"/>
    <cellStyle name="Comma 47 3 8 2" xfId="27266" xr:uid="{00000000-0005-0000-0000-0000796A0000}"/>
    <cellStyle name="Comma 47 3 9" xfId="27267" xr:uid="{00000000-0005-0000-0000-00007A6A0000}"/>
    <cellStyle name="Comma 47 3 9 2" xfId="27268" xr:uid="{00000000-0005-0000-0000-00007B6A0000}"/>
    <cellStyle name="Comma 47 4" xfId="27269" xr:uid="{00000000-0005-0000-0000-00007C6A0000}"/>
    <cellStyle name="Comma 47 4 10" xfId="27270" xr:uid="{00000000-0005-0000-0000-00007D6A0000}"/>
    <cellStyle name="Comma 47 4 2" xfId="27271" xr:uid="{00000000-0005-0000-0000-00007E6A0000}"/>
    <cellStyle name="Comma 47 4 2 2" xfId="27272" xr:uid="{00000000-0005-0000-0000-00007F6A0000}"/>
    <cellStyle name="Comma 47 4 2 2 2" xfId="27273" xr:uid="{00000000-0005-0000-0000-0000806A0000}"/>
    <cellStyle name="Comma 47 4 2 2 2 2" xfId="27274" xr:uid="{00000000-0005-0000-0000-0000816A0000}"/>
    <cellStyle name="Comma 47 4 2 2 2 2 2" xfId="27275" xr:uid="{00000000-0005-0000-0000-0000826A0000}"/>
    <cellStyle name="Comma 47 4 2 2 2 3" xfId="27276" xr:uid="{00000000-0005-0000-0000-0000836A0000}"/>
    <cellStyle name="Comma 47 4 2 2 2 3 2" xfId="27277" xr:uid="{00000000-0005-0000-0000-0000846A0000}"/>
    <cellStyle name="Comma 47 4 2 2 2 4" xfId="27278" xr:uid="{00000000-0005-0000-0000-0000856A0000}"/>
    <cellStyle name="Comma 47 4 2 2 3" xfId="27279" xr:uid="{00000000-0005-0000-0000-0000866A0000}"/>
    <cellStyle name="Comma 47 4 2 2 3 2" xfId="27280" xr:uid="{00000000-0005-0000-0000-0000876A0000}"/>
    <cellStyle name="Comma 47 4 2 2 3 2 2" xfId="27281" xr:uid="{00000000-0005-0000-0000-0000886A0000}"/>
    <cellStyle name="Comma 47 4 2 2 3 3" xfId="27282" xr:uid="{00000000-0005-0000-0000-0000896A0000}"/>
    <cellStyle name="Comma 47 4 2 2 3 3 2" xfId="27283" xr:uid="{00000000-0005-0000-0000-00008A6A0000}"/>
    <cellStyle name="Comma 47 4 2 2 3 4" xfId="27284" xr:uid="{00000000-0005-0000-0000-00008B6A0000}"/>
    <cellStyle name="Comma 47 4 2 2 4" xfId="27285" xr:uid="{00000000-0005-0000-0000-00008C6A0000}"/>
    <cellStyle name="Comma 47 4 2 2 4 2" xfId="27286" xr:uid="{00000000-0005-0000-0000-00008D6A0000}"/>
    <cellStyle name="Comma 47 4 2 2 4 2 2" xfId="27287" xr:uid="{00000000-0005-0000-0000-00008E6A0000}"/>
    <cellStyle name="Comma 47 4 2 2 4 3" xfId="27288" xr:uid="{00000000-0005-0000-0000-00008F6A0000}"/>
    <cellStyle name="Comma 47 4 2 2 4 3 2" xfId="27289" xr:uid="{00000000-0005-0000-0000-0000906A0000}"/>
    <cellStyle name="Comma 47 4 2 2 4 4" xfId="27290" xr:uid="{00000000-0005-0000-0000-0000916A0000}"/>
    <cellStyle name="Comma 47 4 2 2 5" xfId="27291" xr:uid="{00000000-0005-0000-0000-0000926A0000}"/>
    <cellStyle name="Comma 47 4 2 2 5 2" xfId="27292" xr:uid="{00000000-0005-0000-0000-0000936A0000}"/>
    <cellStyle name="Comma 47 4 2 2 6" xfId="27293" xr:uid="{00000000-0005-0000-0000-0000946A0000}"/>
    <cellStyle name="Comma 47 4 2 2 6 2" xfId="27294" xr:uid="{00000000-0005-0000-0000-0000956A0000}"/>
    <cellStyle name="Comma 47 4 2 2 7" xfId="27295" xr:uid="{00000000-0005-0000-0000-0000966A0000}"/>
    <cellStyle name="Comma 47 4 2 2 8" xfId="27296" xr:uid="{00000000-0005-0000-0000-0000976A0000}"/>
    <cellStyle name="Comma 47 4 2 3" xfId="27297" xr:uid="{00000000-0005-0000-0000-0000986A0000}"/>
    <cellStyle name="Comma 47 4 2 3 2" xfId="27298" xr:uid="{00000000-0005-0000-0000-0000996A0000}"/>
    <cellStyle name="Comma 47 4 2 3 2 2" xfId="27299" xr:uid="{00000000-0005-0000-0000-00009A6A0000}"/>
    <cellStyle name="Comma 47 4 2 3 3" xfId="27300" xr:uid="{00000000-0005-0000-0000-00009B6A0000}"/>
    <cellStyle name="Comma 47 4 2 3 3 2" xfId="27301" xr:uid="{00000000-0005-0000-0000-00009C6A0000}"/>
    <cellStyle name="Comma 47 4 2 3 4" xfId="27302" xr:uid="{00000000-0005-0000-0000-00009D6A0000}"/>
    <cellStyle name="Comma 47 4 2 4" xfId="27303" xr:uid="{00000000-0005-0000-0000-00009E6A0000}"/>
    <cellStyle name="Comma 47 4 2 4 2" xfId="27304" xr:uid="{00000000-0005-0000-0000-00009F6A0000}"/>
    <cellStyle name="Comma 47 4 2 4 2 2" xfId="27305" xr:uid="{00000000-0005-0000-0000-0000A06A0000}"/>
    <cellStyle name="Comma 47 4 2 4 3" xfId="27306" xr:uid="{00000000-0005-0000-0000-0000A16A0000}"/>
    <cellStyle name="Comma 47 4 2 4 3 2" xfId="27307" xr:uid="{00000000-0005-0000-0000-0000A26A0000}"/>
    <cellStyle name="Comma 47 4 2 4 4" xfId="27308" xr:uid="{00000000-0005-0000-0000-0000A36A0000}"/>
    <cellStyle name="Comma 47 4 2 5" xfId="27309" xr:uid="{00000000-0005-0000-0000-0000A46A0000}"/>
    <cellStyle name="Comma 47 4 2 5 2" xfId="27310" xr:uid="{00000000-0005-0000-0000-0000A56A0000}"/>
    <cellStyle name="Comma 47 4 2 5 2 2" xfId="27311" xr:uid="{00000000-0005-0000-0000-0000A66A0000}"/>
    <cellStyle name="Comma 47 4 2 5 3" xfId="27312" xr:uid="{00000000-0005-0000-0000-0000A76A0000}"/>
    <cellStyle name="Comma 47 4 2 5 3 2" xfId="27313" xr:uid="{00000000-0005-0000-0000-0000A86A0000}"/>
    <cellStyle name="Comma 47 4 2 5 4" xfId="27314" xr:uid="{00000000-0005-0000-0000-0000A96A0000}"/>
    <cellStyle name="Comma 47 4 2 6" xfId="27315" xr:uid="{00000000-0005-0000-0000-0000AA6A0000}"/>
    <cellStyle name="Comma 47 4 2 6 2" xfId="27316" xr:uid="{00000000-0005-0000-0000-0000AB6A0000}"/>
    <cellStyle name="Comma 47 4 2 7" xfId="27317" xr:uid="{00000000-0005-0000-0000-0000AC6A0000}"/>
    <cellStyle name="Comma 47 4 2 7 2" xfId="27318" xr:uid="{00000000-0005-0000-0000-0000AD6A0000}"/>
    <cellStyle name="Comma 47 4 2 8" xfId="27319" xr:uid="{00000000-0005-0000-0000-0000AE6A0000}"/>
    <cellStyle name="Comma 47 4 2 9" xfId="27320" xr:uid="{00000000-0005-0000-0000-0000AF6A0000}"/>
    <cellStyle name="Comma 47 4 3" xfId="27321" xr:uid="{00000000-0005-0000-0000-0000B06A0000}"/>
    <cellStyle name="Comma 47 4 3 2" xfId="27322" xr:uid="{00000000-0005-0000-0000-0000B16A0000}"/>
    <cellStyle name="Comma 47 4 3 2 2" xfId="27323" xr:uid="{00000000-0005-0000-0000-0000B26A0000}"/>
    <cellStyle name="Comma 47 4 3 2 2 2" xfId="27324" xr:uid="{00000000-0005-0000-0000-0000B36A0000}"/>
    <cellStyle name="Comma 47 4 3 2 3" xfId="27325" xr:uid="{00000000-0005-0000-0000-0000B46A0000}"/>
    <cellStyle name="Comma 47 4 3 2 3 2" xfId="27326" xr:uid="{00000000-0005-0000-0000-0000B56A0000}"/>
    <cellStyle name="Comma 47 4 3 2 4" xfId="27327" xr:uid="{00000000-0005-0000-0000-0000B66A0000}"/>
    <cellStyle name="Comma 47 4 3 3" xfId="27328" xr:uid="{00000000-0005-0000-0000-0000B76A0000}"/>
    <cellStyle name="Comma 47 4 3 3 2" xfId="27329" xr:uid="{00000000-0005-0000-0000-0000B86A0000}"/>
    <cellStyle name="Comma 47 4 3 3 2 2" xfId="27330" xr:uid="{00000000-0005-0000-0000-0000B96A0000}"/>
    <cellStyle name="Comma 47 4 3 3 3" xfId="27331" xr:uid="{00000000-0005-0000-0000-0000BA6A0000}"/>
    <cellStyle name="Comma 47 4 3 3 3 2" xfId="27332" xr:uid="{00000000-0005-0000-0000-0000BB6A0000}"/>
    <cellStyle name="Comma 47 4 3 3 4" xfId="27333" xr:uid="{00000000-0005-0000-0000-0000BC6A0000}"/>
    <cellStyle name="Comma 47 4 3 4" xfId="27334" xr:uid="{00000000-0005-0000-0000-0000BD6A0000}"/>
    <cellStyle name="Comma 47 4 3 4 2" xfId="27335" xr:uid="{00000000-0005-0000-0000-0000BE6A0000}"/>
    <cellStyle name="Comma 47 4 3 4 2 2" xfId="27336" xr:uid="{00000000-0005-0000-0000-0000BF6A0000}"/>
    <cellStyle name="Comma 47 4 3 4 3" xfId="27337" xr:uid="{00000000-0005-0000-0000-0000C06A0000}"/>
    <cellStyle name="Comma 47 4 3 4 3 2" xfId="27338" xr:uid="{00000000-0005-0000-0000-0000C16A0000}"/>
    <cellStyle name="Comma 47 4 3 4 4" xfId="27339" xr:uid="{00000000-0005-0000-0000-0000C26A0000}"/>
    <cellStyle name="Comma 47 4 3 5" xfId="27340" xr:uid="{00000000-0005-0000-0000-0000C36A0000}"/>
    <cellStyle name="Comma 47 4 3 5 2" xfId="27341" xr:uid="{00000000-0005-0000-0000-0000C46A0000}"/>
    <cellStyle name="Comma 47 4 3 6" xfId="27342" xr:uid="{00000000-0005-0000-0000-0000C56A0000}"/>
    <cellStyle name="Comma 47 4 3 6 2" xfId="27343" xr:uid="{00000000-0005-0000-0000-0000C66A0000}"/>
    <cellStyle name="Comma 47 4 3 7" xfId="27344" xr:uid="{00000000-0005-0000-0000-0000C76A0000}"/>
    <cellStyle name="Comma 47 4 3 8" xfId="27345" xr:uid="{00000000-0005-0000-0000-0000C86A0000}"/>
    <cellStyle name="Comma 47 4 4" xfId="27346" xr:uid="{00000000-0005-0000-0000-0000C96A0000}"/>
    <cellStyle name="Comma 47 4 4 2" xfId="27347" xr:uid="{00000000-0005-0000-0000-0000CA6A0000}"/>
    <cellStyle name="Comma 47 4 4 2 2" xfId="27348" xr:uid="{00000000-0005-0000-0000-0000CB6A0000}"/>
    <cellStyle name="Comma 47 4 4 3" xfId="27349" xr:uid="{00000000-0005-0000-0000-0000CC6A0000}"/>
    <cellStyle name="Comma 47 4 4 3 2" xfId="27350" xr:uid="{00000000-0005-0000-0000-0000CD6A0000}"/>
    <cellStyle name="Comma 47 4 4 4" xfId="27351" xr:uid="{00000000-0005-0000-0000-0000CE6A0000}"/>
    <cellStyle name="Comma 47 4 5" xfId="27352" xr:uid="{00000000-0005-0000-0000-0000CF6A0000}"/>
    <cellStyle name="Comma 47 4 5 2" xfId="27353" xr:uid="{00000000-0005-0000-0000-0000D06A0000}"/>
    <cellStyle name="Comma 47 4 5 2 2" xfId="27354" xr:uid="{00000000-0005-0000-0000-0000D16A0000}"/>
    <cellStyle name="Comma 47 4 5 3" xfId="27355" xr:uid="{00000000-0005-0000-0000-0000D26A0000}"/>
    <cellStyle name="Comma 47 4 5 3 2" xfId="27356" xr:uid="{00000000-0005-0000-0000-0000D36A0000}"/>
    <cellStyle name="Comma 47 4 5 4" xfId="27357" xr:uid="{00000000-0005-0000-0000-0000D46A0000}"/>
    <cellStyle name="Comma 47 4 6" xfId="27358" xr:uid="{00000000-0005-0000-0000-0000D56A0000}"/>
    <cellStyle name="Comma 47 4 6 2" xfId="27359" xr:uid="{00000000-0005-0000-0000-0000D66A0000}"/>
    <cellStyle name="Comma 47 4 6 2 2" xfId="27360" xr:uid="{00000000-0005-0000-0000-0000D76A0000}"/>
    <cellStyle name="Comma 47 4 6 3" xfId="27361" xr:uid="{00000000-0005-0000-0000-0000D86A0000}"/>
    <cellStyle name="Comma 47 4 6 3 2" xfId="27362" xr:uid="{00000000-0005-0000-0000-0000D96A0000}"/>
    <cellStyle name="Comma 47 4 6 4" xfId="27363" xr:uid="{00000000-0005-0000-0000-0000DA6A0000}"/>
    <cellStyle name="Comma 47 4 7" xfId="27364" xr:uid="{00000000-0005-0000-0000-0000DB6A0000}"/>
    <cellStyle name="Comma 47 4 7 2" xfId="27365" xr:uid="{00000000-0005-0000-0000-0000DC6A0000}"/>
    <cellStyle name="Comma 47 4 8" xfId="27366" xr:uid="{00000000-0005-0000-0000-0000DD6A0000}"/>
    <cellStyle name="Comma 47 4 8 2" xfId="27367" xr:uid="{00000000-0005-0000-0000-0000DE6A0000}"/>
    <cellStyle name="Comma 47 4 9" xfId="27368" xr:uid="{00000000-0005-0000-0000-0000DF6A0000}"/>
    <cellStyle name="Comma 47 5" xfId="27369" xr:uid="{00000000-0005-0000-0000-0000E06A0000}"/>
    <cellStyle name="Comma 47 5 2" xfId="27370" xr:uid="{00000000-0005-0000-0000-0000E16A0000}"/>
    <cellStyle name="Comma 47 5 2 2" xfId="27371" xr:uid="{00000000-0005-0000-0000-0000E26A0000}"/>
    <cellStyle name="Comma 47 5 2 2 2" xfId="27372" xr:uid="{00000000-0005-0000-0000-0000E36A0000}"/>
    <cellStyle name="Comma 47 5 2 2 2 2" xfId="27373" xr:uid="{00000000-0005-0000-0000-0000E46A0000}"/>
    <cellStyle name="Comma 47 5 2 2 3" xfId="27374" xr:uid="{00000000-0005-0000-0000-0000E56A0000}"/>
    <cellStyle name="Comma 47 5 2 2 3 2" xfId="27375" xr:uid="{00000000-0005-0000-0000-0000E66A0000}"/>
    <cellStyle name="Comma 47 5 2 2 4" xfId="27376" xr:uid="{00000000-0005-0000-0000-0000E76A0000}"/>
    <cellStyle name="Comma 47 5 2 3" xfId="27377" xr:uid="{00000000-0005-0000-0000-0000E86A0000}"/>
    <cellStyle name="Comma 47 5 2 3 2" xfId="27378" xr:uid="{00000000-0005-0000-0000-0000E96A0000}"/>
    <cellStyle name="Comma 47 5 2 3 2 2" xfId="27379" xr:uid="{00000000-0005-0000-0000-0000EA6A0000}"/>
    <cellStyle name="Comma 47 5 2 3 3" xfId="27380" xr:uid="{00000000-0005-0000-0000-0000EB6A0000}"/>
    <cellStyle name="Comma 47 5 2 3 3 2" xfId="27381" xr:uid="{00000000-0005-0000-0000-0000EC6A0000}"/>
    <cellStyle name="Comma 47 5 2 3 4" xfId="27382" xr:uid="{00000000-0005-0000-0000-0000ED6A0000}"/>
    <cellStyle name="Comma 47 5 2 4" xfId="27383" xr:uid="{00000000-0005-0000-0000-0000EE6A0000}"/>
    <cellStyle name="Comma 47 5 2 4 2" xfId="27384" xr:uid="{00000000-0005-0000-0000-0000EF6A0000}"/>
    <cellStyle name="Comma 47 5 2 4 2 2" xfId="27385" xr:uid="{00000000-0005-0000-0000-0000F06A0000}"/>
    <cellStyle name="Comma 47 5 2 4 3" xfId="27386" xr:uid="{00000000-0005-0000-0000-0000F16A0000}"/>
    <cellStyle name="Comma 47 5 2 4 3 2" xfId="27387" xr:uid="{00000000-0005-0000-0000-0000F26A0000}"/>
    <cellStyle name="Comma 47 5 2 4 4" xfId="27388" xr:uid="{00000000-0005-0000-0000-0000F36A0000}"/>
    <cellStyle name="Comma 47 5 2 5" xfId="27389" xr:uid="{00000000-0005-0000-0000-0000F46A0000}"/>
    <cellStyle name="Comma 47 5 2 5 2" xfId="27390" xr:uid="{00000000-0005-0000-0000-0000F56A0000}"/>
    <cellStyle name="Comma 47 5 2 6" xfId="27391" xr:uid="{00000000-0005-0000-0000-0000F66A0000}"/>
    <cellStyle name="Comma 47 5 2 6 2" xfId="27392" xr:uid="{00000000-0005-0000-0000-0000F76A0000}"/>
    <cellStyle name="Comma 47 5 2 7" xfId="27393" xr:uid="{00000000-0005-0000-0000-0000F86A0000}"/>
    <cellStyle name="Comma 47 5 2 8" xfId="27394" xr:uid="{00000000-0005-0000-0000-0000F96A0000}"/>
    <cellStyle name="Comma 47 5 3" xfId="27395" xr:uid="{00000000-0005-0000-0000-0000FA6A0000}"/>
    <cellStyle name="Comma 47 5 3 2" xfId="27396" xr:uid="{00000000-0005-0000-0000-0000FB6A0000}"/>
    <cellStyle name="Comma 47 5 3 2 2" xfId="27397" xr:uid="{00000000-0005-0000-0000-0000FC6A0000}"/>
    <cellStyle name="Comma 47 5 3 3" xfId="27398" xr:uid="{00000000-0005-0000-0000-0000FD6A0000}"/>
    <cellStyle name="Comma 47 5 3 3 2" xfId="27399" xr:uid="{00000000-0005-0000-0000-0000FE6A0000}"/>
    <cellStyle name="Comma 47 5 3 4" xfId="27400" xr:uid="{00000000-0005-0000-0000-0000FF6A0000}"/>
    <cellStyle name="Comma 47 5 4" xfId="27401" xr:uid="{00000000-0005-0000-0000-0000006B0000}"/>
    <cellStyle name="Comma 47 5 4 2" xfId="27402" xr:uid="{00000000-0005-0000-0000-0000016B0000}"/>
    <cellStyle name="Comma 47 5 4 2 2" xfId="27403" xr:uid="{00000000-0005-0000-0000-0000026B0000}"/>
    <cellStyle name="Comma 47 5 4 3" xfId="27404" xr:uid="{00000000-0005-0000-0000-0000036B0000}"/>
    <cellStyle name="Comma 47 5 4 3 2" xfId="27405" xr:uid="{00000000-0005-0000-0000-0000046B0000}"/>
    <cellStyle name="Comma 47 5 4 4" xfId="27406" xr:uid="{00000000-0005-0000-0000-0000056B0000}"/>
    <cellStyle name="Comma 47 5 5" xfId="27407" xr:uid="{00000000-0005-0000-0000-0000066B0000}"/>
    <cellStyle name="Comma 47 5 5 2" xfId="27408" xr:uid="{00000000-0005-0000-0000-0000076B0000}"/>
    <cellStyle name="Comma 47 5 5 2 2" xfId="27409" xr:uid="{00000000-0005-0000-0000-0000086B0000}"/>
    <cellStyle name="Comma 47 5 5 3" xfId="27410" xr:uid="{00000000-0005-0000-0000-0000096B0000}"/>
    <cellStyle name="Comma 47 5 5 3 2" xfId="27411" xr:uid="{00000000-0005-0000-0000-00000A6B0000}"/>
    <cellStyle name="Comma 47 5 5 4" xfId="27412" xr:uid="{00000000-0005-0000-0000-00000B6B0000}"/>
    <cellStyle name="Comma 47 5 6" xfId="27413" xr:uid="{00000000-0005-0000-0000-00000C6B0000}"/>
    <cellStyle name="Comma 47 5 6 2" xfId="27414" xr:uid="{00000000-0005-0000-0000-00000D6B0000}"/>
    <cellStyle name="Comma 47 5 7" xfId="27415" xr:uid="{00000000-0005-0000-0000-00000E6B0000}"/>
    <cellStyle name="Comma 47 5 7 2" xfId="27416" xr:uid="{00000000-0005-0000-0000-00000F6B0000}"/>
    <cellStyle name="Comma 47 5 8" xfId="27417" xr:uid="{00000000-0005-0000-0000-0000106B0000}"/>
    <cellStyle name="Comma 47 5 9" xfId="27418" xr:uid="{00000000-0005-0000-0000-0000116B0000}"/>
    <cellStyle name="Comma 47 6" xfId="27419" xr:uid="{00000000-0005-0000-0000-0000126B0000}"/>
    <cellStyle name="Comma 47 6 2" xfId="27420" xr:uid="{00000000-0005-0000-0000-0000136B0000}"/>
    <cellStyle name="Comma 47 6 2 2" xfId="27421" xr:uid="{00000000-0005-0000-0000-0000146B0000}"/>
    <cellStyle name="Comma 47 6 2 2 2" xfId="27422" xr:uid="{00000000-0005-0000-0000-0000156B0000}"/>
    <cellStyle name="Comma 47 6 2 3" xfId="27423" xr:uid="{00000000-0005-0000-0000-0000166B0000}"/>
    <cellStyle name="Comma 47 6 2 3 2" xfId="27424" xr:uid="{00000000-0005-0000-0000-0000176B0000}"/>
    <cellStyle name="Comma 47 6 2 4" xfId="27425" xr:uid="{00000000-0005-0000-0000-0000186B0000}"/>
    <cellStyle name="Comma 47 6 3" xfId="27426" xr:uid="{00000000-0005-0000-0000-0000196B0000}"/>
    <cellStyle name="Comma 47 6 3 2" xfId="27427" xr:uid="{00000000-0005-0000-0000-00001A6B0000}"/>
    <cellStyle name="Comma 47 6 3 2 2" xfId="27428" xr:uid="{00000000-0005-0000-0000-00001B6B0000}"/>
    <cellStyle name="Comma 47 6 3 3" xfId="27429" xr:uid="{00000000-0005-0000-0000-00001C6B0000}"/>
    <cellStyle name="Comma 47 6 3 3 2" xfId="27430" xr:uid="{00000000-0005-0000-0000-00001D6B0000}"/>
    <cellStyle name="Comma 47 6 3 4" xfId="27431" xr:uid="{00000000-0005-0000-0000-00001E6B0000}"/>
    <cellStyle name="Comma 47 6 4" xfId="27432" xr:uid="{00000000-0005-0000-0000-00001F6B0000}"/>
    <cellStyle name="Comma 47 6 4 2" xfId="27433" xr:uid="{00000000-0005-0000-0000-0000206B0000}"/>
    <cellStyle name="Comma 47 6 4 2 2" xfId="27434" xr:uid="{00000000-0005-0000-0000-0000216B0000}"/>
    <cellStyle name="Comma 47 6 4 3" xfId="27435" xr:uid="{00000000-0005-0000-0000-0000226B0000}"/>
    <cellStyle name="Comma 47 6 4 3 2" xfId="27436" xr:uid="{00000000-0005-0000-0000-0000236B0000}"/>
    <cellStyle name="Comma 47 6 4 4" xfId="27437" xr:uid="{00000000-0005-0000-0000-0000246B0000}"/>
    <cellStyle name="Comma 47 6 5" xfId="27438" xr:uid="{00000000-0005-0000-0000-0000256B0000}"/>
    <cellStyle name="Comma 47 6 5 2" xfId="27439" xr:uid="{00000000-0005-0000-0000-0000266B0000}"/>
    <cellStyle name="Comma 47 6 6" xfId="27440" xr:uid="{00000000-0005-0000-0000-0000276B0000}"/>
    <cellStyle name="Comma 47 6 6 2" xfId="27441" xr:uid="{00000000-0005-0000-0000-0000286B0000}"/>
    <cellStyle name="Comma 47 6 7" xfId="27442" xr:uid="{00000000-0005-0000-0000-0000296B0000}"/>
    <cellStyle name="Comma 47 6 8" xfId="27443" xr:uid="{00000000-0005-0000-0000-00002A6B0000}"/>
    <cellStyle name="Comma 47 7" xfId="27444" xr:uid="{00000000-0005-0000-0000-00002B6B0000}"/>
    <cellStyle name="Comma 47 7 2" xfId="27445" xr:uid="{00000000-0005-0000-0000-00002C6B0000}"/>
    <cellStyle name="Comma 47 7 2 2" xfId="27446" xr:uid="{00000000-0005-0000-0000-00002D6B0000}"/>
    <cellStyle name="Comma 47 7 3" xfId="27447" xr:uid="{00000000-0005-0000-0000-00002E6B0000}"/>
    <cellStyle name="Comma 47 7 3 2" xfId="27448" xr:uid="{00000000-0005-0000-0000-00002F6B0000}"/>
    <cellStyle name="Comma 47 7 4" xfId="27449" xr:uid="{00000000-0005-0000-0000-0000306B0000}"/>
    <cellStyle name="Comma 47 8" xfId="27450" xr:uid="{00000000-0005-0000-0000-0000316B0000}"/>
    <cellStyle name="Comma 47 8 2" xfId="27451" xr:uid="{00000000-0005-0000-0000-0000326B0000}"/>
    <cellStyle name="Comma 47 8 2 2" xfId="27452" xr:uid="{00000000-0005-0000-0000-0000336B0000}"/>
    <cellStyle name="Comma 47 8 3" xfId="27453" xr:uid="{00000000-0005-0000-0000-0000346B0000}"/>
    <cellStyle name="Comma 47 8 3 2" xfId="27454" xr:uid="{00000000-0005-0000-0000-0000356B0000}"/>
    <cellStyle name="Comma 47 8 4" xfId="27455" xr:uid="{00000000-0005-0000-0000-0000366B0000}"/>
    <cellStyle name="Comma 47 9" xfId="27456" xr:uid="{00000000-0005-0000-0000-0000376B0000}"/>
    <cellStyle name="Comma 47 9 2" xfId="27457" xr:uid="{00000000-0005-0000-0000-0000386B0000}"/>
    <cellStyle name="Comma 47 9 2 2" xfId="27458" xr:uid="{00000000-0005-0000-0000-0000396B0000}"/>
    <cellStyle name="Comma 47 9 3" xfId="27459" xr:uid="{00000000-0005-0000-0000-00003A6B0000}"/>
    <cellStyle name="Comma 47 9 3 2" xfId="27460" xr:uid="{00000000-0005-0000-0000-00003B6B0000}"/>
    <cellStyle name="Comma 47 9 4" xfId="27461" xr:uid="{00000000-0005-0000-0000-00003C6B0000}"/>
    <cellStyle name="Comma 48" xfId="27462" xr:uid="{00000000-0005-0000-0000-00003D6B0000}"/>
    <cellStyle name="Comma 49" xfId="27463" xr:uid="{00000000-0005-0000-0000-00003E6B0000}"/>
    <cellStyle name="Comma 5" xfId="27464" xr:uid="{00000000-0005-0000-0000-00003F6B0000}"/>
    <cellStyle name="Comma 5 10" xfId="27465" xr:uid="{00000000-0005-0000-0000-0000406B0000}"/>
    <cellStyle name="Comma 5 11" xfId="27466" xr:uid="{00000000-0005-0000-0000-0000416B0000}"/>
    <cellStyle name="Comma 5 12" xfId="27467" xr:uid="{00000000-0005-0000-0000-0000426B0000}"/>
    <cellStyle name="Comma 5 13" xfId="27468" xr:uid="{00000000-0005-0000-0000-0000436B0000}"/>
    <cellStyle name="Comma 5 14" xfId="27469" xr:uid="{00000000-0005-0000-0000-0000446B0000}"/>
    <cellStyle name="Comma 5 15" xfId="27470" xr:uid="{00000000-0005-0000-0000-0000456B0000}"/>
    <cellStyle name="Comma 5 16" xfId="27471" xr:uid="{00000000-0005-0000-0000-0000466B0000}"/>
    <cellStyle name="Comma 5 17" xfId="27472" xr:uid="{00000000-0005-0000-0000-0000476B0000}"/>
    <cellStyle name="Comma 5 18" xfId="27473" xr:uid="{00000000-0005-0000-0000-0000486B0000}"/>
    <cellStyle name="Comma 5 2" xfId="27474" xr:uid="{00000000-0005-0000-0000-0000496B0000}"/>
    <cellStyle name="Comma 5 3" xfId="27475" xr:uid="{00000000-0005-0000-0000-00004A6B0000}"/>
    <cellStyle name="Comma 5 4" xfId="27476" xr:uid="{00000000-0005-0000-0000-00004B6B0000}"/>
    <cellStyle name="Comma 5 5" xfId="27477" xr:uid="{00000000-0005-0000-0000-00004C6B0000}"/>
    <cellStyle name="Comma 5 6" xfId="27478" xr:uid="{00000000-0005-0000-0000-00004D6B0000}"/>
    <cellStyle name="Comma 5 7" xfId="27479" xr:uid="{00000000-0005-0000-0000-00004E6B0000}"/>
    <cellStyle name="Comma 5 8" xfId="27480" xr:uid="{00000000-0005-0000-0000-00004F6B0000}"/>
    <cellStyle name="Comma 5 9" xfId="27481" xr:uid="{00000000-0005-0000-0000-0000506B0000}"/>
    <cellStyle name="Comma 50" xfId="27482" xr:uid="{00000000-0005-0000-0000-0000516B0000}"/>
    <cellStyle name="Comma 51" xfId="27483" xr:uid="{00000000-0005-0000-0000-0000526B0000}"/>
    <cellStyle name="Comma 52" xfId="27484" xr:uid="{00000000-0005-0000-0000-0000536B0000}"/>
    <cellStyle name="Comma 53" xfId="27485" xr:uid="{00000000-0005-0000-0000-0000546B0000}"/>
    <cellStyle name="Comma 54" xfId="27486" xr:uid="{00000000-0005-0000-0000-0000556B0000}"/>
    <cellStyle name="Comma 55" xfId="27487" xr:uid="{00000000-0005-0000-0000-0000566B0000}"/>
    <cellStyle name="Comma 56" xfId="27488" xr:uid="{00000000-0005-0000-0000-0000576B0000}"/>
    <cellStyle name="Comma 56 2" xfId="27489" xr:uid="{00000000-0005-0000-0000-0000586B0000}"/>
    <cellStyle name="Comma 56 3" xfId="27490" xr:uid="{00000000-0005-0000-0000-0000596B0000}"/>
    <cellStyle name="Comma 56 4" xfId="27491" xr:uid="{00000000-0005-0000-0000-00005A6B0000}"/>
    <cellStyle name="Comma 57" xfId="27492" xr:uid="{00000000-0005-0000-0000-00005B6B0000}"/>
    <cellStyle name="Comma 58" xfId="27493" xr:uid="{00000000-0005-0000-0000-00005C6B0000}"/>
    <cellStyle name="Comma 58 2" xfId="27494" xr:uid="{00000000-0005-0000-0000-00005D6B0000}"/>
    <cellStyle name="Comma 59" xfId="27495" xr:uid="{00000000-0005-0000-0000-00005E6B0000}"/>
    <cellStyle name="Comma 6" xfId="27496" xr:uid="{00000000-0005-0000-0000-00005F6B0000}"/>
    <cellStyle name="Comma 6 10" xfId="27497" xr:uid="{00000000-0005-0000-0000-0000606B0000}"/>
    <cellStyle name="Comma 6 11" xfId="27498" xr:uid="{00000000-0005-0000-0000-0000616B0000}"/>
    <cellStyle name="Comma 6 12" xfId="27499" xr:uid="{00000000-0005-0000-0000-0000626B0000}"/>
    <cellStyle name="Comma 6 13" xfId="27500" xr:uid="{00000000-0005-0000-0000-0000636B0000}"/>
    <cellStyle name="Comma 6 14" xfId="27501" xr:uid="{00000000-0005-0000-0000-0000646B0000}"/>
    <cellStyle name="Comma 6 15" xfId="27502" xr:uid="{00000000-0005-0000-0000-0000656B0000}"/>
    <cellStyle name="Comma 6 16" xfId="27503" xr:uid="{00000000-0005-0000-0000-0000666B0000}"/>
    <cellStyle name="Comma 6 17" xfId="27504" xr:uid="{00000000-0005-0000-0000-0000676B0000}"/>
    <cellStyle name="Comma 6 18" xfId="27505" xr:uid="{00000000-0005-0000-0000-0000686B0000}"/>
    <cellStyle name="Comma 6 2" xfId="27506" xr:uid="{00000000-0005-0000-0000-0000696B0000}"/>
    <cellStyle name="Comma 6 3" xfId="27507" xr:uid="{00000000-0005-0000-0000-00006A6B0000}"/>
    <cellStyle name="Comma 6 4" xfId="27508" xr:uid="{00000000-0005-0000-0000-00006B6B0000}"/>
    <cellStyle name="Comma 6 5" xfId="27509" xr:uid="{00000000-0005-0000-0000-00006C6B0000}"/>
    <cellStyle name="Comma 6 6" xfId="27510" xr:uid="{00000000-0005-0000-0000-00006D6B0000}"/>
    <cellStyle name="Comma 6 7" xfId="27511" xr:uid="{00000000-0005-0000-0000-00006E6B0000}"/>
    <cellStyle name="Comma 6 8" xfId="27512" xr:uid="{00000000-0005-0000-0000-00006F6B0000}"/>
    <cellStyle name="Comma 6 9" xfId="27513" xr:uid="{00000000-0005-0000-0000-0000706B0000}"/>
    <cellStyle name="Comma 60" xfId="27514" xr:uid="{00000000-0005-0000-0000-0000716B0000}"/>
    <cellStyle name="Comma 61" xfId="27515" xr:uid="{00000000-0005-0000-0000-0000726B0000}"/>
    <cellStyle name="Comma 62" xfId="27516" xr:uid="{00000000-0005-0000-0000-0000736B0000}"/>
    <cellStyle name="Comma 63" xfId="36263" xr:uid="{00000000-0005-0000-0000-0000746B0000}"/>
    <cellStyle name="Comma 68" xfId="27517" xr:uid="{00000000-0005-0000-0000-0000756B0000}"/>
    <cellStyle name="Comma 69" xfId="27518" xr:uid="{00000000-0005-0000-0000-0000766B0000}"/>
    <cellStyle name="Comma 7" xfId="27519" xr:uid="{00000000-0005-0000-0000-0000776B0000}"/>
    <cellStyle name="Comma 7 10" xfId="27520" xr:uid="{00000000-0005-0000-0000-0000786B0000}"/>
    <cellStyle name="Comma 7 11" xfId="27521" xr:uid="{00000000-0005-0000-0000-0000796B0000}"/>
    <cellStyle name="Comma 7 12" xfId="27522" xr:uid="{00000000-0005-0000-0000-00007A6B0000}"/>
    <cellStyle name="Comma 7 13" xfId="27523" xr:uid="{00000000-0005-0000-0000-00007B6B0000}"/>
    <cellStyle name="Comma 7 14" xfId="27524" xr:uid="{00000000-0005-0000-0000-00007C6B0000}"/>
    <cellStyle name="Comma 7 15" xfId="27525" xr:uid="{00000000-0005-0000-0000-00007D6B0000}"/>
    <cellStyle name="Comma 7 16" xfId="27526" xr:uid="{00000000-0005-0000-0000-00007E6B0000}"/>
    <cellStyle name="Comma 7 17" xfId="27527" xr:uid="{00000000-0005-0000-0000-00007F6B0000}"/>
    <cellStyle name="Comma 7 18" xfId="27528" xr:uid="{00000000-0005-0000-0000-0000806B0000}"/>
    <cellStyle name="Comma 7 2" xfId="27529" xr:uid="{00000000-0005-0000-0000-0000816B0000}"/>
    <cellStyle name="Comma 7 3" xfId="27530" xr:uid="{00000000-0005-0000-0000-0000826B0000}"/>
    <cellStyle name="Comma 7 4" xfId="27531" xr:uid="{00000000-0005-0000-0000-0000836B0000}"/>
    <cellStyle name="Comma 7 5" xfId="27532" xr:uid="{00000000-0005-0000-0000-0000846B0000}"/>
    <cellStyle name="Comma 7 6" xfId="27533" xr:uid="{00000000-0005-0000-0000-0000856B0000}"/>
    <cellStyle name="Comma 7 7" xfId="27534" xr:uid="{00000000-0005-0000-0000-0000866B0000}"/>
    <cellStyle name="Comma 7 8" xfId="27535" xr:uid="{00000000-0005-0000-0000-0000876B0000}"/>
    <cellStyle name="Comma 7 9" xfId="27536" xr:uid="{00000000-0005-0000-0000-0000886B0000}"/>
    <cellStyle name="Comma 70" xfId="27537" xr:uid="{00000000-0005-0000-0000-0000896B0000}"/>
    <cellStyle name="Comma 8" xfId="27538" xr:uid="{00000000-0005-0000-0000-00008A6B0000}"/>
    <cellStyle name="Comma 8 10" xfId="27539" xr:uid="{00000000-0005-0000-0000-00008B6B0000}"/>
    <cellStyle name="Comma 8 11" xfId="27540" xr:uid="{00000000-0005-0000-0000-00008C6B0000}"/>
    <cellStyle name="Comma 8 12" xfId="27541" xr:uid="{00000000-0005-0000-0000-00008D6B0000}"/>
    <cellStyle name="Comma 8 13" xfId="27542" xr:uid="{00000000-0005-0000-0000-00008E6B0000}"/>
    <cellStyle name="Comma 8 14" xfId="27543" xr:uid="{00000000-0005-0000-0000-00008F6B0000}"/>
    <cellStyle name="Comma 8 15" xfId="27544" xr:uid="{00000000-0005-0000-0000-0000906B0000}"/>
    <cellStyle name="Comma 8 16" xfId="27545" xr:uid="{00000000-0005-0000-0000-0000916B0000}"/>
    <cellStyle name="Comma 8 17" xfId="27546" xr:uid="{00000000-0005-0000-0000-0000926B0000}"/>
    <cellStyle name="Comma 8 18" xfId="27547" xr:uid="{00000000-0005-0000-0000-0000936B0000}"/>
    <cellStyle name="Comma 8 19" xfId="27548" xr:uid="{00000000-0005-0000-0000-0000946B0000}"/>
    <cellStyle name="Comma 8 2" xfId="27549" xr:uid="{00000000-0005-0000-0000-0000956B0000}"/>
    <cellStyle name="Comma 8 3" xfId="27550" xr:uid="{00000000-0005-0000-0000-0000966B0000}"/>
    <cellStyle name="Comma 8 4" xfId="27551" xr:uid="{00000000-0005-0000-0000-0000976B0000}"/>
    <cellStyle name="Comma 8 5" xfId="27552" xr:uid="{00000000-0005-0000-0000-0000986B0000}"/>
    <cellStyle name="Comma 8 6" xfId="27553" xr:uid="{00000000-0005-0000-0000-0000996B0000}"/>
    <cellStyle name="Comma 8 7" xfId="27554" xr:uid="{00000000-0005-0000-0000-00009A6B0000}"/>
    <cellStyle name="Comma 8 8" xfId="27555" xr:uid="{00000000-0005-0000-0000-00009B6B0000}"/>
    <cellStyle name="Comma 8 9" xfId="27556" xr:uid="{00000000-0005-0000-0000-00009C6B0000}"/>
    <cellStyle name="Comma 83" xfId="27557" xr:uid="{00000000-0005-0000-0000-00009D6B0000}"/>
    <cellStyle name="Comma 83 2" xfId="27558" xr:uid="{00000000-0005-0000-0000-00009E6B0000}"/>
    <cellStyle name="Comma 84" xfId="27559" xr:uid="{00000000-0005-0000-0000-00009F6B0000}"/>
    <cellStyle name="Comma 9" xfId="27560" xr:uid="{00000000-0005-0000-0000-0000A06B0000}"/>
    <cellStyle name="Comma 9 2" xfId="27561" xr:uid="{00000000-0005-0000-0000-0000A16B0000}"/>
    <cellStyle name="Comma 9 3" xfId="27562" xr:uid="{00000000-0005-0000-0000-0000A26B0000}"/>
    <cellStyle name="Comma Input" xfId="27563" xr:uid="{00000000-0005-0000-0000-0000A36B0000}"/>
    <cellStyle name="Comma Thousands" xfId="27564" xr:uid="{00000000-0005-0000-0000-0000A46B0000}"/>
    <cellStyle name="Comma w/0 [0]" xfId="27565" xr:uid="{00000000-0005-0000-0000-0000A56B0000}"/>
    <cellStyle name="comma zerodec" xfId="27566" xr:uid="{00000000-0005-0000-0000-0000A66B0000}"/>
    <cellStyle name="Comma*" xfId="27567" xr:uid="{00000000-0005-0000-0000-0000A76B0000}"/>
    <cellStyle name="COMMA, 0" xfId="27568" xr:uid="{00000000-0005-0000-0000-0000A86B0000}"/>
    <cellStyle name="Comma, 1 dec" xfId="27569" xr:uid="{00000000-0005-0000-0000-0000A96B0000}"/>
    <cellStyle name="Comma[0]" xfId="27570" xr:uid="{00000000-0005-0000-0000-0000AA6B0000}"/>
    <cellStyle name="Comma0" xfId="27571" xr:uid="{00000000-0005-0000-0000-0000AB6B0000}"/>
    <cellStyle name="Comma0 - Modelo1" xfId="27572" xr:uid="{00000000-0005-0000-0000-0000AC6B0000}"/>
    <cellStyle name="Comma0 - Style1" xfId="27573" xr:uid="{00000000-0005-0000-0000-0000AD6B0000}"/>
    <cellStyle name="Comma0 - Style2" xfId="27574" xr:uid="{00000000-0005-0000-0000-0000AE6B0000}"/>
    <cellStyle name="Comma0 - Style3" xfId="27575" xr:uid="{00000000-0005-0000-0000-0000AF6B0000}"/>
    <cellStyle name="Comma0 - Style4" xfId="27576" xr:uid="{00000000-0005-0000-0000-0000B06B0000}"/>
    <cellStyle name="Comma0 - Style4 2" xfId="27577" xr:uid="{00000000-0005-0000-0000-0000B16B0000}"/>
    <cellStyle name="Comma0 - Style4 2 2" xfId="27578" xr:uid="{00000000-0005-0000-0000-0000B26B0000}"/>
    <cellStyle name="Comma0 - Style4 2 3" xfId="27579" xr:uid="{00000000-0005-0000-0000-0000B36B0000}"/>
    <cellStyle name="Comma0 - Style4 2 4" xfId="27580" xr:uid="{00000000-0005-0000-0000-0000B46B0000}"/>
    <cellStyle name="Comma0 - Style4 2 5" xfId="27581" xr:uid="{00000000-0005-0000-0000-0000B56B0000}"/>
    <cellStyle name="Comma0 - Style4 3" xfId="27582" xr:uid="{00000000-0005-0000-0000-0000B66B0000}"/>
    <cellStyle name="Comma0 - Style4 3 2" xfId="27583" xr:uid="{00000000-0005-0000-0000-0000B76B0000}"/>
    <cellStyle name="Comma0 - Style4 3 3" xfId="27584" xr:uid="{00000000-0005-0000-0000-0000B86B0000}"/>
    <cellStyle name="Comma0 - Style4 3 4" xfId="27585" xr:uid="{00000000-0005-0000-0000-0000B96B0000}"/>
    <cellStyle name="Comma0 - Style4 3 5" xfId="27586" xr:uid="{00000000-0005-0000-0000-0000BA6B0000}"/>
    <cellStyle name="Comma0 - Style4_2012-03-13 Tishman V Admin Fee projection  " xfId="27587" xr:uid="{00000000-0005-0000-0000-0000BB6B0000}"/>
    <cellStyle name="Comma0 - Style5" xfId="27588" xr:uid="{00000000-0005-0000-0000-0000BC6B0000}"/>
    <cellStyle name="Comma0 10" xfId="27589" xr:uid="{00000000-0005-0000-0000-0000BD6B0000}"/>
    <cellStyle name="Comma0 10 2" xfId="27590" xr:uid="{00000000-0005-0000-0000-0000BE6B0000}"/>
    <cellStyle name="Comma0 10 2 2" xfId="27591" xr:uid="{00000000-0005-0000-0000-0000BF6B0000}"/>
    <cellStyle name="Comma0 10 2 3" xfId="27592" xr:uid="{00000000-0005-0000-0000-0000C06B0000}"/>
    <cellStyle name="Comma0 10 3" xfId="27593" xr:uid="{00000000-0005-0000-0000-0000C16B0000}"/>
    <cellStyle name="Comma0 10 4" xfId="27594" xr:uid="{00000000-0005-0000-0000-0000C26B0000}"/>
    <cellStyle name="Comma0 11" xfId="27595" xr:uid="{00000000-0005-0000-0000-0000C36B0000}"/>
    <cellStyle name="Comma0 11 2" xfId="27596" xr:uid="{00000000-0005-0000-0000-0000C46B0000}"/>
    <cellStyle name="Comma0 11 2 2" xfId="27597" xr:uid="{00000000-0005-0000-0000-0000C56B0000}"/>
    <cellStyle name="Comma0 11 2 3" xfId="27598" xr:uid="{00000000-0005-0000-0000-0000C66B0000}"/>
    <cellStyle name="Comma0 11 3" xfId="27599" xr:uid="{00000000-0005-0000-0000-0000C76B0000}"/>
    <cellStyle name="Comma0 11 4" xfId="27600" xr:uid="{00000000-0005-0000-0000-0000C86B0000}"/>
    <cellStyle name="Comma0 12" xfId="27601" xr:uid="{00000000-0005-0000-0000-0000C96B0000}"/>
    <cellStyle name="Comma0 12 2" xfId="27602" xr:uid="{00000000-0005-0000-0000-0000CA6B0000}"/>
    <cellStyle name="Comma0 12 2 2" xfId="27603" xr:uid="{00000000-0005-0000-0000-0000CB6B0000}"/>
    <cellStyle name="Comma0 12 2 3" xfId="27604" xr:uid="{00000000-0005-0000-0000-0000CC6B0000}"/>
    <cellStyle name="Comma0 12 3" xfId="27605" xr:uid="{00000000-0005-0000-0000-0000CD6B0000}"/>
    <cellStyle name="Comma0 12 4" xfId="27606" xr:uid="{00000000-0005-0000-0000-0000CE6B0000}"/>
    <cellStyle name="Comma0 13" xfId="27607" xr:uid="{00000000-0005-0000-0000-0000CF6B0000}"/>
    <cellStyle name="Comma0 13 2" xfId="27608" xr:uid="{00000000-0005-0000-0000-0000D06B0000}"/>
    <cellStyle name="Comma0 13 2 2" xfId="27609" xr:uid="{00000000-0005-0000-0000-0000D16B0000}"/>
    <cellStyle name="Comma0 13 2 3" xfId="27610" xr:uid="{00000000-0005-0000-0000-0000D26B0000}"/>
    <cellStyle name="Comma0 13 3" xfId="27611" xr:uid="{00000000-0005-0000-0000-0000D36B0000}"/>
    <cellStyle name="Comma0 13 4" xfId="27612" xr:uid="{00000000-0005-0000-0000-0000D46B0000}"/>
    <cellStyle name="Comma0 14" xfId="27613" xr:uid="{00000000-0005-0000-0000-0000D56B0000}"/>
    <cellStyle name="Comma0 14 2" xfId="27614" xr:uid="{00000000-0005-0000-0000-0000D66B0000}"/>
    <cellStyle name="Comma0 14 2 2" xfId="27615" xr:uid="{00000000-0005-0000-0000-0000D76B0000}"/>
    <cellStyle name="Comma0 14 2 3" xfId="27616" xr:uid="{00000000-0005-0000-0000-0000D86B0000}"/>
    <cellStyle name="Comma0 14 3" xfId="27617" xr:uid="{00000000-0005-0000-0000-0000D96B0000}"/>
    <cellStyle name="Comma0 14 4" xfId="27618" xr:uid="{00000000-0005-0000-0000-0000DA6B0000}"/>
    <cellStyle name="Comma0 15" xfId="27619" xr:uid="{00000000-0005-0000-0000-0000DB6B0000}"/>
    <cellStyle name="Comma0 15 2" xfId="27620" xr:uid="{00000000-0005-0000-0000-0000DC6B0000}"/>
    <cellStyle name="Comma0 15 2 2" xfId="27621" xr:uid="{00000000-0005-0000-0000-0000DD6B0000}"/>
    <cellStyle name="Comma0 15 2 3" xfId="27622" xr:uid="{00000000-0005-0000-0000-0000DE6B0000}"/>
    <cellStyle name="Comma0 15 3" xfId="27623" xr:uid="{00000000-0005-0000-0000-0000DF6B0000}"/>
    <cellStyle name="Comma0 15 4" xfId="27624" xr:uid="{00000000-0005-0000-0000-0000E06B0000}"/>
    <cellStyle name="Comma0 16" xfId="27625" xr:uid="{00000000-0005-0000-0000-0000E16B0000}"/>
    <cellStyle name="Comma0 16 2" xfId="27626" xr:uid="{00000000-0005-0000-0000-0000E26B0000}"/>
    <cellStyle name="Comma0 16 2 2" xfId="27627" xr:uid="{00000000-0005-0000-0000-0000E36B0000}"/>
    <cellStyle name="Comma0 16 2 3" xfId="27628" xr:uid="{00000000-0005-0000-0000-0000E46B0000}"/>
    <cellStyle name="Comma0 16 3" xfId="27629" xr:uid="{00000000-0005-0000-0000-0000E56B0000}"/>
    <cellStyle name="Comma0 16 4" xfId="27630" xr:uid="{00000000-0005-0000-0000-0000E66B0000}"/>
    <cellStyle name="Comma0 17" xfId="27631" xr:uid="{00000000-0005-0000-0000-0000E76B0000}"/>
    <cellStyle name="Comma0 17 2" xfId="27632" xr:uid="{00000000-0005-0000-0000-0000E86B0000}"/>
    <cellStyle name="Comma0 17 2 2" xfId="27633" xr:uid="{00000000-0005-0000-0000-0000E96B0000}"/>
    <cellStyle name="Comma0 17 2 3" xfId="27634" xr:uid="{00000000-0005-0000-0000-0000EA6B0000}"/>
    <cellStyle name="Comma0 17 3" xfId="27635" xr:uid="{00000000-0005-0000-0000-0000EB6B0000}"/>
    <cellStyle name="Comma0 17 4" xfId="27636" xr:uid="{00000000-0005-0000-0000-0000EC6B0000}"/>
    <cellStyle name="Comma0 18" xfId="27637" xr:uid="{00000000-0005-0000-0000-0000ED6B0000}"/>
    <cellStyle name="Comma0 18 2" xfId="27638" xr:uid="{00000000-0005-0000-0000-0000EE6B0000}"/>
    <cellStyle name="Comma0 18 2 2" xfId="27639" xr:uid="{00000000-0005-0000-0000-0000EF6B0000}"/>
    <cellStyle name="Comma0 18 2 3" xfId="27640" xr:uid="{00000000-0005-0000-0000-0000F06B0000}"/>
    <cellStyle name="Comma0 18 3" xfId="27641" xr:uid="{00000000-0005-0000-0000-0000F16B0000}"/>
    <cellStyle name="Comma0 18 4" xfId="27642" xr:uid="{00000000-0005-0000-0000-0000F26B0000}"/>
    <cellStyle name="Comma0 19" xfId="27643" xr:uid="{00000000-0005-0000-0000-0000F36B0000}"/>
    <cellStyle name="Comma0 19 2" xfId="27644" xr:uid="{00000000-0005-0000-0000-0000F46B0000}"/>
    <cellStyle name="Comma0 19 2 2" xfId="27645" xr:uid="{00000000-0005-0000-0000-0000F56B0000}"/>
    <cellStyle name="Comma0 19 2 3" xfId="27646" xr:uid="{00000000-0005-0000-0000-0000F66B0000}"/>
    <cellStyle name="Comma0 19 3" xfId="27647" xr:uid="{00000000-0005-0000-0000-0000F76B0000}"/>
    <cellStyle name="Comma0 19 4" xfId="27648" xr:uid="{00000000-0005-0000-0000-0000F86B0000}"/>
    <cellStyle name="Comma0 2" xfId="27649" xr:uid="{00000000-0005-0000-0000-0000F96B0000}"/>
    <cellStyle name="Comma0 2 10" xfId="27650" xr:uid="{00000000-0005-0000-0000-0000FA6B0000}"/>
    <cellStyle name="Comma0 2 11" xfId="27651" xr:uid="{00000000-0005-0000-0000-0000FB6B0000}"/>
    <cellStyle name="Comma0 2 12" xfId="27652" xr:uid="{00000000-0005-0000-0000-0000FC6B0000}"/>
    <cellStyle name="Comma0 2 13" xfId="27653" xr:uid="{00000000-0005-0000-0000-0000FD6B0000}"/>
    <cellStyle name="Comma0 2 14" xfId="27654" xr:uid="{00000000-0005-0000-0000-0000FE6B0000}"/>
    <cellStyle name="Comma0 2 15" xfId="27655" xr:uid="{00000000-0005-0000-0000-0000FF6B0000}"/>
    <cellStyle name="Comma0 2 16" xfId="27656" xr:uid="{00000000-0005-0000-0000-0000006C0000}"/>
    <cellStyle name="Comma0 2 17" xfId="27657" xr:uid="{00000000-0005-0000-0000-0000016C0000}"/>
    <cellStyle name="Comma0 2 18" xfId="27658" xr:uid="{00000000-0005-0000-0000-0000026C0000}"/>
    <cellStyle name="Comma0 2 19" xfId="27659" xr:uid="{00000000-0005-0000-0000-0000036C0000}"/>
    <cellStyle name="Comma0 2 2" xfId="27660" xr:uid="{00000000-0005-0000-0000-0000046C0000}"/>
    <cellStyle name="Comma0 2 2 2" xfId="27661" xr:uid="{00000000-0005-0000-0000-0000056C0000}"/>
    <cellStyle name="Comma0 2 2 3" xfId="27662" xr:uid="{00000000-0005-0000-0000-0000066C0000}"/>
    <cellStyle name="Comma0 2 20" xfId="27663" xr:uid="{00000000-0005-0000-0000-0000076C0000}"/>
    <cellStyle name="Comma0 2 21" xfId="27664" xr:uid="{00000000-0005-0000-0000-0000086C0000}"/>
    <cellStyle name="Comma0 2 22" xfId="27665" xr:uid="{00000000-0005-0000-0000-0000096C0000}"/>
    <cellStyle name="Comma0 2 23" xfId="27666" xr:uid="{00000000-0005-0000-0000-00000A6C0000}"/>
    <cellStyle name="Comma0 2 24" xfId="27667" xr:uid="{00000000-0005-0000-0000-00000B6C0000}"/>
    <cellStyle name="Comma0 2 25" xfId="27668" xr:uid="{00000000-0005-0000-0000-00000C6C0000}"/>
    <cellStyle name="Comma0 2 26" xfId="27669" xr:uid="{00000000-0005-0000-0000-00000D6C0000}"/>
    <cellStyle name="Comma0 2 27" xfId="27670" xr:uid="{00000000-0005-0000-0000-00000E6C0000}"/>
    <cellStyle name="Comma0 2 28" xfId="27671" xr:uid="{00000000-0005-0000-0000-00000F6C0000}"/>
    <cellStyle name="Comma0 2 29" xfId="27672" xr:uid="{00000000-0005-0000-0000-0000106C0000}"/>
    <cellStyle name="Comma0 2 3" xfId="27673" xr:uid="{00000000-0005-0000-0000-0000116C0000}"/>
    <cellStyle name="Comma0 2 30" xfId="27674" xr:uid="{00000000-0005-0000-0000-0000126C0000}"/>
    <cellStyle name="Comma0 2 31" xfId="27675" xr:uid="{00000000-0005-0000-0000-0000136C0000}"/>
    <cellStyle name="Comma0 2 32" xfId="27676" xr:uid="{00000000-0005-0000-0000-0000146C0000}"/>
    <cellStyle name="Comma0 2 33" xfId="27677" xr:uid="{00000000-0005-0000-0000-0000156C0000}"/>
    <cellStyle name="Comma0 2 34" xfId="27678" xr:uid="{00000000-0005-0000-0000-0000166C0000}"/>
    <cellStyle name="Comma0 2 35" xfId="27679" xr:uid="{00000000-0005-0000-0000-0000176C0000}"/>
    <cellStyle name="Comma0 2 36" xfId="27680" xr:uid="{00000000-0005-0000-0000-0000186C0000}"/>
    <cellStyle name="Comma0 2 37" xfId="27681" xr:uid="{00000000-0005-0000-0000-0000196C0000}"/>
    <cellStyle name="Comma0 2 38" xfId="27682" xr:uid="{00000000-0005-0000-0000-00001A6C0000}"/>
    <cellStyle name="Comma0 2 39" xfId="27683" xr:uid="{00000000-0005-0000-0000-00001B6C0000}"/>
    <cellStyle name="Comma0 2 4" xfId="27684" xr:uid="{00000000-0005-0000-0000-00001C6C0000}"/>
    <cellStyle name="Comma0 2 40" xfId="27685" xr:uid="{00000000-0005-0000-0000-00001D6C0000}"/>
    <cellStyle name="Comma0 2 41" xfId="27686" xr:uid="{00000000-0005-0000-0000-00001E6C0000}"/>
    <cellStyle name="Comma0 2 42" xfId="27687" xr:uid="{00000000-0005-0000-0000-00001F6C0000}"/>
    <cellStyle name="Comma0 2 5" xfId="27688" xr:uid="{00000000-0005-0000-0000-0000206C0000}"/>
    <cellStyle name="Comma0 2 6" xfId="27689" xr:uid="{00000000-0005-0000-0000-0000216C0000}"/>
    <cellStyle name="Comma0 2 7" xfId="27690" xr:uid="{00000000-0005-0000-0000-0000226C0000}"/>
    <cellStyle name="Comma0 2 8" xfId="27691" xr:uid="{00000000-0005-0000-0000-0000236C0000}"/>
    <cellStyle name="Comma0 2 9" xfId="27692" xr:uid="{00000000-0005-0000-0000-0000246C0000}"/>
    <cellStyle name="Comma0 20" xfId="27693" xr:uid="{00000000-0005-0000-0000-0000256C0000}"/>
    <cellStyle name="Comma0 20 2" xfId="27694" xr:uid="{00000000-0005-0000-0000-0000266C0000}"/>
    <cellStyle name="Comma0 20 2 2" xfId="27695" xr:uid="{00000000-0005-0000-0000-0000276C0000}"/>
    <cellStyle name="Comma0 20 2 3" xfId="27696" xr:uid="{00000000-0005-0000-0000-0000286C0000}"/>
    <cellStyle name="Comma0 20 3" xfId="27697" xr:uid="{00000000-0005-0000-0000-0000296C0000}"/>
    <cellStyle name="Comma0 20 4" xfId="27698" xr:uid="{00000000-0005-0000-0000-00002A6C0000}"/>
    <cellStyle name="Comma0 21" xfId="27699" xr:uid="{00000000-0005-0000-0000-00002B6C0000}"/>
    <cellStyle name="Comma0 21 2" xfId="27700" xr:uid="{00000000-0005-0000-0000-00002C6C0000}"/>
    <cellStyle name="Comma0 21 2 2" xfId="27701" xr:uid="{00000000-0005-0000-0000-00002D6C0000}"/>
    <cellStyle name="Comma0 21 2 3" xfId="27702" xr:uid="{00000000-0005-0000-0000-00002E6C0000}"/>
    <cellStyle name="Comma0 21 3" xfId="27703" xr:uid="{00000000-0005-0000-0000-00002F6C0000}"/>
    <cellStyle name="Comma0 21 4" xfId="27704" xr:uid="{00000000-0005-0000-0000-0000306C0000}"/>
    <cellStyle name="Comma0 22" xfId="27705" xr:uid="{00000000-0005-0000-0000-0000316C0000}"/>
    <cellStyle name="Comma0 22 2" xfId="27706" xr:uid="{00000000-0005-0000-0000-0000326C0000}"/>
    <cellStyle name="Comma0 22 2 2" xfId="27707" xr:uid="{00000000-0005-0000-0000-0000336C0000}"/>
    <cellStyle name="Comma0 22 2 3" xfId="27708" xr:uid="{00000000-0005-0000-0000-0000346C0000}"/>
    <cellStyle name="Comma0 22 3" xfId="27709" xr:uid="{00000000-0005-0000-0000-0000356C0000}"/>
    <cellStyle name="Comma0 22 4" xfId="27710" xr:uid="{00000000-0005-0000-0000-0000366C0000}"/>
    <cellStyle name="Comma0 23" xfId="27711" xr:uid="{00000000-0005-0000-0000-0000376C0000}"/>
    <cellStyle name="Comma0 23 2" xfId="27712" xr:uid="{00000000-0005-0000-0000-0000386C0000}"/>
    <cellStyle name="Comma0 23 2 2" xfId="27713" xr:uid="{00000000-0005-0000-0000-0000396C0000}"/>
    <cellStyle name="Comma0 23 2 3" xfId="27714" xr:uid="{00000000-0005-0000-0000-00003A6C0000}"/>
    <cellStyle name="Comma0 23 3" xfId="27715" xr:uid="{00000000-0005-0000-0000-00003B6C0000}"/>
    <cellStyle name="Comma0 23 4" xfId="27716" xr:uid="{00000000-0005-0000-0000-00003C6C0000}"/>
    <cellStyle name="Comma0 24" xfId="27717" xr:uid="{00000000-0005-0000-0000-00003D6C0000}"/>
    <cellStyle name="Comma0 24 2" xfId="27718" xr:uid="{00000000-0005-0000-0000-00003E6C0000}"/>
    <cellStyle name="Comma0 24 2 2" xfId="27719" xr:uid="{00000000-0005-0000-0000-00003F6C0000}"/>
    <cellStyle name="Comma0 24 2 3" xfId="27720" xr:uid="{00000000-0005-0000-0000-0000406C0000}"/>
    <cellStyle name="Comma0 24 3" xfId="27721" xr:uid="{00000000-0005-0000-0000-0000416C0000}"/>
    <cellStyle name="Comma0 24 4" xfId="27722" xr:uid="{00000000-0005-0000-0000-0000426C0000}"/>
    <cellStyle name="Comma0 25" xfId="27723" xr:uid="{00000000-0005-0000-0000-0000436C0000}"/>
    <cellStyle name="Comma0 25 2" xfId="27724" xr:uid="{00000000-0005-0000-0000-0000446C0000}"/>
    <cellStyle name="Comma0 25 2 2" xfId="27725" xr:uid="{00000000-0005-0000-0000-0000456C0000}"/>
    <cellStyle name="Comma0 25 2 3" xfId="27726" xr:uid="{00000000-0005-0000-0000-0000466C0000}"/>
    <cellStyle name="Comma0 25 3" xfId="27727" xr:uid="{00000000-0005-0000-0000-0000476C0000}"/>
    <cellStyle name="Comma0 25 4" xfId="27728" xr:uid="{00000000-0005-0000-0000-0000486C0000}"/>
    <cellStyle name="Comma0 26" xfId="27729" xr:uid="{00000000-0005-0000-0000-0000496C0000}"/>
    <cellStyle name="Comma0 26 2" xfId="27730" xr:uid="{00000000-0005-0000-0000-00004A6C0000}"/>
    <cellStyle name="Comma0 26 2 2" xfId="27731" xr:uid="{00000000-0005-0000-0000-00004B6C0000}"/>
    <cellStyle name="Comma0 26 2 3" xfId="27732" xr:uid="{00000000-0005-0000-0000-00004C6C0000}"/>
    <cellStyle name="Comma0 26 3" xfId="27733" xr:uid="{00000000-0005-0000-0000-00004D6C0000}"/>
    <cellStyle name="Comma0 26 4" xfId="27734" xr:uid="{00000000-0005-0000-0000-00004E6C0000}"/>
    <cellStyle name="Comma0 27" xfId="27735" xr:uid="{00000000-0005-0000-0000-00004F6C0000}"/>
    <cellStyle name="Comma0 27 2" xfId="27736" xr:uid="{00000000-0005-0000-0000-0000506C0000}"/>
    <cellStyle name="Comma0 27 2 2" xfId="27737" xr:uid="{00000000-0005-0000-0000-0000516C0000}"/>
    <cellStyle name="Comma0 27 2 3" xfId="27738" xr:uid="{00000000-0005-0000-0000-0000526C0000}"/>
    <cellStyle name="Comma0 27 3" xfId="27739" xr:uid="{00000000-0005-0000-0000-0000536C0000}"/>
    <cellStyle name="Comma0 27 4" xfId="27740" xr:uid="{00000000-0005-0000-0000-0000546C0000}"/>
    <cellStyle name="Comma0 28" xfId="27741" xr:uid="{00000000-0005-0000-0000-0000556C0000}"/>
    <cellStyle name="Comma0 29" xfId="27742" xr:uid="{00000000-0005-0000-0000-0000566C0000}"/>
    <cellStyle name="Comma0 3" xfId="27743" xr:uid="{00000000-0005-0000-0000-0000576C0000}"/>
    <cellStyle name="Comma0 3 10" xfId="27744" xr:uid="{00000000-0005-0000-0000-0000586C0000}"/>
    <cellStyle name="Comma0 3 11" xfId="27745" xr:uid="{00000000-0005-0000-0000-0000596C0000}"/>
    <cellStyle name="Comma0 3 12" xfId="27746" xr:uid="{00000000-0005-0000-0000-00005A6C0000}"/>
    <cellStyle name="Comma0 3 13" xfId="27747" xr:uid="{00000000-0005-0000-0000-00005B6C0000}"/>
    <cellStyle name="Comma0 3 14" xfId="27748" xr:uid="{00000000-0005-0000-0000-00005C6C0000}"/>
    <cellStyle name="Comma0 3 15" xfId="27749" xr:uid="{00000000-0005-0000-0000-00005D6C0000}"/>
    <cellStyle name="Comma0 3 16" xfId="27750" xr:uid="{00000000-0005-0000-0000-00005E6C0000}"/>
    <cellStyle name="Comma0 3 17" xfId="27751" xr:uid="{00000000-0005-0000-0000-00005F6C0000}"/>
    <cellStyle name="Comma0 3 18" xfId="27752" xr:uid="{00000000-0005-0000-0000-0000606C0000}"/>
    <cellStyle name="Comma0 3 19" xfId="27753" xr:uid="{00000000-0005-0000-0000-0000616C0000}"/>
    <cellStyle name="Comma0 3 2" xfId="27754" xr:uid="{00000000-0005-0000-0000-0000626C0000}"/>
    <cellStyle name="Comma0 3 2 2" xfId="27755" xr:uid="{00000000-0005-0000-0000-0000636C0000}"/>
    <cellStyle name="Comma0 3 2 3" xfId="27756" xr:uid="{00000000-0005-0000-0000-0000646C0000}"/>
    <cellStyle name="Comma0 3 20" xfId="27757" xr:uid="{00000000-0005-0000-0000-0000656C0000}"/>
    <cellStyle name="Comma0 3 21" xfId="27758" xr:uid="{00000000-0005-0000-0000-0000666C0000}"/>
    <cellStyle name="Comma0 3 22" xfId="27759" xr:uid="{00000000-0005-0000-0000-0000676C0000}"/>
    <cellStyle name="Comma0 3 23" xfId="27760" xr:uid="{00000000-0005-0000-0000-0000686C0000}"/>
    <cellStyle name="Comma0 3 24" xfId="27761" xr:uid="{00000000-0005-0000-0000-0000696C0000}"/>
    <cellStyle name="Comma0 3 25" xfId="27762" xr:uid="{00000000-0005-0000-0000-00006A6C0000}"/>
    <cellStyle name="Comma0 3 26" xfId="27763" xr:uid="{00000000-0005-0000-0000-00006B6C0000}"/>
    <cellStyle name="Comma0 3 27" xfId="27764" xr:uid="{00000000-0005-0000-0000-00006C6C0000}"/>
    <cellStyle name="Comma0 3 28" xfId="27765" xr:uid="{00000000-0005-0000-0000-00006D6C0000}"/>
    <cellStyle name="Comma0 3 29" xfId="27766" xr:uid="{00000000-0005-0000-0000-00006E6C0000}"/>
    <cellStyle name="Comma0 3 3" xfId="27767" xr:uid="{00000000-0005-0000-0000-00006F6C0000}"/>
    <cellStyle name="Comma0 3 30" xfId="27768" xr:uid="{00000000-0005-0000-0000-0000706C0000}"/>
    <cellStyle name="Comma0 3 31" xfId="27769" xr:uid="{00000000-0005-0000-0000-0000716C0000}"/>
    <cellStyle name="Comma0 3 32" xfId="27770" xr:uid="{00000000-0005-0000-0000-0000726C0000}"/>
    <cellStyle name="Comma0 3 33" xfId="27771" xr:uid="{00000000-0005-0000-0000-0000736C0000}"/>
    <cellStyle name="Comma0 3 34" xfId="27772" xr:uid="{00000000-0005-0000-0000-0000746C0000}"/>
    <cellStyle name="Comma0 3 35" xfId="27773" xr:uid="{00000000-0005-0000-0000-0000756C0000}"/>
    <cellStyle name="Comma0 3 36" xfId="27774" xr:uid="{00000000-0005-0000-0000-0000766C0000}"/>
    <cellStyle name="Comma0 3 37" xfId="27775" xr:uid="{00000000-0005-0000-0000-0000776C0000}"/>
    <cellStyle name="Comma0 3 38" xfId="27776" xr:uid="{00000000-0005-0000-0000-0000786C0000}"/>
    <cellStyle name="Comma0 3 39" xfId="27777" xr:uid="{00000000-0005-0000-0000-0000796C0000}"/>
    <cellStyle name="Comma0 3 4" xfId="27778" xr:uid="{00000000-0005-0000-0000-00007A6C0000}"/>
    <cellStyle name="Comma0 3 40" xfId="27779" xr:uid="{00000000-0005-0000-0000-00007B6C0000}"/>
    <cellStyle name="Comma0 3 41" xfId="27780" xr:uid="{00000000-0005-0000-0000-00007C6C0000}"/>
    <cellStyle name="Comma0 3 42" xfId="27781" xr:uid="{00000000-0005-0000-0000-00007D6C0000}"/>
    <cellStyle name="Comma0 3 5" xfId="27782" xr:uid="{00000000-0005-0000-0000-00007E6C0000}"/>
    <cellStyle name="Comma0 3 6" xfId="27783" xr:uid="{00000000-0005-0000-0000-00007F6C0000}"/>
    <cellStyle name="Comma0 3 7" xfId="27784" xr:uid="{00000000-0005-0000-0000-0000806C0000}"/>
    <cellStyle name="Comma0 3 8" xfId="27785" xr:uid="{00000000-0005-0000-0000-0000816C0000}"/>
    <cellStyle name="Comma0 3 9" xfId="27786" xr:uid="{00000000-0005-0000-0000-0000826C0000}"/>
    <cellStyle name="Comma0 30" xfId="27787" xr:uid="{00000000-0005-0000-0000-0000836C0000}"/>
    <cellStyle name="Comma0 31" xfId="27788" xr:uid="{00000000-0005-0000-0000-0000846C0000}"/>
    <cellStyle name="Comma0 32" xfId="27789" xr:uid="{00000000-0005-0000-0000-0000856C0000}"/>
    <cellStyle name="Comma0 33" xfId="27790" xr:uid="{00000000-0005-0000-0000-0000866C0000}"/>
    <cellStyle name="Comma0 34" xfId="27791" xr:uid="{00000000-0005-0000-0000-0000876C0000}"/>
    <cellStyle name="Comma0 35" xfId="27792" xr:uid="{00000000-0005-0000-0000-0000886C0000}"/>
    <cellStyle name="Comma0 36" xfId="27793" xr:uid="{00000000-0005-0000-0000-0000896C0000}"/>
    <cellStyle name="Comma0 37" xfId="27794" xr:uid="{00000000-0005-0000-0000-00008A6C0000}"/>
    <cellStyle name="Comma0 38" xfId="27795" xr:uid="{00000000-0005-0000-0000-00008B6C0000}"/>
    <cellStyle name="Comma0 39" xfId="27796" xr:uid="{00000000-0005-0000-0000-00008C6C0000}"/>
    <cellStyle name="Comma0 4" xfId="27797" xr:uid="{00000000-0005-0000-0000-00008D6C0000}"/>
    <cellStyle name="Comma0 4 2" xfId="27798" xr:uid="{00000000-0005-0000-0000-00008E6C0000}"/>
    <cellStyle name="Comma0 4 2 2" xfId="27799" xr:uid="{00000000-0005-0000-0000-00008F6C0000}"/>
    <cellStyle name="Comma0 4 2 3" xfId="27800" xr:uid="{00000000-0005-0000-0000-0000906C0000}"/>
    <cellStyle name="Comma0 4 3" xfId="27801" xr:uid="{00000000-0005-0000-0000-0000916C0000}"/>
    <cellStyle name="Comma0 4 4" xfId="27802" xr:uid="{00000000-0005-0000-0000-0000926C0000}"/>
    <cellStyle name="Comma0 40" xfId="27803" xr:uid="{00000000-0005-0000-0000-0000936C0000}"/>
    <cellStyle name="Comma0 41" xfId="27804" xr:uid="{00000000-0005-0000-0000-0000946C0000}"/>
    <cellStyle name="Comma0 42" xfId="27805" xr:uid="{00000000-0005-0000-0000-0000956C0000}"/>
    <cellStyle name="Comma0 43" xfId="27806" xr:uid="{00000000-0005-0000-0000-0000966C0000}"/>
    <cellStyle name="Comma0 44" xfId="27807" xr:uid="{00000000-0005-0000-0000-0000976C0000}"/>
    <cellStyle name="Comma0 45" xfId="27808" xr:uid="{00000000-0005-0000-0000-0000986C0000}"/>
    <cellStyle name="Comma0 46" xfId="27809" xr:uid="{00000000-0005-0000-0000-0000996C0000}"/>
    <cellStyle name="Comma0 47" xfId="27810" xr:uid="{00000000-0005-0000-0000-00009A6C0000}"/>
    <cellStyle name="Comma0 48" xfId="27811" xr:uid="{00000000-0005-0000-0000-00009B6C0000}"/>
    <cellStyle name="Comma0 49" xfId="27812" xr:uid="{00000000-0005-0000-0000-00009C6C0000}"/>
    <cellStyle name="Comma0 5" xfId="27813" xr:uid="{00000000-0005-0000-0000-00009D6C0000}"/>
    <cellStyle name="Comma0 5 2" xfId="27814" xr:uid="{00000000-0005-0000-0000-00009E6C0000}"/>
    <cellStyle name="Comma0 5 2 2" xfId="27815" xr:uid="{00000000-0005-0000-0000-00009F6C0000}"/>
    <cellStyle name="Comma0 5 2 3" xfId="27816" xr:uid="{00000000-0005-0000-0000-0000A06C0000}"/>
    <cellStyle name="Comma0 5 3" xfId="27817" xr:uid="{00000000-0005-0000-0000-0000A16C0000}"/>
    <cellStyle name="Comma0 5 4" xfId="27818" xr:uid="{00000000-0005-0000-0000-0000A26C0000}"/>
    <cellStyle name="Comma0 50" xfId="27819" xr:uid="{00000000-0005-0000-0000-0000A36C0000}"/>
    <cellStyle name="Comma0 51" xfId="27820" xr:uid="{00000000-0005-0000-0000-0000A46C0000}"/>
    <cellStyle name="Comma0 52" xfId="27821" xr:uid="{00000000-0005-0000-0000-0000A56C0000}"/>
    <cellStyle name="Comma0 53" xfId="27822" xr:uid="{00000000-0005-0000-0000-0000A66C0000}"/>
    <cellStyle name="Comma0 54" xfId="27823" xr:uid="{00000000-0005-0000-0000-0000A76C0000}"/>
    <cellStyle name="Comma0 55" xfId="27824" xr:uid="{00000000-0005-0000-0000-0000A86C0000}"/>
    <cellStyle name="Comma0 56" xfId="27825" xr:uid="{00000000-0005-0000-0000-0000A96C0000}"/>
    <cellStyle name="Comma0 57" xfId="27826" xr:uid="{00000000-0005-0000-0000-0000AA6C0000}"/>
    <cellStyle name="Comma0 58" xfId="27827" xr:uid="{00000000-0005-0000-0000-0000AB6C0000}"/>
    <cellStyle name="Comma0 59" xfId="27828" xr:uid="{00000000-0005-0000-0000-0000AC6C0000}"/>
    <cellStyle name="Comma0 6" xfId="27829" xr:uid="{00000000-0005-0000-0000-0000AD6C0000}"/>
    <cellStyle name="Comma0 6 2" xfId="27830" xr:uid="{00000000-0005-0000-0000-0000AE6C0000}"/>
    <cellStyle name="Comma0 6 2 2" xfId="27831" xr:uid="{00000000-0005-0000-0000-0000AF6C0000}"/>
    <cellStyle name="Comma0 6 2 3" xfId="27832" xr:uid="{00000000-0005-0000-0000-0000B06C0000}"/>
    <cellStyle name="Comma0 6 3" xfId="27833" xr:uid="{00000000-0005-0000-0000-0000B16C0000}"/>
    <cellStyle name="Comma0 6 4" xfId="27834" xr:uid="{00000000-0005-0000-0000-0000B26C0000}"/>
    <cellStyle name="Comma0 60" xfId="27835" xr:uid="{00000000-0005-0000-0000-0000B36C0000}"/>
    <cellStyle name="Comma0 61" xfId="27836" xr:uid="{00000000-0005-0000-0000-0000B46C0000}"/>
    <cellStyle name="Comma0 62" xfId="27837" xr:uid="{00000000-0005-0000-0000-0000B56C0000}"/>
    <cellStyle name="Comma0 63" xfId="27838" xr:uid="{00000000-0005-0000-0000-0000B66C0000}"/>
    <cellStyle name="Comma0 64" xfId="27839" xr:uid="{00000000-0005-0000-0000-0000B76C0000}"/>
    <cellStyle name="Comma0 65" xfId="27840" xr:uid="{00000000-0005-0000-0000-0000B86C0000}"/>
    <cellStyle name="Comma0 7" xfId="27841" xr:uid="{00000000-0005-0000-0000-0000B96C0000}"/>
    <cellStyle name="Comma0 7 2" xfId="27842" xr:uid="{00000000-0005-0000-0000-0000BA6C0000}"/>
    <cellStyle name="Comma0 7 2 2" xfId="27843" xr:uid="{00000000-0005-0000-0000-0000BB6C0000}"/>
    <cellStyle name="Comma0 7 2 3" xfId="27844" xr:uid="{00000000-0005-0000-0000-0000BC6C0000}"/>
    <cellStyle name="Comma0 7 3" xfId="27845" xr:uid="{00000000-0005-0000-0000-0000BD6C0000}"/>
    <cellStyle name="Comma0 7 4" xfId="27846" xr:uid="{00000000-0005-0000-0000-0000BE6C0000}"/>
    <cellStyle name="Comma0 8" xfId="27847" xr:uid="{00000000-0005-0000-0000-0000BF6C0000}"/>
    <cellStyle name="Comma0 8 2" xfId="27848" xr:uid="{00000000-0005-0000-0000-0000C06C0000}"/>
    <cellStyle name="Comma0 8 2 2" xfId="27849" xr:uid="{00000000-0005-0000-0000-0000C16C0000}"/>
    <cellStyle name="Comma0 8 2 3" xfId="27850" xr:uid="{00000000-0005-0000-0000-0000C26C0000}"/>
    <cellStyle name="Comma0 8 3" xfId="27851" xr:uid="{00000000-0005-0000-0000-0000C36C0000}"/>
    <cellStyle name="Comma0 8 4" xfId="27852" xr:uid="{00000000-0005-0000-0000-0000C46C0000}"/>
    <cellStyle name="Comma0 9" xfId="27853" xr:uid="{00000000-0005-0000-0000-0000C56C0000}"/>
    <cellStyle name="Comma0 9 2" xfId="27854" xr:uid="{00000000-0005-0000-0000-0000C66C0000}"/>
    <cellStyle name="Comma0 9 2 2" xfId="27855" xr:uid="{00000000-0005-0000-0000-0000C76C0000}"/>
    <cellStyle name="Comma0 9 2 3" xfId="27856" xr:uid="{00000000-0005-0000-0000-0000C86C0000}"/>
    <cellStyle name="Comma0 9 3" xfId="27857" xr:uid="{00000000-0005-0000-0000-0000C96C0000}"/>
    <cellStyle name="Comma0 9 4" xfId="27858" xr:uid="{00000000-0005-0000-0000-0000CA6C0000}"/>
    <cellStyle name="Comma0_August Package - Valuation Research" xfId="27859" xr:uid="{00000000-0005-0000-0000-0000CB6C0000}"/>
    <cellStyle name="Comma1" xfId="27860" xr:uid="{00000000-0005-0000-0000-0000CC6C0000}"/>
    <cellStyle name="Comma1 - Modelo2" xfId="27861" xr:uid="{00000000-0005-0000-0000-0000CD6C0000}"/>
    <cellStyle name="Comma1 - Style1" xfId="27862" xr:uid="{00000000-0005-0000-0000-0000CE6C0000}"/>
    <cellStyle name="Comma1 - Style1 2" xfId="27863" xr:uid="{00000000-0005-0000-0000-0000CF6C0000}"/>
    <cellStyle name="Comma1 - Style1 2 2" xfId="27864" xr:uid="{00000000-0005-0000-0000-0000D06C0000}"/>
    <cellStyle name="Comma1 - Style1 2 3" xfId="27865" xr:uid="{00000000-0005-0000-0000-0000D16C0000}"/>
    <cellStyle name="Comma1 - Style1 2 4" xfId="27866" xr:uid="{00000000-0005-0000-0000-0000D26C0000}"/>
    <cellStyle name="Comma1 - Style1 2 5" xfId="27867" xr:uid="{00000000-0005-0000-0000-0000D36C0000}"/>
    <cellStyle name="Comma1 - Style1 3" xfId="27868" xr:uid="{00000000-0005-0000-0000-0000D46C0000}"/>
    <cellStyle name="Comma1 - Style1 3 2" xfId="27869" xr:uid="{00000000-0005-0000-0000-0000D56C0000}"/>
    <cellStyle name="Comma1 - Style1 3 3" xfId="27870" xr:uid="{00000000-0005-0000-0000-0000D66C0000}"/>
    <cellStyle name="Comma1 - Style1 3 4" xfId="27871" xr:uid="{00000000-0005-0000-0000-0000D76C0000}"/>
    <cellStyle name="Comma1 - Style1 3 5" xfId="27872" xr:uid="{00000000-0005-0000-0000-0000D86C0000}"/>
    <cellStyle name="Comma1 - Style1_2012-03-13 Tishman V Admin Fee projection  " xfId="27873" xr:uid="{00000000-0005-0000-0000-0000D96C0000}"/>
    <cellStyle name="Comma1 - Style2" xfId="27874" xr:uid="{00000000-0005-0000-0000-0000DA6C0000}"/>
    <cellStyle name="Comma1_AAA" xfId="27875" xr:uid="{00000000-0005-0000-0000-0000DB6C0000}"/>
    <cellStyle name="Comma2" xfId="27876" xr:uid="{00000000-0005-0000-0000-0000DC6C0000}"/>
    <cellStyle name="Comma2 2" xfId="27877" xr:uid="{00000000-0005-0000-0000-0000DD6C0000}"/>
    <cellStyle name="Comma2 3" xfId="27878" xr:uid="{00000000-0005-0000-0000-0000DE6C0000}"/>
    <cellStyle name="Comma3" xfId="27879" xr:uid="{00000000-0005-0000-0000-0000DF6C0000}"/>
    <cellStyle name="comment" xfId="27880" xr:uid="{00000000-0005-0000-0000-0000E06C0000}"/>
    <cellStyle name="Company" xfId="27881" xr:uid="{00000000-0005-0000-0000-0000E16C0000}"/>
    <cellStyle name="Company Name" xfId="27882" xr:uid="{00000000-0005-0000-0000-0000E26C0000}"/>
    <cellStyle name="Company Name 2" xfId="27883" xr:uid="{00000000-0005-0000-0000-0000E36C0000}"/>
    <cellStyle name="Company Name_AAA CM Funds" xfId="27884" xr:uid="{00000000-0005-0000-0000-0000E46C0000}"/>
    <cellStyle name="Company_403000 - Rollforward" xfId="27885" xr:uid="{00000000-0005-0000-0000-0000E56C0000}"/>
    <cellStyle name="ContentsHyperlink" xfId="27886" xr:uid="{00000000-0005-0000-0000-0000E66C0000}"/>
    <cellStyle name="Convergence" xfId="27887" xr:uid="{00000000-0005-0000-0000-0000E76C0000}"/>
    <cellStyle name="Copied" xfId="27888" xr:uid="{00000000-0005-0000-0000-0000E86C0000}"/>
    <cellStyle name="COST1" xfId="27889" xr:uid="{00000000-0005-0000-0000-0000E96C0000}"/>
    <cellStyle name="Cover Date" xfId="27890" xr:uid="{00000000-0005-0000-0000-0000EA6C0000}"/>
    <cellStyle name="Cover Subtitle" xfId="27891" xr:uid="{00000000-0005-0000-0000-0000EB6C0000}"/>
    <cellStyle name="Cover Title" xfId="27892" xr:uid="{00000000-0005-0000-0000-0000EC6C0000}"/>
    <cellStyle name="Coᱠma [0]_Q2 FY96" xfId="27893" xr:uid="{00000000-0005-0000-0000-0000ED6C0000}"/>
    <cellStyle name="CR Comma" xfId="27894" xr:uid="{00000000-0005-0000-0000-0000EE6C0000}"/>
    <cellStyle name="CR Comma %" xfId="27895" xr:uid="{00000000-0005-0000-0000-0000EF6C0000}"/>
    <cellStyle name="CR Comma 0.0" xfId="27896" xr:uid="{00000000-0005-0000-0000-0000F06C0000}"/>
    <cellStyle name="CR Comma 0.0%" xfId="27897" xr:uid="{00000000-0005-0000-0000-0000F16C0000}"/>
    <cellStyle name="CR Comma 0.00" xfId="27898" xr:uid="{00000000-0005-0000-0000-0000F26C0000}"/>
    <cellStyle name="CR Comma 0.00%" xfId="27899" xr:uid="{00000000-0005-0000-0000-0000F36C0000}"/>
    <cellStyle name="CR Comma 0.000" xfId="27900" xr:uid="{00000000-0005-0000-0000-0000F46C0000}"/>
    <cellStyle name="CR Comma 0.000%" xfId="27901" xr:uid="{00000000-0005-0000-0000-0000F56C0000}"/>
    <cellStyle name="CR Comma_Accounts Receivable" xfId="27902" xr:uid="{00000000-0005-0000-0000-0000F66C0000}"/>
    <cellStyle name="CR Currency" xfId="27903" xr:uid="{00000000-0005-0000-0000-0000F76C0000}"/>
    <cellStyle name="CR Currency %" xfId="27904" xr:uid="{00000000-0005-0000-0000-0000F86C0000}"/>
    <cellStyle name="CR Currency 0.0" xfId="27905" xr:uid="{00000000-0005-0000-0000-0000F96C0000}"/>
    <cellStyle name="CR Currency 0.0%" xfId="27906" xr:uid="{00000000-0005-0000-0000-0000FA6C0000}"/>
    <cellStyle name="CR Currency 0.00" xfId="27907" xr:uid="{00000000-0005-0000-0000-0000FB6C0000}"/>
    <cellStyle name="CR Currency 0.00%" xfId="27908" xr:uid="{00000000-0005-0000-0000-0000FC6C0000}"/>
    <cellStyle name="CR Currency 0.000" xfId="27909" xr:uid="{00000000-0005-0000-0000-0000FD6C0000}"/>
    <cellStyle name="CR Currency 0.000%" xfId="27910" xr:uid="{00000000-0005-0000-0000-0000FE6C0000}"/>
    <cellStyle name="CR Currency_Accounts Receivable" xfId="27911" xr:uid="{00000000-0005-0000-0000-0000FF6C0000}"/>
    <cellStyle name="CR Percent" xfId="27912" xr:uid="{00000000-0005-0000-0000-0000006D0000}"/>
    <cellStyle name="CR Percent %" xfId="27913" xr:uid="{00000000-0005-0000-0000-0000016D0000}"/>
    <cellStyle name="CR Percent 0.0%" xfId="27914" xr:uid="{00000000-0005-0000-0000-0000026D0000}"/>
    <cellStyle name="CR Percent 0.00%" xfId="27915" xr:uid="{00000000-0005-0000-0000-0000036D0000}"/>
    <cellStyle name="CR Percent 0.000%" xfId="27916" xr:uid="{00000000-0005-0000-0000-0000046D0000}"/>
    <cellStyle name="Credit" xfId="27917" xr:uid="{00000000-0005-0000-0000-0000056D0000}"/>
    <cellStyle name="Credit 2" xfId="27918" xr:uid="{00000000-0005-0000-0000-0000066D0000}"/>
    <cellStyle name="Credit subtotal" xfId="27919" xr:uid="{00000000-0005-0000-0000-0000076D0000}"/>
    <cellStyle name="Credit subtotal 10" xfId="27920" xr:uid="{00000000-0005-0000-0000-0000086D0000}"/>
    <cellStyle name="Credit subtotal 10 2" xfId="27921" xr:uid="{00000000-0005-0000-0000-0000096D0000}"/>
    <cellStyle name="Credit subtotal 10 2 2" xfId="27922" xr:uid="{00000000-0005-0000-0000-00000A6D0000}"/>
    <cellStyle name="Credit subtotal 10 3" xfId="27923" xr:uid="{00000000-0005-0000-0000-00000B6D0000}"/>
    <cellStyle name="Credit subtotal 10 3 2" xfId="27924" xr:uid="{00000000-0005-0000-0000-00000C6D0000}"/>
    <cellStyle name="Credit subtotal 10 4" xfId="27925" xr:uid="{00000000-0005-0000-0000-00000D6D0000}"/>
    <cellStyle name="Credit subtotal 11" xfId="27926" xr:uid="{00000000-0005-0000-0000-00000E6D0000}"/>
    <cellStyle name="Credit subtotal 11 2" xfId="27927" xr:uid="{00000000-0005-0000-0000-00000F6D0000}"/>
    <cellStyle name="Credit subtotal 11 2 2" xfId="27928" xr:uid="{00000000-0005-0000-0000-0000106D0000}"/>
    <cellStyle name="Credit subtotal 11 3" xfId="27929" xr:uid="{00000000-0005-0000-0000-0000116D0000}"/>
    <cellStyle name="Credit subtotal 11 3 2" xfId="27930" xr:uid="{00000000-0005-0000-0000-0000126D0000}"/>
    <cellStyle name="Credit subtotal 11 4" xfId="27931" xr:uid="{00000000-0005-0000-0000-0000136D0000}"/>
    <cellStyle name="Credit subtotal 12" xfId="27932" xr:uid="{00000000-0005-0000-0000-0000146D0000}"/>
    <cellStyle name="Credit subtotal 12 2" xfId="27933" xr:uid="{00000000-0005-0000-0000-0000156D0000}"/>
    <cellStyle name="Credit subtotal 12 2 2" xfId="27934" xr:uid="{00000000-0005-0000-0000-0000166D0000}"/>
    <cellStyle name="Credit subtotal 12 3" xfId="27935" xr:uid="{00000000-0005-0000-0000-0000176D0000}"/>
    <cellStyle name="Credit subtotal 12 3 2" xfId="27936" xr:uid="{00000000-0005-0000-0000-0000186D0000}"/>
    <cellStyle name="Credit subtotal 12 4" xfId="27937" xr:uid="{00000000-0005-0000-0000-0000196D0000}"/>
    <cellStyle name="Credit subtotal 13" xfId="27938" xr:uid="{00000000-0005-0000-0000-00001A6D0000}"/>
    <cellStyle name="Credit subtotal 13 2" xfId="27939" xr:uid="{00000000-0005-0000-0000-00001B6D0000}"/>
    <cellStyle name="Credit subtotal 13 2 2" xfId="27940" xr:uid="{00000000-0005-0000-0000-00001C6D0000}"/>
    <cellStyle name="Credit subtotal 13 3" xfId="27941" xr:uid="{00000000-0005-0000-0000-00001D6D0000}"/>
    <cellStyle name="Credit subtotal 13 3 2" xfId="27942" xr:uid="{00000000-0005-0000-0000-00001E6D0000}"/>
    <cellStyle name="Credit subtotal 13 4" xfId="27943" xr:uid="{00000000-0005-0000-0000-00001F6D0000}"/>
    <cellStyle name="Credit subtotal 14" xfId="27944" xr:uid="{00000000-0005-0000-0000-0000206D0000}"/>
    <cellStyle name="Credit subtotal 14 2" xfId="27945" xr:uid="{00000000-0005-0000-0000-0000216D0000}"/>
    <cellStyle name="Credit subtotal 14 2 2" xfId="27946" xr:uid="{00000000-0005-0000-0000-0000226D0000}"/>
    <cellStyle name="Credit subtotal 14 3" xfId="27947" xr:uid="{00000000-0005-0000-0000-0000236D0000}"/>
    <cellStyle name="Credit subtotal 14 3 2" xfId="27948" xr:uid="{00000000-0005-0000-0000-0000246D0000}"/>
    <cellStyle name="Credit subtotal 14 4" xfId="27949" xr:uid="{00000000-0005-0000-0000-0000256D0000}"/>
    <cellStyle name="Credit subtotal 15" xfId="27950" xr:uid="{00000000-0005-0000-0000-0000266D0000}"/>
    <cellStyle name="Credit subtotal 15 2" xfId="27951" xr:uid="{00000000-0005-0000-0000-0000276D0000}"/>
    <cellStyle name="Credit subtotal 15 2 2" xfId="27952" xr:uid="{00000000-0005-0000-0000-0000286D0000}"/>
    <cellStyle name="Credit subtotal 15 3" xfId="27953" xr:uid="{00000000-0005-0000-0000-0000296D0000}"/>
    <cellStyle name="Credit subtotal 15 3 2" xfId="27954" xr:uid="{00000000-0005-0000-0000-00002A6D0000}"/>
    <cellStyle name="Credit subtotal 15 4" xfId="27955" xr:uid="{00000000-0005-0000-0000-00002B6D0000}"/>
    <cellStyle name="Credit subtotal 16" xfId="27956" xr:uid="{00000000-0005-0000-0000-00002C6D0000}"/>
    <cellStyle name="Credit subtotal 16 2" xfId="27957" xr:uid="{00000000-0005-0000-0000-00002D6D0000}"/>
    <cellStyle name="Credit subtotal 16 2 2" xfId="27958" xr:uid="{00000000-0005-0000-0000-00002E6D0000}"/>
    <cellStyle name="Credit subtotal 16 3" xfId="27959" xr:uid="{00000000-0005-0000-0000-00002F6D0000}"/>
    <cellStyle name="Credit subtotal 16 3 2" xfId="27960" xr:uid="{00000000-0005-0000-0000-0000306D0000}"/>
    <cellStyle name="Credit subtotal 16 4" xfId="27961" xr:uid="{00000000-0005-0000-0000-0000316D0000}"/>
    <cellStyle name="Credit subtotal 17" xfId="27962" xr:uid="{00000000-0005-0000-0000-0000326D0000}"/>
    <cellStyle name="Credit subtotal 17 2" xfId="27963" xr:uid="{00000000-0005-0000-0000-0000336D0000}"/>
    <cellStyle name="Credit subtotal 17 2 2" xfId="27964" xr:uid="{00000000-0005-0000-0000-0000346D0000}"/>
    <cellStyle name="Credit subtotal 17 3" xfId="27965" xr:uid="{00000000-0005-0000-0000-0000356D0000}"/>
    <cellStyle name="Credit subtotal 18" xfId="27966" xr:uid="{00000000-0005-0000-0000-0000366D0000}"/>
    <cellStyle name="Credit subtotal 18 2" xfId="27967" xr:uid="{00000000-0005-0000-0000-0000376D0000}"/>
    <cellStyle name="Credit subtotal 18 2 2" xfId="27968" xr:uid="{00000000-0005-0000-0000-0000386D0000}"/>
    <cellStyle name="Credit subtotal 18 3" xfId="27969" xr:uid="{00000000-0005-0000-0000-0000396D0000}"/>
    <cellStyle name="Credit subtotal 19" xfId="27970" xr:uid="{00000000-0005-0000-0000-00003A6D0000}"/>
    <cellStyle name="Credit subtotal 19 2" xfId="27971" xr:uid="{00000000-0005-0000-0000-00003B6D0000}"/>
    <cellStyle name="Credit subtotal 2" xfId="27972" xr:uid="{00000000-0005-0000-0000-00003C6D0000}"/>
    <cellStyle name="Credit subtotal 2 10" xfId="27973" xr:uid="{00000000-0005-0000-0000-00003D6D0000}"/>
    <cellStyle name="Credit subtotal 2 10 2" xfId="27974" xr:uid="{00000000-0005-0000-0000-00003E6D0000}"/>
    <cellStyle name="Credit subtotal 2 10 2 2" xfId="27975" xr:uid="{00000000-0005-0000-0000-00003F6D0000}"/>
    <cellStyle name="Credit subtotal 2 10 3" xfId="27976" xr:uid="{00000000-0005-0000-0000-0000406D0000}"/>
    <cellStyle name="Credit subtotal 2 10 3 2" xfId="27977" xr:uid="{00000000-0005-0000-0000-0000416D0000}"/>
    <cellStyle name="Credit subtotal 2 10 4" xfId="27978" xr:uid="{00000000-0005-0000-0000-0000426D0000}"/>
    <cellStyle name="Credit subtotal 2 11" xfId="27979" xr:uid="{00000000-0005-0000-0000-0000436D0000}"/>
    <cellStyle name="Credit subtotal 2 11 2" xfId="27980" xr:uid="{00000000-0005-0000-0000-0000446D0000}"/>
    <cellStyle name="Credit subtotal 2 11 2 2" xfId="27981" xr:uid="{00000000-0005-0000-0000-0000456D0000}"/>
    <cellStyle name="Credit subtotal 2 11 3" xfId="27982" xr:uid="{00000000-0005-0000-0000-0000466D0000}"/>
    <cellStyle name="Credit subtotal 2 11 3 2" xfId="27983" xr:uid="{00000000-0005-0000-0000-0000476D0000}"/>
    <cellStyle name="Credit subtotal 2 11 4" xfId="27984" xr:uid="{00000000-0005-0000-0000-0000486D0000}"/>
    <cellStyle name="Credit subtotal 2 12" xfId="27985" xr:uid="{00000000-0005-0000-0000-0000496D0000}"/>
    <cellStyle name="Credit subtotal 2 12 2" xfId="27986" xr:uid="{00000000-0005-0000-0000-00004A6D0000}"/>
    <cellStyle name="Credit subtotal 2 12 2 2" xfId="27987" xr:uid="{00000000-0005-0000-0000-00004B6D0000}"/>
    <cellStyle name="Credit subtotal 2 12 3" xfId="27988" xr:uid="{00000000-0005-0000-0000-00004C6D0000}"/>
    <cellStyle name="Credit subtotal 2 12 3 2" xfId="27989" xr:uid="{00000000-0005-0000-0000-00004D6D0000}"/>
    <cellStyle name="Credit subtotal 2 12 4" xfId="27990" xr:uid="{00000000-0005-0000-0000-00004E6D0000}"/>
    <cellStyle name="Credit subtotal 2 13" xfId="27991" xr:uid="{00000000-0005-0000-0000-00004F6D0000}"/>
    <cellStyle name="Credit subtotal 2 13 2" xfId="27992" xr:uid="{00000000-0005-0000-0000-0000506D0000}"/>
    <cellStyle name="Credit subtotal 2 13 2 2" xfId="27993" xr:uid="{00000000-0005-0000-0000-0000516D0000}"/>
    <cellStyle name="Credit subtotal 2 13 3" xfId="27994" xr:uid="{00000000-0005-0000-0000-0000526D0000}"/>
    <cellStyle name="Credit subtotal 2 13 3 2" xfId="27995" xr:uid="{00000000-0005-0000-0000-0000536D0000}"/>
    <cellStyle name="Credit subtotal 2 13 4" xfId="27996" xr:uid="{00000000-0005-0000-0000-0000546D0000}"/>
    <cellStyle name="Credit subtotal 2 14" xfId="27997" xr:uid="{00000000-0005-0000-0000-0000556D0000}"/>
    <cellStyle name="Credit subtotal 2 14 2" xfId="27998" xr:uid="{00000000-0005-0000-0000-0000566D0000}"/>
    <cellStyle name="Credit subtotal 2 14 2 2" xfId="27999" xr:uid="{00000000-0005-0000-0000-0000576D0000}"/>
    <cellStyle name="Credit subtotal 2 14 3" xfId="28000" xr:uid="{00000000-0005-0000-0000-0000586D0000}"/>
    <cellStyle name="Credit subtotal 2 14 3 2" xfId="28001" xr:uid="{00000000-0005-0000-0000-0000596D0000}"/>
    <cellStyle name="Credit subtotal 2 14 4" xfId="28002" xr:uid="{00000000-0005-0000-0000-00005A6D0000}"/>
    <cellStyle name="Credit subtotal 2 15" xfId="28003" xr:uid="{00000000-0005-0000-0000-00005B6D0000}"/>
    <cellStyle name="Credit subtotal 2 15 2" xfId="28004" xr:uid="{00000000-0005-0000-0000-00005C6D0000}"/>
    <cellStyle name="Credit subtotal 2 15 2 2" xfId="28005" xr:uid="{00000000-0005-0000-0000-00005D6D0000}"/>
    <cellStyle name="Credit subtotal 2 15 3" xfId="28006" xr:uid="{00000000-0005-0000-0000-00005E6D0000}"/>
    <cellStyle name="Credit subtotal 2 15 3 2" xfId="28007" xr:uid="{00000000-0005-0000-0000-00005F6D0000}"/>
    <cellStyle name="Credit subtotal 2 15 4" xfId="28008" xr:uid="{00000000-0005-0000-0000-0000606D0000}"/>
    <cellStyle name="Credit subtotal 2 16" xfId="28009" xr:uid="{00000000-0005-0000-0000-0000616D0000}"/>
    <cellStyle name="Credit subtotal 2 16 2" xfId="28010" xr:uid="{00000000-0005-0000-0000-0000626D0000}"/>
    <cellStyle name="Credit subtotal 2 16 2 2" xfId="28011" xr:uid="{00000000-0005-0000-0000-0000636D0000}"/>
    <cellStyle name="Credit subtotal 2 16 3" xfId="28012" xr:uid="{00000000-0005-0000-0000-0000646D0000}"/>
    <cellStyle name="Credit subtotal 2 17" xfId="28013" xr:uid="{00000000-0005-0000-0000-0000656D0000}"/>
    <cellStyle name="Credit subtotal 2 17 2" xfId="28014" xr:uid="{00000000-0005-0000-0000-0000666D0000}"/>
    <cellStyle name="Credit subtotal 2 17 2 2" xfId="28015" xr:uid="{00000000-0005-0000-0000-0000676D0000}"/>
    <cellStyle name="Credit subtotal 2 17 3" xfId="28016" xr:uid="{00000000-0005-0000-0000-0000686D0000}"/>
    <cellStyle name="Credit subtotal 2 18" xfId="28017" xr:uid="{00000000-0005-0000-0000-0000696D0000}"/>
    <cellStyle name="Credit subtotal 2 18 2" xfId="28018" xr:uid="{00000000-0005-0000-0000-00006A6D0000}"/>
    <cellStyle name="Credit subtotal 2 19" xfId="28019" xr:uid="{00000000-0005-0000-0000-00006B6D0000}"/>
    <cellStyle name="Credit subtotal 2 19 2" xfId="28020" xr:uid="{00000000-0005-0000-0000-00006C6D0000}"/>
    <cellStyle name="Credit subtotal 2 2" xfId="28021" xr:uid="{00000000-0005-0000-0000-00006D6D0000}"/>
    <cellStyle name="Credit subtotal 2 2 10" xfId="28022" xr:uid="{00000000-0005-0000-0000-00006E6D0000}"/>
    <cellStyle name="Credit subtotal 2 2 10 2" xfId="28023" xr:uid="{00000000-0005-0000-0000-00006F6D0000}"/>
    <cellStyle name="Credit subtotal 2 2 11" xfId="28024" xr:uid="{00000000-0005-0000-0000-0000706D0000}"/>
    <cellStyle name="Credit subtotal 2 2 11 2" xfId="28025" xr:uid="{00000000-0005-0000-0000-0000716D0000}"/>
    <cellStyle name="Credit subtotal 2 2 12" xfId="28026" xr:uid="{00000000-0005-0000-0000-0000726D0000}"/>
    <cellStyle name="Credit subtotal 2 2 2" xfId="28027" xr:uid="{00000000-0005-0000-0000-0000736D0000}"/>
    <cellStyle name="Credit subtotal 2 2 2 2" xfId="28028" xr:uid="{00000000-0005-0000-0000-0000746D0000}"/>
    <cellStyle name="Credit subtotal 2 2 2 2 2" xfId="28029" xr:uid="{00000000-0005-0000-0000-0000756D0000}"/>
    <cellStyle name="Credit subtotal 2 2 2 3" xfId="28030" xr:uid="{00000000-0005-0000-0000-0000766D0000}"/>
    <cellStyle name="Credit subtotal 2 2 2 3 2" xfId="28031" xr:uid="{00000000-0005-0000-0000-0000776D0000}"/>
    <cellStyle name="Credit subtotal 2 2 2 4" xfId="28032" xr:uid="{00000000-0005-0000-0000-0000786D0000}"/>
    <cellStyle name="Credit subtotal 2 2 3" xfId="28033" xr:uid="{00000000-0005-0000-0000-0000796D0000}"/>
    <cellStyle name="Credit subtotal 2 2 3 2" xfId="28034" xr:uid="{00000000-0005-0000-0000-00007A6D0000}"/>
    <cellStyle name="Credit subtotal 2 2 3 2 2" xfId="28035" xr:uid="{00000000-0005-0000-0000-00007B6D0000}"/>
    <cellStyle name="Credit subtotal 2 2 3 3" xfId="28036" xr:uid="{00000000-0005-0000-0000-00007C6D0000}"/>
    <cellStyle name="Credit subtotal 2 2 3 3 2" xfId="28037" xr:uid="{00000000-0005-0000-0000-00007D6D0000}"/>
    <cellStyle name="Credit subtotal 2 2 3 4" xfId="28038" xr:uid="{00000000-0005-0000-0000-00007E6D0000}"/>
    <cellStyle name="Credit subtotal 2 2 4" xfId="28039" xr:uid="{00000000-0005-0000-0000-00007F6D0000}"/>
    <cellStyle name="Credit subtotal 2 2 4 2" xfId="28040" xr:uid="{00000000-0005-0000-0000-0000806D0000}"/>
    <cellStyle name="Credit subtotal 2 2 4 2 2" xfId="28041" xr:uid="{00000000-0005-0000-0000-0000816D0000}"/>
    <cellStyle name="Credit subtotal 2 2 4 3" xfId="28042" xr:uid="{00000000-0005-0000-0000-0000826D0000}"/>
    <cellStyle name="Credit subtotal 2 2 4 3 2" xfId="28043" xr:uid="{00000000-0005-0000-0000-0000836D0000}"/>
    <cellStyle name="Credit subtotal 2 2 4 4" xfId="28044" xr:uid="{00000000-0005-0000-0000-0000846D0000}"/>
    <cellStyle name="Credit subtotal 2 2 5" xfId="28045" xr:uid="{00000000-0005-0000-0000-0000856D0000}"/>
    <cellStyle name="Credit subtotal 2 2 5 2" xfId="28046" xr:uid="{00000000-0005-0000-0000-0000866D0000}"/>
    <cellStyle name="Credit subtotal 2 2 5 2 2" xfId="28047" xr:uid="{00000000-0005-0000-0000-0000876D0000}"/>
    <cellStyle name="Credit subtotal 2 2 5 3" xfId="28048" xr:uid="{00000000-0005-0000-0000-0000886D0000}"/>
    <cellStyle name="Credit subtotal 2 2 5 3 2" xfId="28049" xr:uid="{00000000-0005-0000-0000-0000896D0000}"/>
    <cellStyle name="Credit subtotal 2 2 5 4" xfId="28050" xr:uid="{00000000-0005-0000-0000-00008A6D0000}"/>
    <cellStyle name="Credit subtotal 2 2 6" xfId="28051" xr:uid="{00000000-0005-0000-0000-00008B6D0000}"/>
    <cellStyle name="Credit subtotal 2 2 6 2" xfId="28052" xr:uid="{00000000-0005-0000-0000-00008C6D0000}"/>
    <cellStyle name="Credit subtotal 2 2 6 2 2" xfId="28053" xr:uid="{00000000-0005-0000-0000-00008D6D0000}"/>
    <cellStyle name="Credit subtotal 2 2 6 3" xfId="28054" xr:uid="{00000000-0005-0000-0000-00008E6D0000}"/>
    <cellStyle name="Credit subtotal 2 2 6 3 2" xfId="28055" xr:uid="{00000000-0005-0000-0000-00008F6D0000}"/>
    <cellStyle name="Credit subtotal 2 2 6 4" xfId="28056" xr:uid="{00000000-0005-0000-0000-0000906D0000}"/>
    <cellStyle name="Credit subtotal 2 2 7" xfId="28057" xr:uid="{00000000-0005-0000-0000-0000916D0000}"/>
    <cellStyle name="Credit subtotal 2 2 7 2" xfId="28058" xr:uid="{00000000-0005-0000-0000-0000926D0000}"/>
    <cellStyle name="Credit subtotal 2 2 7 2 2" xfId="28059" xr:uid="{00000000-0005-0000-0000-0000936D0000}"/>
    <cellStyle name="Credit subtotal 2 2 7 3" xfId="28060" xr:uid="{00000000-0005-0000-0000-0000946D0000}"/>
    <cellStyle name="Credit subtotal 2 2 7 3 2" xfId="28061" xr:uid="{00000000-0005-0000-0000-0000956D0000}"/>
    <cellStyle name="Credit subtotal 2 2 7 4" xfId="28062" xr:uid="{00000000-0005-0000-0000-0000966D0000}"/>
    <cellStyle name="Credit subtotal 2 2 8" xfId="28063" xr:uid="{00000000-0005-0000-0000-0000976D0000}"/>
    <cellStyle name="Credit subtotal 2 2 8 2" xfId="28064" xr:uid="{00000000-0005-0000-0000-0000986D0000}"/>
    <cellStyle name="Credit subtotal 2 2 8 2 2" xfId="28065" xr:uid="{00000000-0005-0000-0000-0000996D0000}"/>
    <cellStyle name="Credit subtotal 2 2 8 3" xfId="28066" xr:uid="{00000000-0005-0000-0000-00009A6D0000}"/>
    <cellStyle name="Credit subtotal 2 2 9" xfId="28067" xr:uid="{00000000-0005-0000-0000-00009B6D0000}"/>
    <cellStyle name="Credit subtotal 2 2 9 2" xfId="28068" xr:uid="{00000000-0005-0000-0000-00009C6D0000}"/>
    <cellStyle name="Credit subtotal 2 2 9 2 2" xfId="28069" xr:uid="{00000000-0005-0000-0000-00009D6D0000}"/>
    <cellStyle name="Credit subtotal 2 2 9 3" xfId="28070" xr:uid="{00000000-0005-0000-0000-00009E6D0000}"/>
    <cellStyle name="Credit subtotal 2 20" xfId="28071" xr:uid="{00000000-0005-0000-0000-00009F6D0000}"/>
    <cellStyle name="Credit subtotal 2 3" xfId="28072" xr:uid="{00000000-0005-0000-0000-0000A06D0000}"/>
    <cellStyle name="Credit subtotal 2 3 10" xfId="28073" xr:uid="{00000000-0005-0000-0000-0000A16D0000}"/>
    <cellStyle name="Credit subtotal 2 3 10 2" xfId="28074" xr:uid="{00000000-0005-0000-0000-0000A26D0000}"/>
    <cellStyle name="Credit subtotal 2 3 11" xfId="28075" xr:uid="{00000000-0005-0000-0000-0000A36D0000}"/>
    <cellStyle name="Credit subtotal 2 3 11 2" xfId="28076" xr:uid="{00000000-0005-0000-0000-0000A46D0000}"/>
    <cellStyle name="Credit subtotal 2 3 12" xfId="28077" xr:uid="{00000000-0005-0000-0000-0000A56D0000}"/>
    <cellStyle name="Credit subtotal 2 3 2" xfId="28078" xr:uid="{00000000-0005-0000-0000-0000A66D0000}"/>
    <cellStyle name="Credit subtotal 2 3 2 2" xfId="28079" xr:uid="{00000000-0005-0000-0000-0000A76D0000}"/>
    <cellStyle name="Credit subtotal 2 3 2 2 2" xfId="28080" xr:uid="{00000000-0005-0000-0000-0000A86D0000}"/>
    <cellStyle name="Credit subtotal 2 3 2 3" xfId="28081" xr:uid="{00000000-0005-0000-0000-0000A96D0000}"/>
    <cellStyle name="Credit subtotal 2 3 2 3 2" xfId="28082" xr:uid="{00000000-0005-0000-0000-0000AA6D0000}"/>
    <cellStyle name="Credit subtotal 2 3 2 4" xfId="28083" xr:uid="{00000000-0005-0000-0000-0000AB6D0000}"/>
    <cellStyle name="Credit subtotal 2 3 3" xfId="28084" xr:uid="{00000000-0005-0000-0000-0000AC6D0000}"/>
    <cellStyle name="Credit subtotal 2 3 3 2" xfId="28085" xr:uid="{00000000-0005-0000-0000-0000AD6D0000}"/>
    <cellStyle name="Credit subtotal 2 3 3 2 2" xfId="28086" xr:uid="{00000000-0005-0000-0000-0000AE6D0000}"/>
    <cellStyle name="Credit subtotal 2 3 3 3" xfId="28087" xr:uid="{00000000-0005-0000-0000-0000AF6D0000}"/>
    <cellStyle name="Credit subtotal 2 3 3 3 2" xfId="28088" xr:uid="{00000000-0005-0000-0000-0000B06D0000}"/>
    <cellStyle name="Credit subtotal 2 3 3 4" xfId="28089" xr:uid="{00000000-0005-0000-0000-0000B16D0000}"/>
    <cellStyle name="Credit subtotal 2 3 4" xfId="28090" xr:uid="{00000000-0005-0000-0000-0000B26D0000}"/>
    <cellStyle name="Credit subtotal 2 3 4 2" xfId="28091" xr:uid="{00000000-0005-0000-0000-0000B36D0000}"/>
    <cellStyle name="Credit subtotal 2 3 4 2 2" xfId="28092" xr:uid="{00000000-0005-0000-0000-0000B46D0000}"/>
    <cellStyle name="Credit subtotal 2 3 4 3" xfId="28093" xr:uid="{00000000-0005-0000-0000-0000B56D0000}"/>
    <cellStyle name="Credit subtotal 2 3 4 3 2" xfId="28094" xr:uid="{00000000-0005-0000-0000-0000B66D0000}"/>
    <cellStyle name="Credit subtotal 2 3 4 4" xfId="28095" xr:uid="{00000000-0005-0000-0000-0000B76D0000}"/>
    <cellStyle name="Credit subtotal 2 3 5" xfId="28096" xr:uid="{00000000-0005-0000-0000-0000B86D0000}"/>
    <cellStyle name="Credit subtotal 2 3 5 2" xfId="28097" xr:uid="{00000000-0005-0000-0000-0000B96D0000}"/>
    <cellStyle name="Credit subtotal 2 3 5 2 2" xfId="28098" xr:uid="{00000000-0005-0000-0000-0000BA6D0000}"/>
    <cellStyle name="Credit subtotal 2 3 5 3" xfId="28099" xr:uid="{00000000-0005-0000-0000-0000BB6D0000}"/>
    <cellStyle name="Credit subtotal 2 3 5 3 2" xfId="28100" xr:uid="{00000000-0005-0000-0000-0000BC6D0000}"/>
    <cellStyle name="Credit subtotal 2 3 5 4" xfId="28101" xr:uid="{00000000-0005-0000-0000-0000BD6D0000}"/>
    <cellStyle name="Credit subtotal 2 3 6" xfId="28102" xr:uid="{00000000-0005-0000-0000-0000BE6D0000}"/>
    <cellStyle name="Credit subtotal 2 3 6 2" xfId="28103" xr:uid="{00000000-0005-0000-0000-0000BF6D0000}"/>
    <cellStyle name="Credit subtotal 2 3 6 2 2" xfId="28104" xr:uid="{00000000-0005-0000-0000-0000C06D0000}"/>
    <cellStyle name="Credit subtotal 2 3 6 3" xfId="28105" xr:uid="{00000000-0005-0000-0000-0000C16D0000}"/>
    <cellStyle name="Credit subtotal 2 3 6 3 2" xfId="28106" xr:uid="{00000000-0005-0000-0000-0000C26D0000}"/>
    <cellStyle name="Credit subtotal 2 3 6 4" xfId="28107" xr:uid="{00000000-0005-0000-0000-0000C36D0000}"/>
    <cellStyle name="Credit subtotal 2 3 7" xfId="28108" xr:uid="{00000000-0005-0000-0000-0000C46D0000}"/>
    <cellStyle name="Credit subtotal 2 3 7 2" xfId="28109" xr:uid="{00000000-0005-0000-0000-0000C56D0000}"/>
    <cellStyle name="Credit subtotal 2 3 7 2 2" xfId="28110" xr:uid="{00000000-0005-0000-0000-0000C66D0000}"/>
    <cellStyle name="Credit subtotal 2 3 7 3" xfId="28111" xr:uid="{00000000-0005-0000-0000-0000C76D0000}"/>
    <cellStyle name="Credit subtotal 2 3 7 3 2" xfId="28112" xr:uid="{00000000-0005-0000-0000-0000C86D0000}"/>
    <cellStyle name="Credit subtotal 2 3 7 4" xfId="28113" xr:uid="{00000000-0005-0000-0000-0000C96D0000}"/>
    <cellStyle name="Credit subtotal 2 3 8" xfId="28114" xr:uid="{00000000-0005-0000-0000-0000CA6D0000}"/>
    <cellStyle name="Credit subtotal 2 3 8 2" xfId="28115" xr:uid="{00000000-0005-0000-0000-0000CB6D0000}"/>
    <cellStyle name="Credit subtotal 2 3 8 2 2" xfId="28116" xr:uid="{00000000-0005-0000-0000-0000CC6D0000}"/>
    <cellStyle name="Credit subtotal 2 3 8 3" xfId="28117" xr:uid="{00000000-0005-0000-0000-0000CD6D0000}"/>
    <cellStyle name="Credit subtotal 2 3 9" xfId="28118" xr:uid="{00000000-0005-0000-0000-0000CE6D0000}"/>
    <cellStyle name="Credit subtotal 2 3 9 2" xfId="28119" xr:uid="{00000000-0005-0000-0000-0000CF6D0000}"/>
    <cellStyle name="Credit subtotal 2 3 9 2 2" xfId="28120" xr:uid="{00000000-0005-0000-0000-0000D06D0000}"/>
    <cellStyle name="Credit subtotal 2 3 9 3" xfId="28121" xr:uid="{00000000-0005-0000-0000-0000D16D0000}"/>
    <cellStyle name="Credit subtotal 2 4" xfId="28122" xr:uid="{00000000-0005-0000-0000-0000D26D0000}"/>
    <cellStyle name="Credit subtotal 2 4 10" xfId="28123" xr:uid="{00000000-0005-0000-0000-0000D36D0000}"/>
    <cellStyle name="Credit subtotal 2 4 10 2" xfId="28124" xr:uid="{00000000-0005-0000-0000-0000D46D0000}"/>
    <cellStyle name="Credit subtotal 2 4 11" xfId="28125" xr:uid="{00000000-0005-0000-0000-0000D56D0000}"/>
    <cellStyle name="Credit subtotal 2 4 11 2" xfId="28126" xr:uid="{00000000-0005-0000-0000-0000D66D0000}"/>
    <cellStyle name="Credit subtotal 2 4 12" xfId="28127" xr:uid="{00000000-0005-0000-0000-0000D76D0000}"/>
    <cellStyle name="Credit subtotal 2 4 2" xfId="28128" xr:uid="{00000000-0005-0000-0000-0000D86D0000}"/>
    <cellStyle name="Credit subtotal 2 4 2 2" xfId="28129" xr:uid="{00000000-0005-0000-0000-0000D96D0000}"/>
    <cellStyle name="Credit subtotal 2 4 2 2 2" xfId="28130" xr:uid="{00000000-0005-0000-0000-0000DA6D0000}"/>
    <cellStyle name="Credit subtotal 2 4 2 3" xfId="28131" xr:uid="{00000000-0005-0000-0000-0000DB6D0000}"/>
    <cellStyle name="Credit subtotal 2 4 2 3 2" xfId="28132" xr:uid="{00000000-0005-0000-0000-0000DC6D0000}"/>
    <cellStyle name="Credit subtotal 2 4 2 4" xfId="28133" xr:uid="{00000000-0005-0000-0000-0000DD6D0000}"/>
    <cellStyle name="Credit subtotal 2 4 3" xfId="28134" xr:uid="{00000000-0005-0000-0000-0000DE6D0000}"/>
    <cellStyle name="Credit subtotal 2 4 3 2" xfId="28135" xr:uid="{00000000-0005-0000-0000-0000DF6D0000}"/>
    <cellStyle name="Credit subtotal 2 4 3 2 2" xfId="28136" xr:uid="{00000000-0005-0000-0000-0000E06D0000}"/>
    <cellStyle name="Credit subtotal 2 4 3 3" xfId="28137" xr:uid="{00000000-0005-0000-0000-0000E16D0000}"/>
    <cellStyle name="Credit subtotal 2 4 3 3 2" xfId="28138" xr:uid="{00000000-0005-0000-0000-0000E26D0000}"/>
    <cellStyle name="Credit subtotal 2 4 3 4" xfId="28139" xr:uid="{00000000-0005-0000-0000-0000E36D0000}"/>
    <cellStyle name="Credit subtotal 2 4 4" xfId="28140" xr:uid="{00000000-0005-0000-0000-0000E46D0000}"/>
    <cellStyle name="Credit subtotal 2 4 4 2" xfId="28141" xr:uid="{00000000-0005-0000-0000-0000E56D0000}"/>
    <cellStyle name="Credit subtotal 2 4 4 2 2" xfId="28142" xr:uid="{00000000-0005-0000-0000-0000E66D0000}"/>
    <cellStyle name="Credit subtotal 2 4 4 3" xfId="28143" xr:uid="{00000000-0005-0000-0000-0000E76D0000}"/>
    <cellStyle name="Credit subtotal 2 4 4 3 2" xfId="28144" xr:uid="{00000000-0005-0000-0000-0000E86D0000}"/>
    <cellStyle name="Credit subtotal 2 4 4 4" xfId="28145" xr:uid="{00000000-0005-0000-0000-0000E96D0000}"/>
    <cellStyle name="Credit subtotal 2 4 5" xfId="28146" xr:uid="{00000000-0005-0000-0000-0000EA6D0000}"/>
    <cellStyle name="Credit subtotal 2 4 5 2" xfId="28147" xr:uid="{00000000-0005-0000-0000-0000EB6D0000}"/>
    <cellStyle name="Credit subtotal 2 4 5 2 2" xfId="28148" xr:uid="{00000000-0005-0000-0000-0000EC6D0000}"/>
    <cellStyle name="Credit subtotal 2 4 5 3" xfId="28149" xr:uid="{00000000-0005-0000-0000-0000ED6D0000}"/>
    <cellStyle name="Credit subtotal 2 4 5 3 2" xfId="28150" xr:uid="{00000000-0005-0000-0000-0000EE6D0000}"/>
    <cellStyle name="Credit subtotal 2 4 5 4" xfId="28151" xr:uid="{00000000-0005-0000-0000-0000EF6D0000}"/>
    <cellStyle name="Credit subtotal 2 4 6" xfId="28152" xr:uid="{00000000-0005-0000-0000-0000F06D0000}"/>
    <cellStyle name="Credit subtotal 2 4 6 2" xfId="28153" xr:uid="{00000000-0005-0000-0000-0000F16D0000}"/>
    <cellStyle name="Credit subtotal 2 4 6 2 2" xfId="28154" xr:uid="{00000000-0005-0000-0000-0000F26D0000}"/>
    <cellStyle name="Credit subtotal 2 4 6 3" xfId="28155" xr:uid="{00000000-0005-0000-0000-0000F36D0000}"/>
    <cellStyle name="Credit subtotal 2 4 6 3 2" xfId="28156" xr:uid="{00000000-0005-0000-0000-0000F46D0000}"/>
    <cellStyle name="Credit subtotal 2 4 6 4" xfId="28157" xr:uid="{00000000-0005-0000-0000-0000F56D0000}"/>
    <cellStyle name="Credit subtotal 2 4 7" xfId="28158" xr:uid="{00000000-0005-0000-0000-0000F66D0000}"/>
    <cellStyle name="Credit subtotal 2 4 7 2" xfId="28159" xr:uid="{00000000-0005-0000-0000-0000F76D0000}"/>
    <cellStyle name="Credit subtotal 2 4 7 2 2" xfId="28160" xr:uid="{00000000-0005-0000-0000-0000F86D0000}"/>
    <cellStyle name="Credit subtotal 2 4 7 3" xfId="28161" xr:uid="{00000000-0005-0000-0000-0000F96D0000}"/>
    <cellStyle name="Credit subtotal 2 4 7 3 2" xfId="28162" xr:uid="{00000000-0005-0000-0000-0000FA6D0000}"/>
    <cellStyle name="Credit subtotal 2 4 7 4" xfId="28163" xr:uid="{00000000-0005-0000-0000-0000FB6D0000}"/>
    <cellStyle name="Credit subtotal 2 4 8" xfId="28164" xr:uid="{00000000-0005-0000-0000-0000FC6D0000}"/>
    <cellStyle name="Credit subtotal 2 4 8 2" xfId="28165" xr:uid="{00000000-0005-0000-0000-0000FD6D0000}"/>
    <cellStyle name="Credit subtotal 2 4 8 2 2" xfId="28166" xr:uid="{00000000-0005-0000-0000-0000FE6D0000}"/>
    <cellStyle name="Credit subtotal 2 4 8 3" xfId="28167" xr:uid="{00000000-0005-0000-0000-0000FF6D0000}"/>
    <cellStyle name="Credit subtotal 2 4 9" xfId="28168" xr:uid="{00000000-0005-0000-0000-0000006E0000}"/>
    <cellStyle name="Credit subtotal 2 4 9 2" xfId="28169" xr:uid="{00000000-0005-0000-0000-0000016E0000}"/>
    <cellStyle name="Credit subtotal 2 4 9 2 2" xfId="28170" xr:uid="{00000000-0005-0000-0000-0000026E0000}"/>
    <cellStyle name="Credit subtotal 2 4 9 3" xfId="28171" xr:uid="{00000000-0005-0000-0000-0000036E0000}"/>
    <cellStyle name="Credit subtotal 2 5" xfId="28172" xr:uid="{00000000-0005-0000-0000-0000046E0000}"/>
    <cellStyle name="Credit subtotal 2 5 10" xfId="28173" xr:uid="{00000000-0005-0000-0000-0000056E0000}"/>
    <cellStyle name="Credit subtotal 2 5 10 2" xfId="28174" xr:uid="{00000000-0005-0000-0000-0000066E0000}"/>
    <cellStyle name="Credit subtotal 2 5 11" xfId="28175" xr:uid="{00000000-0005-0000-0000-0000076E0000}"/>
    <cellStyle name="Credit subtotal 2 5 11 2" xfId="28176" xr:uid="{00000000-0005-0000-0000-0000086E0000}"/>
    <cellStyle name="Credit subtotal 2 5 12" xfId="28177" xr:uid="{00000000-0005-0000-0000-0000096E0000}"/>
    <cellStyle name="Credit subtotal 2 5 2" xfId="28178" xr:uid="{00000000-0005-0000-0000-00000A6E0000}"/>
    <cellStyle name="Credit subtotal 2 5 2 2" xfId="28179" xr:uid="{00000000-0005-0000-0000-00000B6E0000}"/>
    <cellStyle name="Credit subtotal 2 5 2 2 2" xfId="28180" xr:uid="{00000000-0005-0000-0000-00000C6E0000}"/>
    <cellStyle name="Credit subtotal 2 5 2 3" xfId="28181" xr:uid="{00000000-0005-0000-0000-00000D6E0000}"/>
    <cellStyle name="Credit subtotal 2 5 2 3 2" xfId="28182" xr:uid="{00000000-0005-0000-0000-00000E6E0000}"/>
    <cellStyle name="Credit subtotal 2 5 2 4" xfId="28183" xr:uid="{00000000-0005-0000-0000-00000F6E0000}"/>
    <cellStyle name="Credit subtotal 2 5 3" xfId="28184" xr:uid="{00000000-0005-0000-0000-0000106E0000}"/>
    <cellStyle name="Credit subtotal 2 5 3 2" xfId="28185" xr:uid="{00000000-0005-0000-0000-0000116E0000}"/>
    <cellStyle name="Credit subtotal 2 5 3 2 2" xfId="28186" xr:uid="{00000000-0005-0000-0000-0000126E0000}"/>
    <cellStyle name="Credit subtotal 2 5 3 3" xfId="28187" xr:uid="{00000000-0005-0000-0000-0000136E0000}"/>
    <cellStyle name="Credit subtotal 2 5 3 3 2" xfId="28188" xr:uid="{00000000-0005-0000-0000-0000146E0000}"/>
    <cellStyle name="Credit subtotal 2 5 3 4" xfId="28189" xr:uid="{00000000-0005-0000-0000-0000156E0000}"/>
    <cellStyle name="Credit subtotal 2 5 4" xfId="28190" xr:uid="{00000000-0005-0000-0000-0000166E0000}"/>
    <cellStyle name="Credit subtotal 2 5 4 2" xfId="28191" xr:uid="{00000000-0005-0000-0000-0000176E0000}"/>
    <cellStyle name="Credit subtotal 2 5 4 2 2" xfId="28192" xr:uid="{00000000-0005-0000-0000-0000186E0000}"/>
    <cellStyle name="Credit subtotal 2 5 4 3" xfId="28193" xr:uid="{00000000-0005-0000-0000-0000196E0000}"/>
    <cellStyle name="Credit subtotal 2 5 4 3 2" xfId="28194" xr:uid="{00000000-0005-0000-0000-00001A6E0000}"/>
    <cellStyle name="Credit subtotal 2 5 4 4" xfId="28195" xr:uid="{00000000-0005-0000-0000-00001B6E0000}"/>
    <cellStyle name="Credit subtotal 2 5 5" xfId="28196" xr:uid="{00000000-0005-0000-0000-00001C6E0000}"/>
    <cellStyle name="Credit subtotal 2 5 5 2" xfId="28197" xr:uid="{00000000-0005-0000-0000-00001D6E0000}"/>
    <cellStyle name="Credit subtotal 2 5 5 2 2" xfId="28198" xr:uid="{00000000-0005-0000-0000-00001E6E0000}"/>
    <cellStyle name="Credit subtotal 2 5 5 3" xfId="28199" xr:uid="{00000000-0005-0000-0000-00001F6E0000}"/>
    <cellStyle name="Credit subtotal 2 5 5 3 2" xfId="28200" xr:uid="{00000000-0005-0000-0000-0000206E0000}"/>
    <cellStyle name="Credit subtotal 2 5 5 4" xfId="28201" xr:uid="{00000000-0005-0000-0000-0000216E0000}"/>
    <cellStyle name="Credit subtotal 2 5 6" xfId="28202" xr:uid="{00000000-0005-0000-0000-0000226E0000}"/>
    <cellStyle name="Credit subtotal 2 5 6 2" xfId="28203" xr:uid="{00000000-0005-0000-0000-0000236E0000}"/>
    <cellStyle name="Credit subtotal 2 5 6 2 2" xfId="28204" xr:uid="{00000000-0005-0000-0000-0000246E0000}"/>
    <cellStyle name="Credit subtotal 2 5 6 3" xfId="28205" xr:uid="{00000000-0005-0000-0000-0000256E0000}"/>
    <cellStyle name="Credit subtotal 2 5 6 3 2" xfId="28206" xr:uid="{00000000-0005-0000-0000-0000266E0000}"/>
    <cellStyle name="Credit subtotal 2 5 6 4" xfId="28207" xr:uid="{00000000-0005-0000-0000-0000276E0000}"/>
    <cellStyle name="Credit subtotal 2 5 7" xfId="28208" xr:uid="{00000000-0005-0000-0000-0000286E0000}"/>
    <cellStyle name="Credit subtotal 2 5 7 2" xfId="28209" xr:uid="{00000000-0005-0000-0000-0000296E0000}"/>
    <cellStyle name="Credit subtotal 2 5 7 2 2" xfId="28210" xr:uid="{00000000-0005-0000-0000-00002A6E0000}"/>
    <cellStyle name="Credit subtotal 2 5 7 3" xfId="28211" xr:uid="{00000000-0005-0000-0000-00002B6E0000}"/>
    <cellStyle name="Credit subtotal 2 5 7 3 2" xfId="28212" xr:uid="{00000000-0005-0000-0000-00002C6E0000}"/>
    <cellStyle name="Credit subtotal 2 5 7 4" xfId="28213" xr:uid="{00000000-0005-0000-0000-00002D6E0000}"/>
    <cellStyle name="Credit subtotal 2 5 8" xfId="28214" xr:uid="{00000000-0005-0000-0000-00002E6E0000}"/>
    <cellStyle name="Credit subtotal 2 5 8 2" xfId="28215" xr:uid="{00000000-0005-0000-0000-00002F6E0000}"/>
    <cellStyle name="Credit subtotal 2 5 8 2 2" xfId="28216" xr:uid="{00000000-0005-0000-0000-0000306E0000}"/>
    <cellStyle name="Credit subtotal 2 5 8 3" xfId="28217" xr:uid="{00000000-0005-0000-0000-0000316E0000}"/>
    <cellStyle name="Credit subtotal 2 5 9" xfId="28218" xr:uid="{00000000-0005-0000-0000-0000326E0000}"/>
    <cellStyle name="Credit subtotal 2 5 9 2" xfId="28219" xr:uid="{00000000-0005-0000-0000-0000336E0000}"/>
    <cellStyle name="Credit subtotal 2 5 9 2 2" xfId="28220" xr:uid="{00000000-0005-0000-0000-0000346E0000}"/>
    <cellStyle name="Credit subtotal 2 5 9 3" xfId="28221" xr:uid="{00000000-0005-0000-0000-0000356E0000}"/>
    <cellStyle name="Credit subtotal 2 6" xfId="28222" xr:uid="{00000000-0005-0000-0000-0000366E0000}"/>
    <cellStyle name="Credit subtotal 2 6 10" xfId="28223" xr:uid="{00000000-0005-0000-0000-0000376E0000}"/>
    <cellStyle name="Credit subtotal 2 6 10 2" xfId="28224" xr:uid="{00000000-0005-0000-0000-0000386E0000}"/>
    <cellStyle name="Credit subtotal 2 6 11" xfId="28225" xr:uid="{00000000-0005-0000-0000-0000396E0000}"/>
    <cellStyle name="Credit subtotal 2 6 11 2" xfId="28226" xr:uid="{00000000-0005-0000-0000-00003A6E0000}"/>
    <cellStyle name="Credit subtotal 2 6 12" xfId="28227" xr:uid="{00000000-0005-0000-0000-00003B6E0000}"/>
    <cellStyle name="Credit subtotal 2 6 2" xfId="28228" xr:uid="{00000000-0005-0000-0000-00003C6E0000}"/>
    <cellStyle name="Credit subtotal 2 6 2 2" xfId="28229" xr:uid="{00000000-0005-0000-0000-00003D6E0000}"/>
    <cellStyle name="Credit subtotal 2 6 2 2 2" xfId="28230" xr:uid="{00000000-0005-0000-0000-00003E6E0000}"/>
    <cellStyle name="Credit subtotal 2 6 2 3" xfId="28231" xr:uid="{00000000-0005-0000-0000-00003F6E0000}"/>
    <cellStyle name="Credit subtotal 2 6 2 3 2" xfId="28232" xr:uid="{00000000-0005-0000-0000-0000406E0000}"/>
    <cellStyle name="Credit subtotal 2 6 2 4" xfId="28233" xr:uid="{00000000-0005-0000-0000-0000416E0000}"/>
    <cellStyle name="Credit subtotal 2 6 3" xfId="28234" xr:uid="{00000000-0005-0000-0000-0000426E0000}"/>
    <cellStyle name="Credit subtotal 2 6 3 2" xfId="28235" xr:uid="{00000000-0005-0000-0000-0000436E0000}"/>
    <cellStyle name="Credit subtotal 2 6 3 2 2" xfId="28236" xr:uid="{00000000-0005-0000-0000-0000446E0000}"/>
    <cellStyle name="Credit subtotal 2 6 3 3" xfId="28237" xr:uid="{00000000-0005-0000-0000-0000456E0000}"/>
    <cellStyle name="Credit subtotal 2 6 3 3 2" xfId="28238" xr:uid="{00000000-0005-0000-0000-0000466E0000}"/>
    <cellStyle name="Credit subtotal 2 6 3 4" xfId="28239" xr:uid="{00000000-0005-0000-0000-0000476E0000}"/>
    <cellStyle name="Credit subtotal 2 6 4" xfId="28240" xr:uid="{00000000-0005-0000-0000-0000486E0000}"/>
    <cellStyle name="Credit subtotal 2 6 4 2" xfId="28241" xr:uid="{00000000-0005-0000-0000-0000496E0000}"/>
    <cellStyle name="Credit subtotal 2 6 4 2 2" xfId="28242" xr:uid="{00000000-0005-0000-0000-00004A6E0000}"/>
    <cellStyle name="Credit subtotal 2 6 4 3" xfId="28243" xr:uid="{00000000-0005-0000-0000-00004B6E0000}"/>
    <cellStyle name="Credit subtotal 2 6 4 3 2" xfId="28244" xr:uid="{00000000-0005-0000-0000-00004C6E0000}"/>
    <cellStyle name="Credit subtotal 2 6 4 4" xfId="28245" xr:uid="{00000000-0005-0000-0000-00004D6E0000}"/>
    <cellStyle name="Credit subtotal 2 6 5" xfId="28246" xr:uid="{00000000-0005-0000-0000-00004E6E0000}"/>
    <cellStyle name="Credit subtotal 2 6 5 2" xfId="28247" xr:uid="{00000000-0005-0000-0000-00004F6E0000}"/>
    <cellStyle name="Credit subtotal 2 6 5 2 2" xfId="28248" xr:uid="{00000000-0005-0000-0000-0000506E0000}"/>
    <cellStyle name="Credit subtotal 2 6 5 3" xfId="28249" xr:uid="{00000000-0005-0000-0000-0000516E0000}"/>
    <cellStyle name="Credit subtotal 2 6 5 3 2" xfId="28250" xr:uid="{00000000-0005-0000-0000-0000526E0000}"/>
    <cellStyle name="Credit subtotal 2 6 5 4" xfId="28251" xr:uid="{00000000-0005-0000-0000-0000536E0000}"/>
    <cellStyle name="Credit subtotal 2 6 6" xfId="28252" xr:uid="{00000000-0005-0000-0000-0000546E0000}"/>
    <cellStyle name="Credit subtotal 2 6 6 2" xfId="28253" xr:uid="{00000000-0005-0000-0000-0000556E0000}"/>
    <cellStyle name="Credit subtotal 2 6 6 2 2" xfId="28254" xr:uid="{00000000-0005-0000-0000-0000566E0000}"/>
    <cellStyle name="Credit subtotal 2 6 6 3" xfId="28255" xr:uid="{00000000-0005-0000-0000-0000576E0000}"/>
    <cellStyle name="Credit subtotal 2 6 6 3 2" xfId="28256" xr:uid="{00000000-0005-0000-0000-0000586E0000}"/>
    <cellStyle name="Credit subtotal 2 6 6 4" xfId="28257" xr:uid="{00000000-0005-0000-0000-0000596E0000}"/>
    <cellStyle name="Credit subtotal 2 6 7" xfId="28258" xr:uid="{00000000-0005-0000-0000-00005A6E0000}"/>
    <cellStyle name="Credit subtotal 2 6 7 2" xfId="28259" xr:uid="{00000000-0005-0000-0000-00005B6E0000}"/>
    <cellStyle name="Credit subtotal 2 6 7 2 2" xfId="28260" xr:uid="{00000000-0005-0000-0000-00005C6E0000}"/>
    <cellStyle name="Credit subtotal 2 6 7 3" xfId="28261" xr:uid="{00000000-0005-0000-0000-00005D6E0000}"/>
    <cellStyle name="Credit subtotal 2 6 7 3 2" xfId="28262" xr:uid="{00000000-0005-0000-0000-00005E6E0000}"/>
    <cellStyle name="Credit subtotal 2 6 7 4" xfId="28263" xr:uid="{00000000-0005-0000-0000-00005F6E0000}"/>
    <cellStyle name="Credit subtotal 2 6 8" xfId="28264" xr:uid="{00000000-0005-0000-0000-0000606E0000}"/>
    <cellStyle name="Credit subtotal 2 6 8 2" xfId="28265" xr:uid="{00000000-0005-0000-0000-0000616E0000}"/>
    <cellStyle name="Credit subtotal 2 6 8 2 2" xfId="28266" xr:uid="{00000000-0005-0000-0000-0000626E0000}"/>
    <cellStyle name="Credit subtotal 2 6 8 3" xfId="28267" xr:uid="{00000000-0005-0000-0000-0000636E0000}"/>
    <cellStyle name="Credit subtotal 2 6 9" xfId="28268" xr:uid="{00000000-0005-0000-0000-0000646E0000}"/>
    <cellStyle name="Credit subtotal 2 6 9 2" xfId="28269" xr:uid="{00000000-0005-0000-0000-0000656E0000}"/>
    <cellStyle name="Credit subtotal 2 6 9 2 2" xfId="28270" xr:uid="{00000000-0005-0000-0000-0000666E0000}"/>
    <cellStyle name="Credit subtotal 2 6 9 3" xfId="28271" xr:uid="{00000000-0005-0000-0000-0000676E0000}"/>
    <cellStyle name="Credit subtotal 2 7" xfId="28272" xr:uid="{00000000-0005-0000-0000-0000686E0000}"/>
    <cellStyle name="Credit subtotal 2 7 10" xfId="28273" xr:uid="{00000000-0005-0000-0000-0000696E0000}"/>
    <cellStyle name="Credit subtotal 2 7 10 2" xfId="28274" xr:uid="{00000000-0005-0000-0000-00006A6E0000}"/>
    <cellStyle name="Credit subtotal 2 7 11" xfId="28275" xr:uid="{00000000-0005-0000-0000-00006B6E0000}"/>
    <cellStyle name="Credit subtotal 2 7 11 2" xfId="28276" xr:uid="{00000000-0005-0000-0000-00006C6E0000}"/>
    <cellStyle name="Credit subtotal 2 7 12" xfId="28277" xr:uid="{00000000-0005-0000-0000-00006D6E0000}"/>
    <cellStyle name="Credit subtotal 2 7 2" xfId="28278" xr:uid="{00000000-0005-0000-0000-00006E6E0000}"/>
    <cellStyle name="Credit subtotal 2 7 2 2" xfId="28279" xr:uid="{00000000-0005-0000-0000-00006F6E0000}"/>
    <cellStyle name="Credit subtotal 2 7 2 2 2" xfId="28280" xr:uid="{00000000-0005-0000-0000-0000706E0000}"/>
    <cellStyle name="Credit subtotal 2 7 2 3" xfId="28281" xr:uid="{00000000-0005-0000-0000-0000716E0000}"/>
    <cellStyle name="Credit subtotal 2 7 2 3 2" xfId="28282" xr:uid="{00000000-0005-0000-0000-0000726E0000}"/>
    <cellStyle name="Credit subtotal 2 7 2 4" xfId="28283" xr:uid="{00000000-0005-0000-0000-0000736E0000}"/>
    <cellStyle name="Credit subtotal 2 7 3" xfId="28284" xr:uid="{00000000-0005-0000-0000-0000746E0000}"/>
    <cellStyle name="Credit subtotal 2 7 3 2" xfId="28285" xr:uid="{00000000-0005-0000-0000-0000756E0000}"/>
    <cellStyle name="Credit subtotal 2 7 3 2 2" xfId="28286" xr:uid="{00000000-0005-0000-0000-0000766E0000}"/>
    <cellStyle name="Credit subtotal 2 7 3 3" xfId="28287" xr:uid="{00000000-0005-0000-0000-0000776E0000}"/>
    <cellStyle name="Credit subtotal 2 7 3 3 2" xfId="28288" xr:uid="{00000000-0005-0000-0000-0000786E0000}"/>
    <cellStyle name="Credit subtotal 2 7 3 4" xfId="28289" xr:uid="{00000000-0005-0000-0000-0000796E0000}"/>
    <cellStyle name="Credit subtotal 2 7 4" xfId="28290" xr:uid="{00000000-0005-0000-0000-00007A6E0000}"/>
    <cellStyle name="Credit subtotal 2 7 4 2" xfId="28291" xr:uid="{00000000-0005-0000-0000-00007B6E0000}"/>
    <cellStyle name="Credit subtotal 2 7 4 2 2" xfId="28292" xr:uid="{00000000-0005-0000-0000-00007C6E0000}"/>
    <cellStyle name="Credit subtotal 2 7 4 3" xfId="28293" xr:uid="{00000000-0005-0000-0000-00007D6E0000}"/>
    <cellStyle name="Credit subtotal 2 7 4 3 2" xfId="28294" xr:uid="{00000000-0005-0000-0000-00007E6E0000}"/>
    <cellStyle name="Credit subtotal 2 7 4 4" xfId="28295" xr:uid="{00000000-0005-0000-0000-00007F6E0000}"/>
    <cellStyle name="Credit subtotal 2 7 5" xfId="28296" xr:uid="{00000000-0005-0000-0000-0000806E0000}"/>
    <cellStyle name="Credit subtotal 2 7 5 2" xfId="28297" xr:uid="{00000000-0005-0000-0000-0000816E0000}"/>
    <cellStyle name="Credit subtotal 2 7 5 2 2" xfId="28298" xr:uid="{00000000-0005-0000-0000-0000826E0000}"/>
    <cellStyle name="Credit subtotal 2 7 5 3" xfId="28299" xr:uid="{00000000-0005-0000-0000-0000836E0000}"/>
    <cellStyle name="Credit subtotal 2 7 5 3 2" xfId="28300" xr:uid="{00000000-0005-0000-0000-0000846E0000}"/>
    <cellStyle name="Credit subtotal 2 7 5 4" xfId="28301" xr:uid="{00000000-0005-0000-0000-0000856E0000}"/>
    <cellStyle name="Credit subtotal 2 7 6" xfId="28302" xr:uid="{00000000-0005-0000-0000-0000866E0000}"/>
    <cellStyle name="Credit subtotal 2 7 6 2" xfId="28303" xr:uid="{00000000-0005-0000-0000-0000876E0000}"/>
    <cellStyle name="Credit subtotal 2 7 6 2 2" xfId="28304" xr:uid="{00000000-0005-0000-0000-0000886E0000}"/>
    <cellStyle name="Credit subtotal 2 7 6 3" xfId="28305" xr:uid="{00000000-0005-0000-0000-0000896E0000}"/>
    <cellStyle name="Credit subtotal 2 7 6 3 2" xfId="28306" xr:uid="{00000000-0005-0000-0000-00008A6E0000}"/>
    <cellStyle name="Credit subtotal 2 7 6 4" xfId="28307" xr:uid="{00000000-0005-0000-0000-00008B6E0000}"/>
    <cellStyle name="Credit subtotal 2 7 7" xfId="28308" xr:uid="{00000000-0005-0000-0000-00008C6E0000}"/>
    <cellStyle name="Credit subtotal 2 7 7 2" xfId="28309" xr:uid="{00000000-0005-0000-0000-00008D6E0000}"/>
    <cellStyle name="Credit subtotal 2 7 7 2 2" xfId="28310" xr:uid="{00000000-0005-0000-0000-00008E6E0000}"/>
    <cellStyle name="Credit subtotal 2 7 7 3" xfId="28311" xr:uid="{00000000-0005-0000-0000-00008F6E0000}"/>
    <cellStyle name="Credit subtotal 2 7 7 3 2" xfId="28312" xr:uid="{00000000-0005-0000-0000-0000906E0000}"/>
    <cellStyle name="Credit subtotal 2 7 7 4" xfId="28313" xr:uid="{00000000-0005-0000-0000-0000916E0000}"/>
    <cellStyle name="Credit subtotal 2 7 8" xfId="28314" xr:uid="{00000000-0005-0000-0000-0000926E0000}"/>
    <cellStyle name="Credit subtotal 2 7 8 2" xfId="28315" xr:uid="{00000000-0005-0000-0000-0000936E0000}"/>
    <cellStyle name="Credit subtotal 2 7 8 2 2" xfId="28316" xr:uid="{00000000-0005-0000-0000-0000946E0000}"/>
    <cellStyle name="Credit subtotal 2 7 8 3" xfId="28317" xr:uid="{00000000-0005-0000-0000-0000956E0000}"/>
    <cellStyle name="Credit subtotal 2 7 9" xfId="28318" xr:uid="{00000000-0005-0000-0000-0000966E0000}"/>
    <cellStyle name="Credit subtotal 2 7 9 2" xfId="28319" xr:uid="{00000000-0005-0000-0000-0000976E0000}"/>
    <cellStyle name="Credit subtotal 2 7 9 2 2" xfId="28320" xr:uid="{00000000-0005-0000-0000-0000986E0000}"/>
    <cellStyle name="Credit subtotal 2 7 9 3" xfId="28321" xr:uid="{00000000-0005-0000-0000-0000996E0000}"/>
    <cellStyle name="Credit subtotal 2 8" xfId="28322" xr:uid="{00000000-0005-0000-0000-00009A6E0000}"/>
    <cellStyle name="Credit subtotal 2 8 10" xfId="28323" xr:uid="{00000000-0005-0000-0000-00009B6E0000}"/>
    <cellStyle name="Credit subtotal 2 8 10 2" xfId="28324" xr:uid="{00000000-0005-0000-0000-00009C6E0000}"/>
    <cellStyle name="Credit subtotal 2 8 11" xfId="28325" xr:uid="{00000000-0005-0000-0000-00009D6E0000}"/>
    <cellStyle name="Credit subtotal 2 8 11 2" xfId="28326" xr:uid="{00000000-0005-0000-0000-00009E6E0000}"/>
    <cellStyle name="Credit subtotal 2 8 12" xfId="28327" xr:uid="{00000000-0005-0000-0000-00009F6E0000}"/>
    <cellStyle name="Credit subtotal 2 8 2" xfId="28328" xr:uid="{00000000-0005-0000-0000-0000A06E0000}"/>
    <cellStyle name="Credit subtotal 2 8 2 2" xfId="28329" xr:uid="{00000000-0005-0000-0000-0000A16E0000}"/>
    <cellStyle name="Credit subtotal 2 8 2 2 2" xfId="28330" xr:uid="{00000000-0005-0000-0000-0000A26E0000}"/>
    <cellStyle name="Credit subtotal 2 8 2 3" xfId="28331" xr:uid="{00000000-0005-0000-0000-0000A36E0000}"/>
    <cellStyle name="Credit subtotal 2 8 2 3 2" xfId="28332" xr:uid="{00000000-0005-0000-0000-0000A46E0000}"/>
    <cellStyle name="Credit subtotal 2 8 2 4" xfId="28333" xr:uid="{00000000-0005-0000-0000-0000A56E0000}"/>
    <cellStyle name="Credit subtotal 2 8 3" xfId="28334" xr:uid="{00000000-0005-0000-0000-0000A66E0000}"/>
    <cellStyle name="Credit subtotal 2 8 3 2" xfId="28335" xr:uid="{00000000-0005-0000-0000-0000A76E0000}"/>
    <cellStyle name="Credit subtotal 2 8 3 2 2" xfId="28336" xr:uid="{00000000-0005-0000-0000-0000A86E0000}"/>
    <cellStyle name="Credit subtotal 2 8 3 3" xfId="28337" xr:uid="{00000000-0005-0000-0000-0000A96E0000}"/>
    <cellStyle name="Credit subtotal 2 8 3 3 2" xfId="28338" xr:uid="{00000000-0005-0000-0000-0000AA6E0000}"/>
    <cellStyle name="Credit subtotal 2 8 3 4" xfId="28339" xr:uid="{00000000-0005-0000-0000-0000AB6E0000}"/>
    <cellStyle name="Credit subtotal 2 8 4" xfId="28340" xr:uid="{00000000-0005-0000-0000-0000AC6E0000}"/>
    <cellStyle name="Credit subtotal 2 8 4 2" xfId="28341" xr:uid="{00000000-0005-0000-0000-0000AD6E0000}"/>
    <cellStyle name="Credit subtotal 2 8 4 2 2" xfId="28342" xr:uid="{00000000-0005-0000-0000-0000AE6E0000}"/>
    <cellStyle name="Credit subtotal 2 8 4 3" xfId="28343" xr:uid="{00000000-0005-0000-0000-0000AF6E0000}"/>
    <cellStyle name="Credit subtotal 2 8 4 3 2" xfId="28344" xr:uid="{00000000-0005-0000-0000-0000B06E0000}"/>
    <cellStyle name="Credit subtotal 2 8 4 4" xfId="28345" xr:uid="{00000000-0005-0000-0000-0000B16E0000}"/>
    <cellStyle name="Credit subtotal 2 8 5" xfId="28346" xr:uid="{00000000-0005-0000-0000-0000B26E0000}"/>
    <cellStyle name="Credit subtotal 2 8 5 2" xfId="28347" xr:uid="{00000000-0005-0000-0000-0000B36E0000}"/>
    <cellStyle name="Credit subtotal 2 8 5 2 2" xfId="28348" xr:uid="{00000000-0005-0000-0000-0000B46E0000}"/>
    <cellStyle name="Credit subtotal 2 8 5 3" xfId="28349" xr:uid="{00000000-0005-0000-0000-0000B56E0000}"/>
    <cellStyle name="Credit subtotal 2 8 5 3 2" xfId="28350" xr:uid="{00000000-0005-0000-0000-0000B66E0000}"/>
    <cellStyle name="Credit subtotal 2 8 5 4" xfId="28351" xr:uid="{00000000-0005-0000-0000-0000B76E0000}"/>
    <cellStyle name="Credit subtotal 2 8 6" xfId="28352" xr:uid="{00000000-0005-0000-0000-0000B86E0000}"/>
    <cellStyle name="Credit subtotal 2 8 6 2" xfId="28353" xr:uid="{00000000-0005-0000-0000-0000B96E0000}"/>
    <cellStyle name="Credit subtotal 2 8 6 2 2" xfId="28354" xr:uid="{00000000-0005-0000-0000-0000BA6E0000}"/>
    <cellStyle name="Credit subtotal 2 8 6 3" xfId="28355" xr:uid="{00000000-0005-0000-0000-0000BB6E0000}"/>
    <cellStyle name="Credit subtotal 2 8 6 3 2" xfId="28356" xr:uid="{00000000-0005-0000-0000-0000BC6E0000}"/>
    <cellStyle name="Credit subtotal 2 8 6 4" xfId="28357" xr:uid="{00000000-0005-0000-0000-0000BD6E0000}"/>
    <cellStyle name="Credit subtotal 2 8 7" xfId="28358" xr:uid="{00000000-0005-0000-0000-0000BE6E0000}"/>
    <cellStyle name="Credit subtotal 2 8 7 2" xfId="28359" xr:uid="{00000000-0005-0000-0000-0000BF6E0000}"/>
    <cellStyle name="Credit subtotal 2 8 7 2 2" xfId="28360" xr:uid="{00000000-0005-0000-0000-0000C06E0000}"/>
    <cellStyle name="Credit subtotal 2 8 7 3" xfId="28361" xr:uid="{00000000-0005-0000-0000-0000C16E0000}"/>
    <cellStyle name="Credit subtotal 2 8 7 3 2" xfId="28362" xr:uid="{00000000-0005-0000-0000-0000C26E0000}"/>
    <cellStyle name="Credit subtotal 2 8 7 4" xfId="28363" xr:uid="{00000000-0005-0000-0000-0000C36E0000}"/>
    <cellStyle name="Credit subtotal 2 8 8" xfId="28364" xr:uid="{00000000-0005-0000-0000-0000C46E0000}"/>
    <cellStyle name="Credit subtotal 2 8 8 2" xfId="28365" xr:uid="{00000000-0005-0000-0000-0000C56E0000}"/>
    <cellStyle name="Credit subtotal 2 8 8 2 2" xfId="28366" xr:uid="{00000000-0005-0000-0000-0000C66E0000}"/>
    <cellStyle name="Credit subtotal 2 8 8 3" xfId="28367" xr:uid="{00000000-0005-0000-0000-0000C76E0000}"/>
    <cellStyle name="Credit subtotal 2 8 9" xfId="28368" xr:uid="{00000000-0005-0000-0000-0000C86E0000}"/>
    <cellStyle name="Credit subtotal 2 8 9 2" xfId="28369" xr:uid="{00000000-0005-0000-0000-0000C96E0000}"/>
    <cellStyle name="Credit subtotal 2 8 9 2 2" xfId="28370" xr:uid="{00000000-0005-0000-0000-0000CA6E0000}"/>
    <cellStyle name="Credit subtotal 2 8 9 3" xfId="28371" xr:uid="{00000000-0005-0000-0000-0000CB6E0000}"/>
    <cellStyle name="Credit subtotal 2 9" xfId="28372" xr:uid="{00000000-0005-0000-0000-0000CC6E0000}"/>
    <cellStyle name="Credit subtotal 2 9 2" xfId="28373" xr:uid="{00000000-0005-0000-0000-0000CD6E0000}"/>
    <cellStyle name="Credit subtotal 2 9 2 2" xfId="28374" xr:uid="{00000000-0005-0000-0000-0000CE6E0000}"/>
    <cellStyle name="Credit subtotal 2 9 3" xfId="28375" xr:uid="{00000000-0005-0000-0000-0000CF6E0000}"/>
    <cellStyle name="Credit subtotal 2 9 3 2" xfId="28376" xr:uid="{00000000-0005-0000-0000-0000D06E0000}"/>
    <cellStyle name="Credit subtotal 2 9 4" xfId="28377" xr:uid="{00000000-0005-0000-0000-0000D16E0000}"/>
    <cellStyle name="Credit subtotal 20" xfId="28378" xr:uid="{00000000-0005-0000-0000-0000D26E0000}"/>
    <cellStyle name="Credit subtotal 20 2" xfId="28379" xr:uid="{00000000-0005-0000-0000-0000D36E0000}"/>
    <cellStyle name="Credit subtotal 21" xfId="28380" xr:uid="{00000000-0005-0000-0000-0000D46E0000}"/>
    <cellStyle name="Credit subtotal 3" xfId="28381" xr:uid="{00000000-0005-0000-0000-0000D56E0000}"/>
    <cellStyle name="Credit subtotal 3 10" xfId="28382" xr:uid="{00000000-0005-0000-0000-0000D66E0000}"/>
    <cellStyle name="Credit subtotal 3 10 2" xfId="28383" xr:uid="{00000000-0005-0000-0000-0000D76E0000}"/>
    <cellStyle name="Credit subtotal 3 11" xfId="28384" xr:uid="{00000000-0005-0000-0000-0000D86E0000}"/>
    <cellStyle name="Credit subtotal 3 11 2" xfId="28385" xr:uid="{00000000-0005-0000-0000-0000D96E0000}"/>
    <cellStyle name="Credit subtotal 3 12" xfId="28386" xr:uid="{00000000-0005-0000-0000-0000DA6E0000}"/>
    <cellStyle name="Credit subtotal 3 2" xfId="28387" xr:uid="{00000000-0005-0000-0000-0000DB6E0000}"/>
    <cellStyle name="Credit subtotal 3 2 2" xfId="28388" xr:uid="{00000000-0005-0000-0000-0000DC6E0000}"/>
    <cellStyle name="Credit subtotal 3 2 2 2" xfId="28389" xr:uid="{00000000-0005-0000-0000-0000DD6E0000}"/>
    <cellStyle name="Credit subtotal 3 2 3" xfId="28390" xr:uid="{00000000-0005-0000-0000-0000DE6E0000}"/>
    <cellStyle name="Credit subtotal 3 2 3 2" xfId="28391" xr:uid="{00000000-0005-0000-0000-0000DF6E0000}"/>
    <cellStyle name="Credit subtotal 3 2 4" xfId="28392" xr:uid="{00000000-0005-0000-0000-0000E06E0000}"/>
    <cellStyle name="Credit subtotal 3 3" xfId="28393" xr:uid="{00000000-0005-0000-0000-0000E16E0000}"/>
    <cellStyle name="Credit subtotal 3 3 2" xfId="28394" xr:uid="{00000000-0005-0000-0000-0000E26E0000}"/>
    <cellStyle name="Credit subtotal 3 3 2 2" xfId="28395" xr:uid="{00000000-0005-0000-0000-0000E36E0000}"/>
    <cellStyle name="Credit subtotal 3 3 3" xfId="28396" xr:uid="{00000000-0005-0000-0000-0000E46E0000}"/>
    <cellStyle name="Credit subtotal 3 3 3 2" xfId="28397" xr:uid="{00000000-0005-0000-0000-0000E56E0000}"/>
    <cellStyle name="Credit subtotal 3 3 4" xfId="28398" xr:uid="{00000000-0005-0000-0000-0000E66E0000}"/>
    <cellStyle name="Credit subtotal 3 4" xfId="28399" xr:uid="{00000000-0005-0000-0000-0000E76E0000}"/>
    <cellStyle name="Credit subtotal 3 4 2" xfId="28400" xr:uid="{00000000-0005-0000-0000-0000E86E0000}"/>
    <cellStyle name="Credit subtotal 3 4 2 2" xfId="28401" xr:uid="{00000000-0005-0000-0000-0000E96E0000}"/>
    <cellStyle name="Credit subtotal 3 4 3" xfId="28402" xr:uid="{00000000-0005-0000-0000-0000EA6E0000}"/>
    <cellStyle name="Credit subtotal 3 4 3 2" xfId="28403" xr:uid="{00000000-0005-0000-0000-0000EB6E0000}"/>
    <cellStyle name="Credit subtotal 3 4 4" xfId="28404" xr:uid="{00000000-0005-0000-0000-0000EC6E0000}"/>
    <cellStyle name="Credit subtotal 3 5" xfId="28405" xr:uid="{00000000-0005-0000-0000-0000ED6E0000}"/>
    <cellStyle name="Credit subtotal 3 5 2" xfId="28406" xr:uid="{00000000-0005-0000-0000-0000EE6E0000}"/>
    <cellStyle name="Credit subtotal 3 5 2 2" xfId="28407" xr:uid="{00000000-0005-0000-0000-0000EF6E0000}"/>
    <cellStyle name="Credit subtotal 3 5 3" xfId="28408" xr:uid="{00000000-0005-0000-0000-0000F06E0000}"/>
    <cellStyle name="Credit subtotal 3 5 3 2" xfId="28409" xr:uid="{00000000-0005-0000-0000-0000F16E0000}"/>
    <cellStyle name="Credit subtotal 3 5 4" xfId="28410" xr:uid="{00000000-0005-0000-0000-0000F26E0000}"/>
    <cellStyle name="Credit subtotal 3 6" xfId="28411" xr:uid="{00000000-0005-0000-0000-0000F36E0000}"/>
    <cellStyle name="Credit subtotal 3 6 2" xfId="28412" xr:uid="{00000000-0005-0000-0000-0000F46E0000}"/>
    <cellStyle name="Credit subtotal 3 6 2 2" xfId="28413" xr:uid="{00000000-0005-0000-0000-0000F56E0000}"/>
    <cellStyle name="Credit subtotal 3 6 3" xfId="28414" xr:uid="{00000000-0005-0000-0000-0000F66E0000}"/>
    <cellStyle name="Credit subtotal 3 6 3 2" xfId="28415" xr:uid="{00000000-0005-0000-0000-0000F76E0000}"/>
    <cellStyle name="Credit subtotal 3 6 4" xfId="28416" xr:uid="{00000000-0005-0000-0000-0000F86E0000}"/>
    <cellStyle name="Credit subtotal 3 7" xfId="28417" xr:uid="{00000000-0005-0000-0000-0000F96E0000}"/>
    <cellStyle name="Credit subtotal 3 7 2" xfId="28418" xr:uid="{00000000-0005-0000-0000-0000FA6E0000}"/>
    <cellStyle name="Credit subtotal 3 7 2 2" xfId="28419" xr:uid="{00000000-0005-0000-0000-0000FB6E0000}"/>
    <cellStyle name="Credit subtotal 3 7 3" xfId="28420" xr:uid="{00000000-0005-0000-0000-0000FC6E0000}"/>
    <cellStyle name="Credit subtotal 3 7 3 2" xfId="28421" xr:uid="{00000000-0005-0000-0000-0000FD6E0000}"/>
    <cellStyle name="Credit subtotal 3 7 4" xfId="28422" xr:uid="{00000000-0005-0000-0000-0000FE6E0000}"/>
    <cellStyle name="Credit subtotal 3 8" xfId="28423" xr:uid="{00000000-0005-0000-0000-0000FF6E0000}"/>
    <cellStyle name="Credit subtotal 3 8 2" xfId="28424" xr:uid="{00000000-0005-0000-0000-0000006F0000}"/>
    <cellStyle name="Credit subtotal 3 8 2 2" xfId="28425" xr:uid="{00000000-0005-0000-0000-0000016F0000}"/>
    <cellStyle name="Credit subtotal 3 8 3" xfId="28426" xr:uid="{00000000-0005-0000-0000-0000026F0000}"/>
    <cellStyle name="Credit subtotal 3 9" xfId="28427" xr:uid="{00000000-0005-0000-0000-0000036F0000}"/>
    <cellStyle name="Credit subtotal 3 9 2" xfId="28428" xr:uid="{00000000-0005-0000-0000-0000046F0000}"/>
    <cellStyle name="Credit subtotal 3 9 2 2" xfId="28429" xr:uid="{00000000-0005-0000-0000-0000056F0000}"/>
    <cellStyle name="Credit subtotal 3 9 3" xfId="28430" xr:uid="{00000000-0005-0000-0000-0000066F0000}"/>
    <cellStyle name="Credit subtotal 4" xfId="28431" xr:uid="{00000000-0005-0000-0000-0000076F0000}"/>
    <cellStyle name="Credit subtotal 4 10" xfId="28432" xr:uid="{00000000-0005-0000-0000-0000086F0000}"/>
    <cellStyle name="Credit subtotal 4 10 2" xfId="28433" xr:uid="{00000000-0005-0000-0000-0000096F0000}"/>
    <cellStyle name="Credit subtotal 4 11" xfId="28434" xr:uid="{00000000-0005-0000-0000-00000A6F0000}"/>
    <cellStyle name="Credit subtotal 4 11 2" xfId="28435" xr:uid="{00000000-0005-0000-0000-00000B6F0000}"/>
    <cellStyle name="Credit subtotal 4 12" xfId="28436" xr:uid="{00000000-0005-0000-0000-00000C6F0000}"/>
    <cellStyle name="Credit subtotal 4 2" xfId="28437" xr:uid="{00000000-0005-0000-0000-00000D6F0000}"/>
    <cellStyle name="Credit subtotal 4 2 2" xfId="28438" xr:uid="{00000000-0005-0000-0000-00000E6F0000}"/>
    <cellStyle name="Credit subtotal 4 2 2 2" xfId="28439" xr:uid="{00000000-0005-0000-0000-00000F6F0000}"/>
    <cellStyle name="Credit subtotal 4 2 3" xfId="28440" xr:uid="{00000000-0005-0000-0000-0000106F0000}"/>
    <cellStyle name="Credit subtotal 4 2 3 2" xfId="28441" xr:uid="{00000000-0005-0000-0000-0000116F0000}"/>
    <cellStyle name="Credit subtotal 4 2 4" xfId="28442" xr:uid="{00000000-0005-0000-0000-0000126F0000}"/>
    <cellStyle name="Credit subtotal 4 3" xfId="28443" xr:uid="{00000000-0005-0000-0000-0000136F0000}"/>
    <cellStyle name="Credit subtotal 4 3 2" xfId="28444" xr:uid="{00000000-0005-0000-0000-0000146F0000}"/>
    <cellStyle name="Credit subtotal 4 3 2 2" xfId="28445" xr:uid="{00000000-0005-0000-0000-0000156F0000}"/>
    <cellStyle name="Credit subtotal 4 3 3" xfId="28446" xr:uid="{00000000-0005-0000-0000-0000166F0000}"/>
    <cellStyle name="Credit subtotal 4 3 3 2" xfId="28447" xr:uid="{00000000-0005-0000-0000-0000176F0000}"/>
    <cellStyle name="Credit subtotal 4 3 4" xfId="28448" xr:uid="{00000000-0005-0000-0000-0000186F0000}"/>
    <cellStyle name="Credit subtotal 4 4" xfId="28449" xr:uid="{00000000-0005-0000-0000-0000196F0000}"/>
    <cellStyle name="Credit subtotal 4 4 2" xfId="28450" xr:uid="{00000000-0005-0000-0000-00001A6F0000}"/>
    <cellStyle name="Credit subtotal 4 4 2 2" xfId="28451" xr:uid="{00000000-0005-0000-0000-00001B6F0000}"/>
    <cellStyle name="Credit subtotal 4 4 3" xfId="28452" xr:uid="{00000000-0005-0000-0000-00001C6F0000}"/>
    <cellStyle name="Credit subtotal 4 4 3 2" xfId="28453" xr:uid="{00000000-0005-0000-0000-00001D6F0000}"/>
    <cellStyle name="Credit subtotal 4 4 4" xfId="28454" xr:uid="{00000000-0005-0000-0000-00001E6F0000}"/>
    <cellStyle name="Credit subtotal 4 5" xfId="28455" xr:uid="{00000000-0005-0000-0000-00001F6F0000}"/>
    <cellStyle name="Credit subtotal 4 5 2" xfId="28456" xr:uid="{00000000-0005-0000-0000-0000206F0000}"/>
    <cellStyle name="Credit subtotal 4 5 2 2" xfId="28457" xr:uid="{00000000-0005-0000-0000-0000216F0000}"/>
    <cellStyle name="Credit subtotal 4 5 3" xfId="28458" xr:uid="{00000000-0005-0000-0000-0000226F0000}"/>
    <cellStyle name="Credit subtotal 4 5 3 2" xfId="28459" xr:uid="{00000000-0005-0000-0000-0000236F0000}"/>
    <cellStyle name="Credit subtotal 4 5 4" xfId="28460" xr:uid="{00000000-0005-0000-0000-0000246F0000}"/>
    <cellStyle name="Credit subtotal 4 6" xfId="28461" xr:uid="{00000000-0005-0000-0000-0000256F0000}"/>
    <cellStyle name="Credit subtotal 4 6 2" xfId="28462" xr:uid="{00000000-0005-0000-0000-0000266F0000}"/>
    <cellStyle name="Credit subtotal 4 6 2 2" xfId="28463" xr:uid="{00000000-0005-0000-0000-0000276F0000}"/>
    <cellStyle name="Credit subtotal 4 6 3" xfId="28464" xr:uid="{00000000-0005-0000-0000-0000286F0000}"/>
    <cellStyle name="Credit subtotal 4 6 3 2" xfId="28465" xr:uid="{00000000-0005-0000-0000-0000296F0000}"/>
    <cellStyle name="Credit subtotal 4 6 4" xfId="28466" xr:uid="{00000000-0005-0000-0000-00002A6F0000}"/>
    <cellStyle name="Credit subtotal 4 7" xfId="28467" xr:uid="{00000000-0005-0000-0000-00002B6F0000}"/>
    <cellStyle name="Credit subtotal 4 7 2" xfId="28468" xr:uid="{00000000-0005-0000-0000-00002C6F0000}"/>
    <cellStyle name="Credit subtotal 4 7 2 2" xfId="28469" xr:uid="{00000000-0005-0000-0000-00002D6F0000}"/>
    <cellStyle name="Credit subtotal 4 7 3" xfId="28470" xr:uid="{00000000-0005-0000-0000-00002E6F0000}"/>
    <cellStyle name="Credit subtotal 4 7 3 2" xfId="28471" xr:uid="{00000000-0005-0000-0000-00002F6F0000}"/>
    <cellStyle name="Credit subtotal 4 7 4" xfId="28472" xr:uid="{00000000-0005-0000-0000-0000306F0000}"/>
    <cellStyle name="Credit subtotal 4 8" xfId="28473" xr:uid="{00000000-0005-0000-0000-0000316F0000}"/>
    <cellStyle name="Credit subtotal 4 8 2" xfId="28474" xr:uid="{00000000-0005-0000-0000-0000326F0000}"/>
    <cellStyle name="Credit subtotal 4 8 2 2" xfId="28475" xr:uid="{00000000-0005-0000-0000-0000336F0000}"/>
    <cellStyle name="Credit subtotal 4 8 3" xfId="28476" xr:uid="{00000000-0005-0000-0000-0000346F0000}"/>
    <cellStyle name="Credit subtotal 4 9" xfId="28477" xr:uid="{00000000-0005-0000-0000-0000356F0000}"/>
    <cellStyle name="Credit subtotal 4 9 2" xfId="28478" xr:uid="{00000000-0005-0000-0000-0000366F0000}"/>
    <cellStyle name="Credit subtotal 4 9 2 2" xfId="28479" xr:uid="{00000000-0005-0000-0000-0000376F0000}"/>
    <cellStyle name="Credit subtotal 4 9 3" xfId="28480" xr:uid="{00000000-0005-0000-0000-0000386F0000}"/>
    <cellStyle name="Credit subtotal 5" xfId="28481" xr:uid="{00000000-0005-0000-0000-0000396F0000}"/>
    <cellStyle name="Credit subtotal 5 10" xfId="28482" xr:uid="{00000000-0005-0000-0000-00003A6F0000}"/>
    <cellStyle name="Credit subtotal 5 10 2" xfId="28483" xr:uid="{00000000-0005-0000-0000-00003B6F0000}"/>
    <cellStyle name="Credit subtotal 5 11" xfId="28484" xr:uid="{00000000-0005-0000-0000-00003C6F0000}"/>
    <cellStyle name="Credit subtotal 5 11 2" xfId="28485" xr:uid="{00000000-0005-0000-0000-00003D6F0000}"/>
    <cellStyle name="Credit subtotal 5 12" xfId="28486" xr:uid="{00000000-0005-0000-0000-00003E6F0000}"/>
    <cellStyle name="Credit subtotal 5 2" xfId="28487" xr:uid="{00000000-0005-0000-0000-00003F6F0000}"/>
    <cellStyle name="Credit subtotal 5 2 2" xfId="28488" xr:uid="{00000000-0005-0000-0000-0000406F0000}"/>
    <cellStyle name="Credit subtotal 5 2 2 2" xfId="28489" xr:uid="{00000000-0005-0000-0000-0000416F0000}"/>
    <cellStyle name="Credit subtotal 5 2 3" xfId="28490" xr:uid="{00000000-0005-0000-0000-0000426F0000}"/>
    <cellStyle name="Credit subtotal 5 2 3 2" xfId="28491" xr:uid="{00000000-0005-0000-0000-0000436F0000}"/>
    <cellStyle name="Credit subtotal 5 2 4" xfId="28492" xr:uid="{00000000-0005-0000-0000-0000446F0000}"/>
    <cellStyle name="Credit subtotal 5 3" xfId="28493" xr:uid="{00000000-0005-0000-0000-0000456F0000}"/>
    <cellStyle name="Credit subtotal 5 3 2" xfId="28494" xr:uid="{00000000-0005-0000-0000-0000466F0000}"/>
    <cellStyle name="Credit subtotal 5 3 2 2" xfId="28495" xr:uid="{00000000-0005-0000-0000-0000476F0000}"/>
    <cellStyle name="Credit subtotal 5 3 3" xfId="28496" xr:uid="{00000000-0005-0000-0000-0000486F0000}"/>
    <cellStyle name="Credit subtotal 5 3 3 2" xfId="28497" xr:uid="{00000000-0005-0000-0000-0000496F0000}"/>
    <cellStyle name="Credit subtotal 5 3 4" xfId="28498" xr:uid="{00000000-0005-0000-0000-00004A6F0000}"/>
    <cellStyle name="Credit subtotal 5 4" xfId="28499" xr:uid="{00000000-0005-0000-0000-00004B6F0000}"/>
    <cellStyle name="Credit subtotal 5 4 2" xfId="28500" xr:uid="{00000000-0005-0000-0000-00004C6F0000}"/>
    <cellStyle name="Credit subtotal 5 4 2 2" xfId="28501" xr:uid="{00000000-0005-0000-0000-00004D6F0000}"/>
    <cellStyle name="Credit subtotal 5 4 3" xfId="28502" xr:uid="{00000000-0005-0000-0000-00004E6F0000}"/>
    <cellStyle name="Credit subtotal 5 4 3 2" xfId="28503" xr:uid="{00000000-0005-0000-0000-00004F6F0000}"/>
    <cellStyle name="Credit subtotal 5 4 4" xfId="28504" xr:uid="{00000000-0005-0000-0000-0000506F0000}"/>
    <cellStyle name="Credit subtotal 5 5" xfId="28505" xr:uid="{00000000-0005-0000-0000-0000516F0000}"/>
    <cellStyle name="Credit subtotal 5 5 2" xfId="28506" xr:uid="{00000000-0005-0000-0000-0000526F0000}"/>
    <cellStyle name="Credit subtotal 5 5 2 2" xfId="28507" xr:uid="{00000000-0005-0000-0000-0000536F0000}"/>
    <cellStyle name="Credit subtotal 5 5 3" xfId="28508" xr:uid="{00000000-0005-0000-0000-0000546F0000}"/>
    <cellStyle name="Credit subtotal 5 5 3 2" xfId="28509" xr:uid="{00000000-0005-0000-0000-0000556F0000}"/>
    <cellStyle name="Credit subtotal 5 5 4" xfId="28510" xr:uid="{00000000-0005-0000-0000-0000566F0000}"/>
    <cellStyle name="Credit subtotal 5 6" xfId="28511" xr:uid="{00000000-0005-0000-0000-0000576F0000}"/>
    <cellStyle name="Credit subtotal 5 6 2" xfId="28512" xr:uid="{00000000-0005-0000-0000-0000586F0000}"/>
    <cellStyle name="Credit subtotal 5 6 2 2" xfId="28513" xr:uid="{00000000-0005-0000-0000-0000596F0000}"/>
    <cellStyle name="Credit subtotal 5 6 3" xfId="28514" xr:uid="{00000000-0005-0000-0000-00005A6F0000}"/>
    <cellStyle name="Credit subtotal 5 6 3 2" xfId="28515" xr:uid="{00000000-0005-0000-0000-00005B6F0000}"/>
    <cellStyle name="Credit subtotal 5 6 4" xfId="28516" xr:uid="{00000000-0005-0000-0000-00005C6F0000}"/>
    <cellStyle name="Credit subtotal 5 7" xfId="28517" xr:uid="{00000000-0005-0000-0000-00005D6F0000}"/>
    <cellStyle name="Credit subtotal 5 7 2" xfId="28518" xr:uid="{00000000-0005-0000-0000-00005E6F0000}"/>
    <cellStyle name="Credit subtotal 5 7 2 2" xfId="28519" xr:uid="{00000000-0005-0000-0000-00005F6F0000}"/>
    <cellStyle name="Credit subtotal 5 7 3" xfId="28520" xr:uid="{00000000-0005-0000-0000-0000606F0000}"/>
    <cellStyle name="Credit subtotal 5 7 3 2" xfId="28521" xr:uid="{00000000-0005-0000-0000-0000616F0000}"/>
    <cellStyle name="Credit subtotal 5 7 4" xfId="28522" xr:uid="{00000000-0005-0000-0000-0000626F0000}"/>
    <cellStyle name="Credit subtotal 5 8" xfId="28523" xr:uid="{00000000-0005-0000-0000-0000636F0000}"/>
    <cellStyle name="Credit subtotal 5 8 2" xfId="28524" xr:uid="{00000000-0005-0000-0000-0000646F0000}"/>
    <cellStyle name="Credit subtotal 5 8 2 2" xfId="28525" xr:uid="{00000000-0005-0000-0000-0000656F0000}"/>
    <cellStyle name="Credit subtotal 5 8 3" xfId="28526" xr:uid="{00000000-0005-0000-0000-0000666F0000}"/>
    <cellStyle name="Credit subtotal 5 9" xfId="28527" xr:uid="{00000000-0005-0000-0000-0000676F0000}"/>
    <cellStyle name="Credit subtotal 5 9 2" xfId="28528" xr:uid="{00000000-0005-0000-0000-0000686F0000}"/>
    <cellStyle name="Credit subtotal 5 9 2 2" xfId="28529" xr:uid="{00000000-0005-0000-0000-0000696F0000}"/>
    <cellStyle name="Credit subtotal 5 9 3" xfId="28530" xr:uid="{00000000-0005-0000-0000-00006A6F0000}"/>
    <cellStyle name="Credit subtotal 6" xfId="28531" xr:uid="{00000000-0005-0000-0000-00006B6F0000}"/>
    <cellStyle name="Credit subtotal 6 10" xfId="28532" xr:uid="{00000000-0005-0000-0000-00006C6F0000}"/>
    <cellStyle name="Credit subtotal 6 10 2" xfId="28533" xr:uid="{00000000-0005-0000-0000-00006D6F0000}"/>
    <cellStyle name="Credit subtotal 6 11" xfId="28534" xr:uid="{00000000-0005-0000-0000-00006E6F0000}"/>
    <cellStyle name="Credit subtotal 6 11 2" xfId="28535" xr:uid="{00000000-0005-0000-0000-00006F6F0000}"/>
    <cellStyle name="Credit subtotal 6 12" xfId="28536" xr:uid="{00000000-0005-0000-0000-0000706F0000}"/>
    <cellStyle name="Credit subtotal 6 2" xfId="28537" xr:uid="{00000000-0005-0000-0000-0000716F0000}"/>
    <cellStyle name="Credit subtotal 6 2 2" xfId="28538" xr:uid="{00000000-0005-0000-0000-0000726F0000}"/>
    <cellStyle name="Credit subtotal 6 2 2 2" xfId="28539" xr:uid="{00000000-0005-0000-0000-0000736F0000}"/>
    <cellStyle name="Credit subtotal 6 2 3" xfId="28540" xr:uid="{00000000-0005-0000-0000-0000746F0000}"/>
    <cellStyle name="Credit subtotal 6 2 3 2" xfId="28541" xr:uid="{00000000-0005-0000-0000-0000756F0000}"/>
    <cellStyle name="Credit subtotal 6 2 4" xfId="28542" xr:uid="{00000000-0005-0000-0000-0000766F0000}"/>
    <cellStyle name="Credit subtotal 6 3" xfId="28543" xr:uid="{00000000-0005-0000-0000-0000776F0000}"/>
    <cellStyle name="Credit subtotal 6 3 2" xfId="28544" xr:uid="{00000000-0005-0000-0000-0000786F0000}"/>
    <cellStyle name="Credit subtotal 6 3 2 2" xfId="28545" xr:uid="{00000000-0005-0000-0000-0000796F0000}"/>
    <cellStyle name="Credit subtotal 6 3 3" xfId="28546" xr:uid="{00000000-0005-0000-0000-00007A6F0000}"/>
    <cellStyle name="Credit subtotal 6 3 3 2" xfId="28547" xr:uid="{00000000-0005-0000-0000-00007B6F0000}"/>
    <cellStyle name="Credit subtotal 6 3 4" xfId="28548" xr:uid="{00000000-0005-0000-0000-00007C6F0000}"/>
    <cellStyle name="Credit subtotal 6 4" xfId="28549" xr:uid="{00000000-0005-0000-0000-00007D6F0000}"/>
    <cellStyle name="Credit subtotal 6 4 2" xfId="28550" xr:uid="{00000000-0005-0000-0000-00007E6F0000}"/>
    <cellStyle name="Credit subtotal 6 4 2 2" xfId="28551" xr:uid="{00000000-0005-0000-0000-00007F6F0000}"/>
    <cellStyle name="Credit subtotal 6 4 3" xfId="28552" xr:uid="{00000000-0005-0000-0000-0000806F0000}"/>
    <cellStyle name="Credit subtotal 6 4 3 2" xfId="28553" xr:uid="{00000000-0005-0000-0000-0000816F0000}"/>
    <cellStyle name="Credit subtotal 6 4 4" xfId="28554" xr:uid="{00000000-0005-0000-0000-0000826F0000}"/>
    <cellStyle name="Credit subtotal 6 5" xfId="28555" xr:uid="{00000000-0005-0000-0000-0000836F0000}"/>
    <cellStyle name="Credit subtotal 6 5 2" xfId="28556" xr:uid="{00000000-0005-0000-0000-0000846F0000}"/>
    <cellStyle name="Credit subtotal 6 5 2 2" xfId="28557" xr:uid="{00000000-0005-0000-0000-0000856F0000}"/>
    <cellStyle name="Credit subtotal 6 5 3" xfId="28558" xr:uid="{00000000-0005-0000-0000-0000866F0000}"/>
    <cellStyle name="Credit subtotal 6 5 3 2" xfId="28559" xr:uid="{00000000-0005-0000-0000-0000876F0000}"/>
    <cellStyle name="Credit subtotal 6 5 4" xfId="28560" xr:uid="{00000000-0005-0000-0000-0000886F0000}"/>
    <cellStyle name="Credit subtotal 6 6" xfId="28561" xr:uid="{00000000-0005-0000-0000-0000896F0000}"/>
    <cellStyle name="Credit subtotal 6 6 2" xfId="28562" xr:uid="{00000000-0005-0000-0000-00008A6F0000}"/>
    <cellStyle name="Credit subtotal 6 6 2 2" xfId="28563" xr:uid="{00000000-0005-0000-0000-00008B6F0000}"/>
    <cellStyle name="Credit subtotal 6 6 3" xfId="28564" xr:uid="{00000000-0005-0000-0000-00008C6F0000}"/>
    <cellStyle name="Credit subtotal 6 6 3 2" xfId="28565" xr:uid="{00000000-0005-0000-0000-00008D6F0000}"/>
    <cellStyle name="Credit subtotal 6 6 4" xfId="28566" xr:uid="{00000000-0005-0000-0000-00008E6F0000}"/>
    <cellStyle name="Credit subtotal 6 7" xfId="28567" xr:uid="{00000000-0005-0000-0000-00008F6F0000}"/>
    <cellStyle name="Credit subtotal 6 7 2" xfId="28568" xr:uid="{00000000-0005-0000-0000-0000906F0000}"/>
    <cellStyle name="Credit subtotal 6 7 2 2" xfId="28569" xr:uid="{00000000-0005-0000-0000-0000916F0000}"/>
    <cellStyle name="Credit subtotal 6 7 3" xfId="28570" xr:uid="{00000000-0005-0000-0000-0000926F0000}"/>
    <cellStyle name="Credit subtotal 6 7 3 2" xfId="28571" xr:uid="{00000000-0005-0000-0000-0000936F0000}"/>
    <cellStyle name="Credit subtotal 6 7 4" xfId="28572" xr:uid="{00000000-0005-0000-0000-0000946F0000}"/>
    <cellStyle name="Credit subtotal 6 8" xfId="28573" xr:uid="{00000000-0005-0000-0000-0000956F0000}"/>
    <cellStyle name="Credit subtotal 6 8 2" xfId="28574" xr:uid="{00000000-0005-0000-0000-0000966F0000}"/>
    <cellStyle name="Credit subtotal 6 8 2 2" xfId="28575" xr:uid="{00000000-0005-0000-0000-0000976F0000}"/>
    <cellStyle name="Credit subtotal 6 8 3" xfId="28576" xr:uid="{00000000-0005-0000-0000-0000986F0000}"/>
    <cellStyle name="Credit subtotal 6 9" xfId="28577" xr:uid="{00000000-0005-0000-0000-0000996F0000}"/>
    <cellStyle name="Credit subtotal 6 9 2" xfId="28578" xr:uid="{00000000-0005-0000-0000-00009A6F0000}"/>
    <cellStyle name="Credit subtotal 6 9 2 2" xfId="28579" xr:uid="{00000000-0005-0000-0000-00009B6F0000}"/>
    <cellStyle name="Credit subtotal 6 9 3" xfId="28580" xr:uid="{00000000-0005-0000-0000-00009C6F0000}"/>
    <cellStyle name="Credit subtotal 7" xfId="28581" xr:uid="{00000000-0005-0000-0000-00009D6F0000}"/>
    <cellStyle name="Credit subtotal 7 10" xfId="28582" xr:uid="{00000000-0005-0000-0000-00009E6F0000}"/>
    <cellStyle name="Credit subtotal 7 10 2" xfId="28583" xr:uid="{00000000-0005-0000-0000-00009F6F0000}"/>
    <cellStyle name="Credit subtotal 7 11" xfId="28584" xr:uid="{00000000-0005-0000-0000-0000A06F0000}"/>
    <cellStyle name="Credit subtotal 7 11 2" xfId="28585" xr:uid="{00000000-0005-0000-0000-0000A16F0000}"/>
    <cellStyle name="Credit subtotal 7 12" xfId="28586" xr:uid="{00000000-0005-0000-0000-0000A26F0000}"/>
    <cellStyle name="Credit subtotal 7 2" xfId="28587" xr:uid="{00000000-0005-0000-0000-0000A36F0000}"/>
    <cellStyle name="Credit subtotal 7 2 2" xfId="28588" xr:uid="{00000000-0005-0000-0000-0000A46F0000}"/>
    <cellStyle name="Credit subtotal 7 2 2 2" xfId="28589" xr:uid="{00000000-0005-0000-0000-0000A56F0000}"/>
    <cellStyle name="Credit subtotal 7 2 3" xfId="28590" xr:uid="{00000000-0005-0000-0000-0000A66F0000}"/>
    <cellStyle name="Credit subtotal 7 2 3 2" xfId="28591" xr:uid="{00000000-0005-0000-0000-0000A76F0000}"/>
    <cellStyle name="Credit subtotal 7 2 4" xfId="28592" xr:uid="{00000000-0005-0000-0000-0000A86F0000}"/>
    <cellStyle name="Credit subtotal 7 3" xfId="28593" xr:uid="{00000000-0005-0000-0000-0000A96F0000}"/>
    <cellStyle name="Credit subtotal 7 3 2" xfId="28594" xr:uid="{00000000-0005-0000-0000-0000AA6F0000}"/>
    <cellStyle name="Credit subtotal 7 3 2 2" xfId="28595" xr:uid="{00000000-0005-0000-0000-0000AB6F0000}"/>
    <cellStyle name="Credit subtotal 7 3 3" xfId="28596" xr:uid="{00000000-0005-0000-0000-0000AC6F0000}"/>
    <cellStyle name="Credit subtotal 7 3 3 2" xfId="28597" xr:uid="{00000000-0005-0000-0000-0000AD6F0000}"/>
    <cellStyle name="Credit subtotal 7 3 4" xfId="28598" xr:uid="{00000000-0005-0000-0000-0000AE6F0000}"/>
    <cellStyle name="Credit subtotal 7 4" xfId="28599" xr:uid="{00000000-0005-0000-0000-0000AF6F0000}"/>
    <cellStyle name="Credit subtotal 7 4 2" xfId="28600" xr:uid="{00000000-0005-0000-0000-0000B06F0000}"/>
    <cellStyle name="Credit subtotal 7 4 2 2" xfId="28601" xr:uid="{00000000-0005-0000-0000-0000B16F0000}"/>
    <cellStyle name="Credit subtotal 7 4 3" xfId="28602" xr:uid="{00000000-0005-0000-0000-0000B26F0000}"/>
    <cellStyle name="Credit subtotal 7 4 3 2" xfId="28603" xr:uid="{00000000-0005-0000-0000-0000B36F0000}"/>
    <cellStyle name="Credit subtotal 7 4 4" xfId="28604" xr:uid="{00000000-0005-0000-0000-0000B46F0000}"/>
    <cellStyle name="Credit subtotal 7 5" xfId="28605" xr:uid="{00000000-0005-0000-0000-0000B56F0000}"/>
    <cellStyle name="Credit subtotal 7 5 2" xfId="28606" xr:uid="{00000000-0005-0000-0000-0000B66F0000}"/>
    <cellStyle name="Credit subtotal 7 5 2 2" xfId="28607" xr:uid="{00000000-0005-0000-0000-0000B76F0000}"/>
    <cellStyle name="Credit subtotal 7 5 3" xfId="28608" xr:uid="{00000000-0005-0000-0000-0000B86F0000}"/>
    <cellStyle name="Credit subtotal 7 5 3 2" xfId="28609" xr:uid="{00000000-0005-0000-0000-0000B96F0000}"/>
    <cellStyle name="Credit subtotal 7 5 4" xfId="28610" xr:uid="{00000000-0005-0000-0000-0000BA6F0000}"/>
    <cellStyle name="Credit subtotal 7 6" xfId="28611" xr:uid="{00000000-0005-0000-0000-0000BB6F0000}"/>
    <cellStyle name="Credit subtotal 7 6 2" xfId="28612" xr:uid="{00000000-0005-0000-0000-0000BC6F0000}"/>
    <cellStyle name="Credit subtotal 7 6 2 2" xfId="28613" xr:uid="{00000000-0005-0000-0000-0000BD6F0000}"/>
    <cellStyle name="Credit subtotal 7 6 3" xfId="28614" xr:uid="{00000000-0005-0000-0000-0000BE6F0000}"/>
    <cellStyle name="Credit subtotal 7 6 3 2" xfId="28615" xr:uid="{00000000-0005-0000-0000-0000BF6F0000}"/>
    <cellStyle name="Credit subtotal 7 6 4" xfId="28616" xr:uid="{00000000-0005-0000-0000-0000C06F0000}"/>
    <cellStyle name="Credit subtotal 7 7" xfId="28617" xr:uid="{00000000-0005-0000-0000-0000C16F0000}"/>
    <cellStyle name="Credit subtotal 7 7 2" xfId="28618" xr:uid="{00000000-0005-0000-0000-0000C26F0000}"/>
    <cellStyle name="Credit subtotal 7 7 2 2" xfId="28619" xr:uid="{00000000-0005-0000-0000-0000C36F0000}"/>
    <cellStyle name="Credit subtotal 7 7 3" xfId="28620" xr:uid="{00000000-0005-0000-0000-0000C46F0000}"/>
    <cellStyle name="Credit subtotal 7 7 3 2" xfId="28621" xr:uid="{00000000-0005-0000-0000-0000C56F0000}"/>
    <cellStyle name="Credit subtotal 7 7 4" xfId="28622" xr:uid="{00000000-0005-0000-0000-0000C66F0000}"/>
    <cellStyle name="Credit subtotal 7 8" xfId="28623" xr:uid="{00000000-0005-0000-0000-0000C76F0000}"/>
    <cellStyle name="Credit subtotal 7 8 2" xfId="28624" xr:uid="{00000000-0005-0000-0000-0000C86F0000}"/>
    <cellStyle name="Credit subtotal 7 8 2 2" xfId="28625" xr:uid="{00000000-0005-0000-0000-0000C96F0000}"/>
    <cellStyle name="Credit subtotal 7 8 3" xfId="28626" xr:uid="{00000000-0005-0000-0000-0000CA6F0000}"/>
    <cellStyle name="Credit subtotal 7 9" xfId="28627" xr:uid="{00000000-0005-0000-0000-0000CB6F0000}"/>
    <cellStyle name="Credit subtotal 7 9 2" xfId="28628" xr:uid="{00000000-0005-0000-0000-0000CC6F0000}"/>
    <cellStyle name="Credit subtotal 7 9 2 2" xfId="28629" xr:uid="{00000000-0005-0000-0000-0000CD6F0000}"/>
    <cellStyle name="Credit subtotal 7 9 3" xfId="28630" xr:uid="{00000000-0005-0000-0000-0000CE6F0000}"/>
    <cellStyle name="Credit subtotal 8" xfId="28631" xr:uid="{00000000-0005-0000-0000-0000CF6F0000}"/>
    <cellStyle name="Credit subtotal 8 10" xfId="28632" xr:uid="{00000000-0005-0000-0000-0000D06F0000}"/>
    <cellStyle name="Credit subtotal 8 10 2" xfId="28633" xr:uid="{00000000-0005-0000-0000-0000D16F0000}"/>
    <cellStyle name="Credit subtotal 8 11" xfId="28634" xr:uid="{00000000-0005-0000-0000-0000D26F0000}"/>
    <cellStyle name="Credit subtotal 8 11 2" xfId="28635" xr:uid="{00000000-0005-0000-0000-0000D36F0000}"/>
    <cellStyle name="Credit subtotal 8 12" xfId="28636" xr:uid="{00000000-0005-0000-0000-0000D46F0000}"/>
    <cellStyle name="Credit subtotal 8 2" xfId="28637" xr:uid="{00000000-0005-0000-0000-0000D56F0000}"/>
    <cellStyle name="Credit subtotal 8 2 2" xfId="28638" xr:uid="{00000000-0005-0000-0000-0000D66F0000}"/>
    <cellStyle name="Credit subtotal 8 2 2 2" xfId="28639" xr:uid="{00000000-0005-0000-0000-0000D76F0000}"/>
    <cellStyle name="Credit subtotal 8 2 3" xfId="28640" xr:uid="{00000000-0005-0000-0000-0000D86F0000}"/>
    <cellStyle name="Credit subtotal 8 2 3 2" xfId="28641" xr:uid="{00000000-0005-0000-0000-0000D96F0000}"/>
    <cellStyle name="Credit subtotal 8 2 4" xfId="28642" xr:uid="{00000000-0005-0000-0000-0000DA6F0000}"/>
    <cellStyle name="Credit subtotal 8 3" xfId="28643" xr:uid="{00000000-0005-0000-0000-0000DB6F0000}"/>
    <cellStyle name="Credit subtotal 8 3 2" xfId="28644" xr:uid="{00000000-0005-0000-0000-0000DC6F0000}"/>
    <cellStyle name="Credit subtotal 8 3 2 2" xfId="28645" xr:uid="{00000000-0005-0000-0000-0000DD6F0000}"/>
    <cellStyle name="Credit subtotal 8 3 3" xfId="28646" xr:uid="{00000000-0005-0000-0000-0000DE6F0000}"/>
    <cellStyle name="Credit subtotal 8 3 3 2" xfId="28647" xr:uid="{00000000-0005-0000-0000-0000DF6F0000}"/>
    <cellStyle name="Credit subtotal 8 3 4" xfId="28648" xr:uid="{00000000-0005-0000-0000-0000E06F0000}"/>
    <cellStyle name="Credit subtotal 8 4" xfId="28649" xr:uid="{00000000-0005-0000-0000-0000E16F0000}"/>
    <cellStyle name="Credit subtotal 8 4 2" xfId="28650" xr:uid="{00000000-0005-0000-0000-0000E26F0000}"/>
    <cellStyle name="Credit subtotal 8 4 2 2" xfId="28651" xr:uid="{00000000-0005-0000-0000-0000E36F0000}"/>
    <cellStyle name="Credit subtotal 8 4 3" xfId="28652" xr:uid="{00000000-0005-0000-0000-0000E46F0000}"/>
    <cellStyle name="Credit subtotal 8 4 3 2" xfId="28653" xr:uid="{00000000-0005-0000-0000-0000E56F0000}"/>
    <cellStyle name="Credit subtotal 8 4 4" xfId="28654" xr:uid="{00000000-0005-0000-0000-0000E66F0000}"/>
    <cellStyle name="Credit subtotal 8 5" xfId="28655" xr:uid="{00000000-0005-0000-0000-0000E76F0000}"/>
    <cellStyle name="Credit subtotal 8 5 2" xfId="28656" xr:uid="{00000000-0005-0000-0000-0000E86F0000}"/>
    <cellStyle name="Credit subtotal 8 5 2 2" xfId="28657" xr:uid="{00000000-0005-0000-0000-0000E96F0000}"/>
    <cellStyle name="Credit subtotal 8 5 3" xfId="28658" xr:uid="{00000000-0005-0000-0000-0000EA6F0000}"/>
    <cellStyle name="Credit subtotal 8 5 3 2" xfId="28659" xr:uid="{00000000-0005-0000-0000-0000EB6F0000}"/>
    <cellStyle name="Credit subtotal 8 5 4" xfId="28660" xr:uid="{00000000-0005-0000-0000-0000EC6F0000}"/>
    <cellStyle name="Credit subtotal 8 6" xfId="28661" xr:uid="{00000000-0005-0000-0000-0000ED6F0000}"/>
    <cellStyle name="Credit subtotal 8 6 2" xfId="28662" xr:uid="{00000000-0005-0000-0000-0000EE6F0000}"/>
    <cellStyle name="Credit subtotal 8 6 2 2" xfId="28663" xr:uid="{00000000-0005-0000-0000-0000EF6F0000}"/>
    <cellStyle name="Credit subtotal 8 6 3" xfId="28664" xr:uid="{00000000-0005-0000-0000-0000F06F0000}"/>
    <cellStyle name="Credit subtotal 8 6 3 2" xfId="28665" xr:uid="{00000000-0005-0000-0000-0000F16F0000}"/>
    <cellStyle name="Credit subtotal 8 6 4" xfId="28666" xr:uid="{00000000-0005-0000-0000-0000F26F0000}"/>
    <cellStyle name="Credit subtotal 8 7" xfId="28667" xr:uid="{00000000-0005-0000-0000-0000F36F0000}"/>
    <cellStyle name="Credit subtotal 8 7 2" xfId="28668" xr:uid="{00000000-0005-0000-0000-0000F46F0000}"/>
    <cellStyle name="Credit subtotal 8 7 2 2" xfId="28669" xr:uid="{00000000-0005-0000-0000-0000F56F0000}"/>
    <cellStyle name="Credit subtotal 8 7 3" xfId="28670" xr:uid="{00000000-0005-0000-0000-0000F66F0000}"/>
    <cellStyle name="Credit subtotal 8 7 3 2" xfId="28671" xr:uid="{00000000-0005-0000-0000-0000F76F0000}"/>
    <cellStyle name="Credit subtotal 8 7 4" xfId="28672" xr:uid="{00000000-0005-0000-0000-0000F86F0000}"/>
    <cellStyle name="Credit subtotal 8 8" xfId="28673" xr:uid="{00000000-0005-0000-0000-0000F96F0000}"/>
    <cellStyle name="Credit subtotal 8 8 2" xfId="28674" xr:uid="{00000000-0005-0000-0000-0000FA6F0000}"/>
    <cellStyle name="Credit subtotal 8 8 2 2" xfId="28675" xr:uid="{00000000-0005-0000-0000-0000FB6F0000}"/>
    <cellStyle name="Credit subtotal 8 8 3" xfId="28676" xr:uid="{00000000-0005-0000-0000-0000FC6F0000}"/>
    <cellStyle name="Credit subtotal 8 9" xfId="28677" xr:uid="{00000000-0005-0000-0000-0000FD6F0000}"/>
    <cellStyle name="Credit subtotal 8 9 2" xfId="28678" xr:uid="{00000000-0005-0000-0000-0000FE6F0000}"/>
    <cellStyle name="Credit subtotal 8 9 2 2" xfId="28679" xr:uid="{00000000-0005-0000-0000-0000FF6F0000}"/>
    <cellStyle name="Credit subtotal 8 9 3" xfId="28680" xr:uid="{00000000-0005-0000-0000-000000700000}"/>
    <cellStyle name="Credit subtotal 9" xfId="28681" xr:uid="{00000000-0005-0000-0000-000001700000}"/>
    <cellStyle name="Credit subtotal 9 10" xfId="28682" xr:uid="{00000000-0005-0000-0000-000002700000}"/>
    <cellStyle name="Credit subtotal 9 10 2" xfId="28683" xr:uid="{00000000-0005-0000-0000-000003700000}"/>
    <cellStyle name="Credit subtotal 9 11" xfId="28684" xr:uid="{00000000-0005-0000-0000-000004700000}"/>
    <cellStyle name="Credit subtotal 9 11 2" xfId="28685" xr:uid="{00000000-0005-0000-0000-000005700000}"/>
    <cellStyle name="Credit subtotal 9 12" xfId="28686" xr:uid="{00000000-0005-0000-0000-000006700000}"/>
    <cellStyle name="Credit subtotal 9 2" xfId="28687" xr:uid="{00000000-0005-0000-0000-000007700000}"/>
    <cellStyle name="Credit subtotal 9 2 2" xfId="28688" xr:uid="{00000000-0005-0000-0000-000008700000}"/>
    <cellStyle name="Credit subtotal 9 2 2 2" xfId="28689" xr:uid="{00000000-0005-0000-0000-000009700000}"/>
    <cellStyle name="Credit subtotal 9 2 3" xfId="28690" xr:uid="{00000000-0005-0000-0000-00000A700000}"/>
    <cellStyle name="Credit subtotal 9 2 3 2" xfId="28691" xr:uid="{00000000-0005-0000-0000-00000B700000}"/>
    <cellStyle name="Credit subtotal 9 2 4" xfId="28692" xr:uid="{00000000-0005-0000-0000-00000C700000}"/>
    <cellStyle name="Credit subtotal 9 3" xfId="28693" xr:uid="{00000000-0005-0000-0000-00000D700000}"/>
    <cellStyle name="Credit subtotal 9 3 2" xfId="28694" xr:uid="{00000000-0005-0000-0000-00000E700000}"/>
    <cellStyle name="Credit subtotal 9 3 2 2" xfId="28695" xr:uid="{00000000-0005-0000-0000-00000F700000}"/>
    <cellStyle name="Credit subtotal 9 3 3" xfId="28696" xr:uid="{00000000-0005-0000-0000-000010700000}"/>
    <cellStyle name="Credit subtotal 9 3 3 2" xfId="28697" xr:uid="{00000000-0005-0000-0000-000011700000}"/>
    <cellStyle name="Credit subtotal 9 3 4" xfId="28698" xr:uid="{00000000-0005-0000-0000-000012700000}"/>
    <cellStyle name="Credit subtotal 9 4" xfId="28699" xr:uid="{00000000-0005-0000-0000-000013700000}"/>
    <cellStyle name="Credit subtotal 9 4 2" xfId="28700" xr:uid="{00000000-0005-0000-0000-000014700000}"/>
    <cellStyle name="Credit subtotal 9 4 2 2" xfId="28701" xr:uid="{00000000-0005-0000-0000-000015700000}"/>
    <cellStyle name="Credit subtotal 9 4 3" xfId="28702" xr:uid="{00000000-0005-0000-0000-000016700000}"/>
    <cellStyle name="Credit subtotal 9 4 3 2" xfId="28703" xr:uid="{00000000-0005-0000-0000-000017700000}"/>
    <cellStyle name="Credit subtotal 9 4 4" xfId="28704" xr:uid="{00000000-0005-0000-0000-000018700000}"/>
    <cellStyle name="Credit subtotal 9 5" xfId="28705" xr:uid="{00000000-0005-0000-0000-000019700000}"/>
    <cellStyle name="Credit subtotal 9 5 2" xfId="28706" xr:uid="{00000000-0005-0000-0000-00001A700000}"/>
    <cellStyle name="Credit subtotal 9 5 2 2" xfId="28707" xr:uid="{00000000-0005-0000-0000-00001B700000}"/>
    <cellStyle name="Credit subtotal 9 5 3" xfId="28708" xr:uid="{00000000-0005-0000-0000-00001C700000}"/>
    <cellStyle name="Credit subtotal 9 5 3 2" xfId="28709" xr:uid="{00000000-0005-0000-0000-00001D700000}"/>
    <cellStyle name="Credit subtotal 9 5 4" xfId="28710" xr:uid="{00000000-0005-0000-0000-00001E700000}"/>
    <cellStyle name="Credit subtotal 9 6" xfId="28711" xr:uid="{00000000-0005-0000-0000-00001F700000}"/>
    <cellStyle name="Credit subtotal 9 6 2" xfId="28712" xr:uid="{00000000-0005-0000-0000-000020700000}"/>
    <cellStyle name="Credit subtotal 9 6 2 2" xfId="28713" xr:uid="{00000000-0005-0000-0000-000021700000}"/>
    <cellStyle name="Credit subtotal 9 6 3" xfId="28714" xr:uid="{00000000-0005-0000-0000-000022700000}"/>
    <cellStyle name="Credit subtotal 9 6 3 2" xfId="28715" xr:uid="{00000000-0005-0000-0000-000023700000}"/>
    <cellStyle name="Credit subtotal 9 6 4" xfId="28716" xr:uid="{00000000-0005-0000-0000-000024700000}"/>
    <cellStyle name="Credit subtotal 9 7" xfId="28717" xr:uid="{00000000-0005-0000-0000-000025700000}"/>
    <cellStyle name="Credit subtotal 9 7 2" xfId="28718" xr:uid="{00000000-0005-0000-0000-000026700000}"/>
    <cellStyle name="Credit subtotal 9 7 2 2" xfId="28719" xr:uid="{00000000-0005-0000-0000-000027700000}"/>
    <cellStyle name="Credit subtotal 9 7 3" xfId="28720" xr:uid="{00000000-0005-0000-0000-000028700000}"/>
    <cellStyle name="Credit subtotal 9 7 3 2" xfId="28721" xr:uid="{00000000-0005-0000-0000-000029700000}"/>
    <cellStyle name="Credit subtotal 9 7 4" xfId="28722" xr:uid="{00000000-0005-0000-0000-00002A700000}"/>
    <cellStyle name="Credit subtotal 9 8" xfId="28723" xr:uid="{00000000-0005-0000-0000-00002B700000}"/>
    <cellStyle name="Credit subtotal 9 8 2" xfId="28724" xr:uid="{00000000-0005-0000-0000-00002C700000}"/>
    <cellStyle name="Credit subtotal 9 8 2 2" xfId="28725" xr:uid="{00000000-0005-0000-0000-00002D700000}"/>
    <cellStyle name="Credit subtotal 9 8 3" xfId="28726" xr:uid="{00000000-0005-0000-0000-00002E700000}"/>
    <cellStyle name="Credit subtotal 9 9" xfId="28727" xr:uid="{00000000-0005-0000-0000-00002F700000}"/>
    <cellStyle name="Credit subtotal 9 9 2" xfId="28728" xr:uid="{00000000-0005-0000-0000-000030700000}"/>
    <cellStyle name="Credit subtotal 9 9 2 2" xfId="28729" xr:uid="{00000000-0005-0000-0000-000031700000}"/>
    <cellStyle name="Credit subtotal 9 9 3" xfId="28730" xr:uid="{00000000-0005-0000-0000-000032700000}"/>
    <cellStyle name="Credit subtotal_Sheet1" xfId="28731" xr:uid="{00000000-0005-0000-0000-000033700000}"/>
    <cellStyle name="Credit Total" xfId="28732" xr:uid="{00000000-0005-0000-0000-000034700000}"/>
    <cellStyle name="Credit Total 2" xfId="28733" xr:uid="{00000000-0005-0000-0000-000035700000}"/>
    <cellStyle name="Credit_2011 6+6 Occupancy Forecast" xfId="28734" xr:uid="{00000000-0005-0000-0000-000036700000}"/>
    <cellStyle name="cu" xfId="28735" xr:uid="{00000000-0005-0000-0000-000037700000}"/>
    <cellStyle name="cu 2" xfId="28736" xr:uid="{00000000-0005-0000-0000-000038700000}"/>
    <cellStyle name="Cur" xfId="28737" xr:uid="{00000000-0005-0000-0000-000039700000}"/>
    <cellStyle name="CurRatio" xfId="28738" xr:uid="{00000000-0005-0000-0000-00003A700000}"/>
    <cellStyle name="CurRatio 2" xfId="28739" xr:uid="{00000000-0005-0000-0000-00003B700000}"/>
    <cellStyle name="Curre - Style5" xfId="28740" xr:uid="{00000000-0005-0000-0000-00003C700000}"/>
    <cellStyle name="Curre - Style6" xfId="28741" xr:uid="{00000000-0005-0000-0000-00003D700000}"/>
    <cellStyle name="Curre - Style7" xfId="28742" xr:uid="{00000000-0005-0000-0000-00003E700000}"/>
    <cellStyle name="Curre - Style8" xfId="28743" xr:uid="{00000000-0005-0000-0000-00003F700000}"/>
    <cellStyle name="Curren - Style1" xfId="28744" xr:uid="{00000000-0005-0000-0000-000040700000}"/>
    <cellStyle name="Curren - Style2" xfId="28745" xr:uid="{00000000-0005-0000-0000-000041700000}"/>
    <cellStyle name="Curren - Style2 2" xfId="28746" xr:uid="{00000000-0005-0000-0000-000042700000}"/>
    <cellStyle name="Curren - Style2 2 2" xfId="28747" xr:uid="{00000000-0005-0000-0000-000043700000}"/>
    <cellStyle name="Curren - Style2 2 3" xfId="28748" xr:uid="{00000000-0005-0000-0000-000044700000}"/>
    <cellStyle name="Curren - Style2 2 4" xfId="28749" xr:uid="{00000000-0005-0000-0000-000045700000}"/>
    <cellStyle name="Curren - Style2 2 5" xfId="28750" xr:uid="{00000000-0005-0000-0000-000046700000}"/>
    <cellStyle name="Curren - Style2 3" xfId="28751" xr:uid="{00000000-0005-0000-0000-000047700000}"/>
    <cellStyle name="Curren - Style2 3 2" xfId="28752" xr:uid="{00000000-0005-0000-0000-000048700000}"/>
    <cellStyle name="Curren - Style2 3 3" xfId="28753" xr:uid="{00000000-0005-0000-0000-000049700000}"/>
    <cellStyle name="Curren - Style2 3 4" xfId="28754" xr:uid="{00000000-0005-0000-0000-00004A700000}"/>
    <cellStyle name="Curren - Style2 3 5" xfId="28755" xr:uid="{00000000-0005-0000-0000-00004B700000}"/>
    <cellStyle name="Curren - Style2_2012-03-13 Tishman V Admin Fee projection  " xfId="28756" xr:uid="{00000000-0005-0000-0000-00004C700000}"/>
    <cellStyle name="Curren - Style5" xfId="28757" xr:uid="{00000000-0005-0000-0000-00004D700000}"/>
    <cellStyle name="Curren - Style5 2" xfId="28758" xr:uid="{00000000-0005-0000-0000-00004E700000}"/>
    <cellStyle name="Curren - Style5 2 2" xfId="28759" xr:uid="{00000000-0005-0000-0000-00004F700000}"/>
    <cellStyle name="Curren - Style5 2 3" xfId="28760" xr:uid="{00000000-0005-0000-0000-000050700000}"/>
    <cellStyle name="Curren - Style5 2 4" xfId="28761" xr:uid="{00000000-0005-0000-0000-000051700000}"/>
    <cellStyle name="Curren - Style5 2 5" xfId="28762" xr:uid="{00000000-0005-0000-0000-000052700000}"/>
    <cellStyle name="Curren - Style5 3" xfId="28763" xr:uid="{00000000-0005-0000-0000-000053700000}"/>
    <cellStyle name="Curren - Style5 3 2" xfId="28764" xr:uid="{00000000-0005-0000-0000-000054700000}"/>
    <cellStyle name="Curren - Style5 3 3" xfId="28765" xr:uid="{00000000-0005-0000-0000-000055700000}"/>
    <cellStyle name="Curren - Style5 3 4" xfId="28766" xr:uid="{00000000-0005-0000-0000-000056700000}"/>
    <cellStyle name="Curren - Style5 3 5" xfId="28767" xr:uid="{00000000-0005-0000-0000-000057700000}"/>
    <cellStyle name="Curren - Style5_2012-03-13 Tishman V Admin Fee projection  " xfId="28768" xr:uid="{00000000-0005-0000-0000-000058700000}"/>
    <cellStyle name="Currenc" xfId="28769" xr:uid="{00000000-0005-0000-0000-000059700000}"/>
    <cellStyle name="Currenc_x001c_" xfId="28770" xr:uid="{00000000-0005-0000-0000-00005A700000}"/>
    <cellStyle name="Currency" xfId="5" builtinId="4"/>
    <cellStyle name="Currency - 1 decimal" xfId="28771" xr:uid="{00000000-0005-0000-0000-00005C700000}"/>
    <cellStyle name="Currency - 2 decimals" xfId="28772" xr:uid="{00000000-0005-0000-0000-00005D700000}"/>
    <cellStyle name="currency - price" xfId="28773" xr:uid="{00000000-0005-0000-0000-00005E700000}"/>
    <cellStyle name="currency - us_1126096_3" xfId="28774" xr:uid="{00000000-0005-0000-0000-00005F700000}"/>
    <cellStyle name="Currency %" xfId="28775" xr:uid="{00000000-0005-0000-0000-000060700000}"/>
    <cellStyle name="Currency (&quot;-&quot;)" xfId="28776" xr:uid="{00000000-0005-0000-0000-000061700000}"/>
    <cellStyle name="Currency ($)" xfId="28777" xr:uid="{00000000-0005-0000-0000-000062700000}"/>
    <cellStyle name="Currency (0)" xfId="28778" xr:uid="{00000000-0005-0000-0000-000063700000}"/>
    <cellStyle name="Currency (2)" xfId="28779" xr:uid="{00000000-0005-0000-0000-000064700000}"/>
    <cellStyle name="Currency [£]" xfId="28780" xr:uid="{00000000-0005-0000-0000-000065700000}"/>
    <cellStyle name="Currency [0] - Credits" xfId="28781" xr:uid="{00000000-0005-0000-0000-000066700000}"/>
    <cellStyle name="Currency [0] - Debits" xfId="28782" xr:uid="{00000000-0005-0000-0000-000067700000}"/>
    <cellStyle name="Currency [0] (&quot;-&quot;)" xfId="28783" xr:uid="{00000000-0005-0000-0000-000068700000}"/>
    <cellStyle name="Currency [0] Total" xfId="28784" xr:uid="{00000000-0005-0000-0000-000069700000}"/>
    <cellStyle name="Currency [0] Total 10" xfId="28785" xr:uid="{00000000-0005-0000-0000-00006A700000}"/>
    <cellStyle name="Currency [0] Total 10 2" xfId="28786" xr:uid="{00000000-0005-0000-0000-00006B700000}"/>
    <cellStyle name="Currency [0] Total 10 2 2" xfId="28787" xr:uid="{00000000-0005-0000-0000-00006C700000}"/>
    <cellStyle name="Currency [0] Total 10 3" xfId="28788" xr:uid="{00000000-0005-0000-0000-00006D700000}"/>
    <cellStyle name="Currency [0] Total 10 3 2" xfId="28789" xr:uid="{00000000-0005-0000-0000-00006E700000}"/>
    <cellStyle name="Currency [0] Total 10 4" xfId="28790" xr:uid="{00000000-0005-0000-0000-00006F700000}"/>
    <cellStyle name="Currency [0] Total 11" xfId="28791" xr:uid="{00000000-0005-0000-0000-000070700000}"/>
    <cellStyle name="Currency [0] Total 11 2" xfId="28792" xr:uid="{00000000-0005-0000-0000-000071700000}"/>
    <cellStyle name="Currency [0] Total 11 2 2" xfId="28793" xr:uid="{00000000-0005-0000-0000-000072700000}"/>
    <cellStyle name="Currency [0] Total 11 3" xfId="28794" xr:uid="{00000000-0005-0000-0000-000073700000}"/>
    <cellStyle name="Currency [0] Total 11 3 2" xfId="28795" xr:uid="{00000000-0005-0000-0000-000074700000}"/>
    <cellStyle name="Currency [0] Total 11 4" xfId="28796" xr:uid="{00000000-0005-0000-0000-000075700000}"/>
    <cellStyle name="Currency [0] Total 12" xfId="28797" xr:uid="{00000000-0005-0000-0000-000076700000}"/>
    <cellStyle name="Currency [0] Total 12 2" xfId="28798" xr:uid="{00000000-0005-0000-0000-000077700000}"/>
    <cellStyle name="Currency [0] Total 12 2 2" xfId="28799" xr:uid="{00000000-0005-0000-0000-000078700000}"/>
    <cellStyle name="Currency [0] Total 12 3" xfId="28800" xr:uid="{00000000-0005-0000-0000-000079700000}"/>
    <cellStyle name="Currency [0] Total 12 3 2" xfId="28801" xr:uid="{00000000-0005-0000-0000-00007A700000}"/>
    <cellStyle name="Currency [0] Total 12 4" xfId="28802" xr:uid="{00000000-0005-0000-0000-00007B700000}"/>
    <cellStyle name="Currency [0] Total 13" xfId="28803" xr:uid="{00000000-0005-0000-0000-00007C700000}"/>
    <cellStyle name="Currency [0] Total 13 2" xfId="28804" xr:uid="{00000000-0005-0000-0000-00007D700000}"/>
    <cellStyle name="Currency [0] Total 13 2 2" xfId="28805" xr:uid="{00000000-0005-0000-0000-00007E700000}"/>
    <cellStyle name="Currency [0] Total 13 3" xfId="28806" xr:uid="{00000000-0005-0000-0000-00007F700000}"/>
    <cellStyle name="Currency [0] Total 13 3 2" xfId="28807" xr:uid="{00000000-0005-0000-0000-000080700000}"/>
    <cellStyle name="Currency [0] Total 13 4" xfId="28808" xr:uid="{00000000-0005-0000-0000-000081700000}"/>
    <cellStyle name="Currency [0] Total 14" xfId="28809" xr:uid="{00000000-0005-0000-0000-000082700000}"/>
    <cellStyle name="Currency [0] Total 14 2" xfId="28810" xr:uid="{00000000-0005-0000-0000-000083700000}"/>
    <cellStyle name="Currency [0] Total 14 2 2" xfId="28811" xr:uid="{00000000-0005-0000-0000-000084700000}"/>
    <cellStyle name="Currency [0] Total 14 3" xfId="28812" xr:uid="{00000000-0005-0000-0000-000085700000}"/>
    <cellStyle name="Currency [0] Total 14 3 2" xfId="28813" xr:uid="{00000000-0005-0000-0000-000086700000}"/>
    <cellStyle name="Currency [0] Total 14 4" xfId="28814" xr:uid="{00000000-0005-0000-0000-000087700000}"/>
    <cellStyle name="Currency [0] Total 15" xfId="28815" xr:uid="{00000000-0005-0000-0000-000088700000}"/>
    <cellStyle name="Currency [0] Total 15 2" xfId="28816" xr:uid="{00000000-0005-0000-0000-000089700000}"/>
    <cellStyle name="Currency [0] Total 15 2 2" xfId="28817" xr:uid="{00000000-0005-0000-0000-00008A700000}"/>
    <cellStyle name="Currency [0] Total 15 3" xfId="28818" xr:uid="{00000000-0005-0000-0000-00008B700000}"/>
    <cellStyle name="Currency [0] Total 15 3 2" xfId="28819" xr:uid="{00000000-0005-0000-0000-00008C700000}"/>
    <cellStyle name="Currency [0] Total 15 4" xfId="28820" xr:uid="{00000000-0005-0000-0000-00008D700000}"/>
    <cellStyle name="Currency [0] Total 16" xfId="28821" xr:uid="{00000000-0005-0000-0000-00008E700000}"/>
    <cellStyle name="Currency [0] Total 16 2" xfId="28822" xr:uid="{00000000-0005-0000-0000-00008F700000}"/>
    <cellStyle name="Currency [0] Total 16 2 2" xfId="28823" xr:uid="{00000000-0005-0000-0000-000090700000}"/>
    <cellStyle name="Currency [0] Total 16 3" xfId="28824" xr:uid="{00000000-0005-0000-0000-000091700000}"/>
    <cellStyle name="Currency [0] Total 17" xfId="28825" xr:uid="{00000000-0005-0000-0000-000092700000}"/>
    <cellStyle name="Currency [0] Total 17 2" xfId="28826" xr:uid="{00000000-0005-0000-0000-000093700000}"/>
    <cellStyle name="Currency [0] Total 17 2 2" xfId="28827" xr:uid="{00000000-0005-0000-0000-000094700000}"/>
    <cellStyle name="Currency [0] Total 17 3" xfId="28828" xr:uid="{00000000-0005-0000-0000-000095700000}"/>
    <cellStyle name="Currency [0] Total 18" xfId="28829" xr:uid="{00000000-0005-0000-0000-000096700000}"/>
    <cellStyle name="Currency [0] Total 18 2" xfId="28830" xr:uid="{00000000-0005-0000-0000-000097700000}"/>
    <cellStyle name="Currency [0] Total 19" xfId="28831" xr:uid="{00000000-0005-0000-0000-000098700000}"/>
    <cellStyle name="Currency [0] Total 19 2" xfId="28832" xr:uid="{00000000-0005-0000-0000-000099700000}"/>
    <cellStyle name="Currency [0] Total 2" xfId="28833" xr:uid="{00000000-0005-0000-0000-00009A700000}"/>
    <cellStyle name="Currency [0] Total 2 10" xfId="28834" xr:uid="{00000000-0005-0000-0000-00009B700000}"/>
    <cellStyle name="Currency [0] Total 2 10 2" xfId="28835" xr:uid="{00000000-0005-0000-0000-00009C700000}"/>
    <cellStyle name="Currency [0] Total 2 11" xfId="28836" xr:uid="{00000000-0005-0000-0000-00009D700000}"/>
    <cellStyle name="Currency [0] Total 2 11 2" xfId="28837" xr:uid="{00000000-0005-0000-0000-00009E700000}"/>
    <cellStyle name="Currency [0] Total 2 12" xfId="28838" xr:uid="{00000000-0005-0000-0000-00009F700000}"/>
    <cellStyle name="Currency [0] Total 2 2" xfId="28839" xr:uid="{00000000-0005-0000-0000-0000A0700000}"/>
    <cellStyle name="Currency [0] Total 2 2 2" xfId="28840" xr:uid="{00000000-0005-0000-0000-0000A1700000}"/>
    <cellStyle name="Currency [0] Total 2 2 2 2" xfId="28841" xr:uid="{00000000-0005-0000-0000-0000A2700000}"/>
    <cellStyle name="Currency [0] Total 2 2 3" xfId="28842" xr:uid="{00000000-0005-0000-0000-0000A3700000}"/>
    <cellStyle name="Currency [0] Total 2 2 3 2" xfId="28843" xr:uid="{00000000-0005-0000-0000-0000A4700000}"/>
    <cellStyle name="Currency [0] Total 2 2 4" xfId="28844" xr:uid="{00000000-0005-0000-0000-0000A5700000}"/>
    <cellStyle name="Currency [0] Total 2 3" xfId="28845" xr:uid="{00000000-0005-0000-0000-0000A6700000}"/>
    <cellStyle name="Currency [0] Total 2 3 2" xfId="28846" xr:uid="{00000000-0005-0000-0000-0000A7700000}"/>
    <cellStyle name="Currency [0] Total 2 3 2 2" xfId="28847" xr:uid="{00000000-0005-0000-0000-0000A8700000}"/>
    <cellStyle name="Currency [0] Total 2 3 3" xfId="28848" xr:uid="{00000000-0005-0000-0000-0000A9700000}"/>
    <cellStyle name="Currency [0] Total 2 3 3 2" xfId="28849" xr:uid="{00000000-0005-0000-0000-0000AA700000}"/>
    <cellStyle name="Currency [0] Total 2 3 4" xfId="28850" xr:uid="{00000000-0005-0000-0000-0000AB700000}"/>
    <cellStyle name="Currency [0] Total 2 4" xfId="28851" xr:uid="{00000000-0005-0000-0000-0000AC700000}"/>
    <cellStyle name="Currency [0] Total 2 4 2" xfId="28852" xr:uid="{00000000-0005-0000-0000-0000AD700000}"/>
    <cellStyle name="Currency [0] Total 2 4 2 2" xfId="28853" xr:uid="{00000000-0005-0000-0000-0000AE700000}"/>
    <cellStyle name="Currency [0] Total 2 4 3" xfId="28854" xr:uid="{00000000-0005-0000-0000-0000AF700000}"/>
    <cellStyle name="Currency [0] Total 2 4 3 2" xfId="28855" xr:uid="{00000000-0005-0000-0000-0000B0700000}"/>
    <cellStyle name="Currency [0] Total 2 4 4" xfId="28856" xr:uid="{00000000-0005-0000-0000-0000B1700000}"/>
    <cellStyle name="Currency [0] Total 2 5" xfId="28857" xr:uid="{00000000-0005-0000-0000-0000B2700000}"/>
    <cellStyle name="Currency [0] Total 2 5 2" xfId="28858" xr:uid="{00000000-0005-0000-0000-0000B3700000}"/>
    <cellStyle name="Currency [0] Total 2 5 2 2" xfId="28859" xr:uid="{00000000-0005-0000-0000-0000B4700000}"/>
    <cellStyle name="Currency [0] Total 2 5 3" xfId="28860" xr:uid="{00000000-0005-0000-0000-0000B5700000}"/>
    <cellStyle name="Currency [0] Total 2 5 3 2" xfId="28861" xr:uid="{00000000-0005-0000-0000-0000B6700000}"/>
    <cellStyle name="Currency [0] Total 2 5 4" xfId="28862" xr:uid="{00000000-0005-0000-0000-0000B7700000}"/>
    <cellStyle name="Currency [0] Total 2 6" xfId="28863" xr:uid="{00000000-0005-0000-0000-0000B8700000}"/>
    <cellStyle name="Currency [0] Total 2 6 2" xfId="28864" xr:uid="{00000000-0005-0000-0000-0000B9700000}"/>
    <cellStyle name="Currency [0] Total 2 6 2 2" xfId="28865" xr:uid="{00000000-0005-0000-0000-0000BA700000}"/>
    <cellStyle name="Currency [0] Total 2 6 3" xfId="28866" xr:uid="{00000000-0005-0000-0000-0000BB700000}"/>
    <cellStyle name="Currency [0] Total 2 6 3 2" xfId="28867" xr:uid="{00000000-0005-0000-0000-0000BC700000}"/>
    <cellStyle name="Currency [0] Total 2 6 4" xfId="28868" xr:uid="{00000000-0005-0000-0000-0000BD700000}"/>
    <cellStyle name="Currency [0] Total 2 7" xfId="28869" xr:uid="{00000000-0005-0000-0000-0000BE700000}"/>
    <cellStyle name="Currency [0] Total 2 7 2" xfId="28870" xr:uid="{00000000-0005-0000-0000-0000BF700000}"/>
    <cellStyle name="Currency [0] Total 2 7 2 2" xfId="28871" xr:uid="{00000000-0005-0000-0000-0000C0700000}"/>
    <cellStyle name="Currency [0] Total 2 7 3" xfId="28872" xr:uid="{00000000-0005-0000-0000-0000C1700000}"/>
    <cellStyle name="Currency [0] Total 2 7 3 2" xfId="28873" xr:uid="{00000000-0005-0000-0000-0000C2700000}"/>
    <cellStyle name="Currency [0] Total 2 7 4" xfId="28874" xr:uid="{00000000-0005-0000-0000-0000C3700000}"/>
    <cellStyle name="Currency [0] Total 2 8" xfId="28875" xr:uid="{00000000-0005-0000-0000-0000C4700000}"/>
    <cellStyle name="Currency [0] Total 2 8 2" xfId="28876" xr:uid="{00000000-0005-0000-0000-0000C5700000}"/>
    <cellStyle name="Currency [0] Total 2 8 2 2" xfId="28877" xr:uid="{00000000-0005-0000-0000-0000C6700000}"/>
    <cellStyle name="Currency [0] Total 2 8 3" xfId="28878" xr:uid="{00000000-0005-0000-0000-0000C7700000}"/>
    <cellStyle name="Currency [0] Total 2 9" xfId="28879" xr:uid="{00000000-0005-0000-0000-0000C8700000}"/>
    <cellStyle name="Currency [0] Total 2 9 2" xfId="28880" xr:uid="{00000000-0005-0000-0000-0000C9700000}"/>
    <cellStyle name="Currency [0] Total 2 9 2 2" xfId="28881" xr:uid="{00000000-0005-0000-0000-0000CA700000}"/>
    <cellStyle name="Currency [0] Total 2 9 3" xfId="28882" xr:uid="{00000000-0005-0000-0000-0000CB700000}"/>
    <cellStyle name="Currency [0] Total 20" xfId="28883" xr:uid="{00000000-0005-0000-0000-0000CC700000}"/>
    <cellStyle name="Currency [0] Total 3" xfId="28884" xr:uid="{00000000-0005-0000-0000-0000CD700000}"/>
    <cellStyle name="Currency [0] Total 3 10" xfId="28885" xr:uid="{00000000-0005-0000-0000-0000CE700000}"/>
    <cellStyle name="Currency [0] Total 3 10 2" xfId="28886" xr:uid="{00000000-0005-0000-0000-0000CF700000}"/>
    <cellStyle name="Currency [0] Total 3 11" xfId="28887" xr:uid="{00000000-0005-0000-0000-0000D0700000}"/>
    <cellStyle name="Currency [0] Total 3 11 2" xfId="28888" xr:uid="{00000000-0005-0000-0000-0000D1700000}"/>
    <cellStyle name="Currency [0] Total 3 12" xfId="28889" xr:uid="{00000000-0005-0000-0000-0000D2700000}"/>
    <cellStyle name="Currency [0] Total 3 2" xfId="28890" xr:uid="{00000000-0005-0000-0000-0000D3700000}"/>
    <cellStyle name="Currency [0] Total 3 2 2" xfId="28891" xr:uid="{00000000-0005-0000-0000-0000D4700000}"/>
    <cellStyle name="Currency [0] Total 3 2 2 2" xfId="28892" xr:uid="{00000000-0005-0000-0000-0000D5700000}"/>
    <cellStyle name="Currency [0] Total 3 2 3" xfId="28893" xr:uid="{00000000-0005-0000-0000-0000D6700000}"/>
    <cellStyle name="Currency [0] Total 3 2 3 2" xfId="28894" xr:uid="{00000000-0005-0000-0000-0000D7700000}"/>
    <cellStyle name="Currency [0] Total 3 2 4" xfId="28895" xr:uid="{00000000-0005-0000-0000-0000D8700000}"/>
    <cellStyle name="Currency [0] Total 3 3" xfId="28896" xr:uid="{00000000-0005-0000-0000-0000D9700000}"/>
    <cellStyle name="Currency [0] Total 3 3 2" xfId="28897" xr:uid="{00000000-0005-0000-0000-0000DA700000}"/>
    <cellStyle name="Currency [0] Total 3 3 2 2" xfId="28898" xr:uid="{00000000-0005-0000-0000-0000DB700000}"/>
    <cellStyle name="Currency [0] Total 3 3 3" xfId="28899" xr:uid="{00000000-0005-0000-0000-0000DC700000}"/>
    <cellStyle name="Currency [0] Total 3 3 3 2" xfId="28900" xr:uid="{00000000-0005-0000-0000-0000DD700000}"/>
    <cellStyle name="Currency [0] Total 3 3 4" xfId="28901" xr:uid="{00000000-0005-0000-0000-0000DE700000}"/>
    <cellStyle name="Currency [0] Total 3 4" xfId="28902" xr:uid="{00000000-0005-0000-0000-0000DF700000}"/>
    <cellStyle name="Currency [0] Total 3 4 2" xfId="28903" xr:uid="{00000000-0005-0000-0000-0000E0700000}"/>
    <cellStyle name="Currency [0] Total 3 4 2 2" xfId="28904" xr:uid="{00000000-0005-0000-0000-0000E1700000}"/>
    <cellStyle name="Currency [0] Total 3 4 3" xfId="28905" xr:uid="{00000000-0005-0000-0000-0000E2700000}"/>
    <cellStyle name="Currency [0] Total 3 4 3 2" xfId="28906" xr:uid="{00000000-0005-0000-0000-0000E3700000}"/>
    <cellStyle name="Currency [0] Total 3 4 4" xfId="28907" xr:uid="{00000000-0005-0000-0000-0000E4700000}"/>
    <cellStyle name="Currency [0] Total 3 5" xfId="28908" xr:uid="{00000000-0005-0000-0000-0000E5700000}"/>
    <cellStyle name="Currency [0] Total 3 5 2" xfId="28909" xr:uid="{00000000-0005-0000-0000-0000E6700000}"/>
    <cellStyle name="Currency [0] Total 3 5 2 2" xfId="28910" xr:uid="{00000000-0005-0000-0000-0000E7700000}"/>
    <cellStyle name="Currency [0] Total 3 5 3" xfId="28911" xr:uid="{00000000-0005-0000-0000-0000E8700000}"/>
    <cellStyle name="Currency [0] Total 3 5 3 2" xfId="28912" xr:uid="{00000000-0005-0000-0000-0000E9700000}"/>
    <cellStyle name="Currency [0] Total 3 5 4" xfId="28913" xr:uid="{00000000-0005-0000-0000-0000EA700000}"/>
    <cellStyle name="Currency [0] Total 3 6" xfId="28914" xr:uid="{00000000-0005-0000-0000-0000EB700000}"/>
    <cellStyle name="Currency [0] Total 3 6 2" xfId="28915" xr:uid="{00000000-0005-0000-0000-0000EC700000}"/>
    <cellStyle name="Currency [0] Total 3 6 2 2" xfId="28916" xr:uid="{00000000-0005-0000-0000-0000ED700000}"/>
    <cellStyle name="Currency [0] Total 3 6 3" xfId="28917" xr:uid="{00000000-0005-0000-0000-0000EE700000}"/>
    <cellStyle name="Currency [0] Total 3 6 3 2" xfId="28918" xr:uid="{00000000-0005-0000-0000-0000EF700000}"/>
    <cellStyle name="Currency [0] Total 3 6 4" xfId="28919" xr:uid="{00000000-0005-0000-0000-0000F0700000}"/>
    <cellStyle name="Currency [0] Total 3 7" xfId="28920" xr:uid="{00000000-0005-0000-0000-0000F1700000}"/>
    <cellStyle name="Currency [0] Total 3 7 2" xfId="28921" xr:uid="{00000000-0005-0000-0000-0000F2700000}"/>
    <cellStyle name="Currency [0] Total 3 7 2 2" xfId="28922" xr:uid="{00000000-0005-0000-0000-0000F3700000}"/>
    <cellStyle name="Currency [0] Total 3 7 3" xfId="28923" xr:uid="{00000000-0005-0000-0000-0000F4700000}"/>
    <cellStyle name="Currency [0] Total 3 7 3 2" xfId="28924" xr:uid="{00000000-0005-0000-0000-0000F5700000}"/>
    <cellStyle name="Currency [0] Total 3 7 4" xfId="28925" xr:uid="{00000000-0005-0000-0000-0000F6700000}"/>
    <cellStyle name="Currency [0] Total 3 8" xfId="28926" xr:uid="{00000000-0005-0000-0000-0000F7700000}"/>
    <cellStyle name="Currency [0] Total 3 8 2" xfId="28927" xr:uid="{00000000-0005-0000-0000-0000F8700000}"/>
    <cellStyle name="Currency [0] Total 3 8 2 2" xfId="28928" xr:uid="{00000000-0005-0000-0000-0000F9700000}"/>
    <cellStyle name="Currency [0] Total 3 8 3" xfId="28929" xr:uid="{00000000-0005-0000-0000-0000FA700000}"/>
    <cellStyle name="Currency [0] Total 3 9" xfId="28930" xr:uid="{00000000-0005-0000-0000-0000FB700000}"/>
    <cellStyle name="Currency [0] Total 3 9 2" xfId="28931" xr:uid="{00000000-0005-0000-0000-0000FC700000}"/>
    <cellStyle name="Currency [0] Total 3 9 2 2" xfId="28932" xr:uid="{00000000-0005-0000-0000-0000FD700000}"/>
    <cellStyle name="Currency [0] Total 3 9 3" xfId="28933" xr:uid="{00000000-0005-0000-0000-0000FE700000}"/>
    <cellStyle name="Currency [0] Total 4" xfId="28934" xr:uid="{00000000-0005-0000-0000-0000FF700000}"/>
    <cellStyle name="Currency [0] Total 4 10" xfId="28935" xr:uid="{00000000-0005-0000-0000-000000710000}"/>
    <cellStyle name="Currency [0] Total 4 10 2" xfId="28936" xr:uid="{00000000-0005-0000-0000-000001710000}"/>
    <cellStyle name="Currency [0] Total 4 11" xfId="28937" xr:uid="{00000000-0005-0000-0000-000002710000}"/>
    <cellStyle name="Currency [0] Total 4 11 2" xfId="28938" xr:uid="{00000000-0005-0000-0000-000003710000}"/>
    <cellStyle name="Currency [0] Total 4 12" xfId="28939" xr:uid="{00000000-0005-0000-0000-000004710000}"/>
    <cellStyle name="Currency [0] Total 4 2" xfId="28940" xr:uid="{00000000-0005-0000-0000-000005710000}"/>
    <cellStyle name="Currency [0] Total 4 2 2" xfId="28941" xr:uid="{00000000-0005-0000-0000-000006710000}"/>
    <cellStyle name="Currency [0] Total 4 2 2 2" xfId="28942" xr:uid="{00000000-0005-0000-0000-000007710000}"/>
    <cellStyle name="Currency [0] Total 4 2 3" xfId="28943" xr:uid="{00000000-0005-0000-0000-000008710000}"/>
    <cellStyle name="Currency [0] Total 4 2 3 2" xfId="28944" xr:uid="{00000000-0005-0000-0000-000009710000}"/>
    <cellStyle name="Currency [0] Total 4 2 4" xfId="28945" xr:uid="{00000000-0005-0000-0000-00000A710000}"/>
    <cellStyle name="Currency [0] Total 4 3" xfId="28946" xr:uid="{00000000-0005-0000-0000-00000B710000}"/>
    <cellStyle name="Currency [0] Total 4 3 2" xfId="28947" xr:uid="{00000000-0005-0000-0000-00000C710000}"/>
    <cellStyle name="Currency [0] Total 4 3 2 2" xfId="28948" xr:uid="{00000000-0005-0000-0000-00000D710000}"/>
    <cellStyle name="Currency [0] Total 4 3 3" xfId="28949" xr:uid="{00000000-0005-0000-0000-00000E710000}"/>
    <cellStyle name="Currency [0] Total 4 3 3 2" xfId="28950" xr:uid="{00000000-0005-0000-0000-00000F710000}"/>
    <cellStyle name="Currency [0] Total 4 3 4" xfId="28951" xr:uid="{00000000-0005-0000-0000-000010710000}"/>
    <cellStyle name="Currency [0] Total 4 4" xfId="28952" xr:uid="{00000000-0005-0000-0000-000011710000}"/>
    <cellStyle name="Currency [0] Total 4 4 2" xfId="28953" xr:uid="{00000000-0005-0000-0000-000012710000}"/>
    <cellStyle name="Currency [0] Total 4 4 2 2" xfId="28954" xr:uid="{00000000-0005-0000-0000-000013710000}"/>
    <cellStyle name="Currency [0] Total 4 4 3" xfId="28955" xr:uid="{00000000-0005-0000-0000-000014710000}"/>
    <cellStyle name="Currency [0] Total 4 4 3 2" xfId="28956" xr:uid="{00000000-0005-0000-0000-000015710000}"/>
    <cellStyle name="Currency [0] Total 4 4 4" xfId="28957" xr:uid="{00000000-0005-0000-0000-000016710000}"/>
    <cellStyle name="Currency [0] Total 4 5" xfId="28958" xr:uid="{00000000-0005-0000-0000-000017710000}"/>
    <cellStyle name="Currency [0] Total 4 5 2" xfId="28959" xr:uid="{00000000-0005-0000-0000-000018710000}"/>
    <cellStyle name="Currency [0] Total 4 5 2 2" xfId="28960" xr:uid="{00000000-0005-0000-0000-000019710000}"/>
    <cellStyle name="Currency [0] Total 4 5 3" xfId="28961" xr:uid="{00000000-0005-0000-0000-00001A710000}"/>
    <cellStyle name="Currency [0] Total 4 5 3 2" xfId="28962" xr:uid="{00000000-0005-0000-0000-00001B710000}"/>
    <cellStyle name="Currency [0] Total 4 5 4" xfId="28963" xr:uid="{00000000-0005-0000-0000-00001C710000}"/>
    <cellStyle name="Currency [0] Total 4 6" xfId="28964" xr:uid="{00000000-0005-0000-0000-00001D710000}"/>
    <cellStyle name="Currency [0] Total 4 6 2" xfId="28965" xr:uid="{00000000-0005-0000-0000-00001E710000}"/>
    <cellStyle name="Currency [0] Total 4 6 2 2" xfId="28966" xr:uid="{00000000-0005-0000-0000-00001F710000}"/>
    <cellStyle name="Currency [0] Total 4 6 3" xfId="28967" xr:uid="{00000000-0005-0000-0000-000020710000}"/>
    <cellStyle name="Currency [0] Total 4 6 3 2" xfId="28968" xr:uid="{00000000-0005-0000-0000-000021710000}"/>
    <cellStyle name="Currency [0] Total 4 6 4" xfId="28969" xr:uid="{00000000-0005-0000-0000-000022710000}"/>
    <cellStyle name="Currency [0] Total 4 7" xfId="28970" xr:uid="{00000000-0005-0000-0000-000023710000}"/>
    <cellStyle name="Currency [0] Total 4 7 2" xfId="28971" xr:uid="{00000000-0005-0000-0000-000024710000}"/>
    <cellStyle name="Currency [0] Total 4 7 2 2" xfId="28972" xr:uid="{00000000-0005-0000-0000-000025710000}"/>
    <cellStyle name="Currency [0] Total 4 7 3" xfId="28973" xr:uid="{00000000-0005-0000-0000-000026710000}"/>
    <cellStyle name="Currency [0] Total 4 7 3 2" xfId="28974" xr:uid="{00000000-0005-0000-0000-000027710000}"/>
    <cellStyle name="Currency [0] Total 4 7 4" xfId="28975" xr:uid="{00000000-0005-0000-0000-000028710000}"/>
    <cellStyle name="Currency [0] Total 4 8" xfId="28976" xr:uid="{00000000-0005-0000-0000-000029710000}"/>
    <cellStyle name="Currency [0] Total 4 8 2" xfId="28977" xr:uid="{00000000-0005-0000-0000-00002A710000}"/>
    <cellStyle name="Currency [0] Total 4 8 2 2" xfId="28978" xr:uid="{00000000-0005-0000-0000-00002B710000}"/>
    <cellStyle name="Currency [0] Total 4 8 3" xfId="28979" xr:uid="{00000000-0005-0000-0000-00002C710000}"/>
    <cellStyle name="Currency [0] Total 4 9" xfId="28980" xr:uid="{00000000-0005-0000-0000-00002D710000}"/>
    <cellStyle name="Currency [0] Total 4 9 2" xfId="28981" xr:uid="{00000000-0005-0000-0000-00002E710000}"/>
    <cellStyle name="Currency [0] Total 4 9 2 2" xfId="28982" xr:uid="{00000000-0005-0000-0000-00002F710000}"/>
    <cellStyle name="Currency [0] Total 4 9 3" xfId="28983" xr:uid="{00000000-0005-0000-0000-000030710000}"/>
    <cellStyle name="Currency [0] Total 5" xfId="28984" xr:uid="{00000000-0005-0000-0000-000031710000}"/>
    <cellStyle name="Currency [0] Total 5 10" xfId="28985" xr:uid="{00000000-0005-0000-0000-000032710000}"/>
    <cellStyle name="Currency [0] Total 5 10 2" xfId="28986" xr:uid="{00000000-0005-0000-0000-000033710000}"/>
    <cellStyle name="Currency [0] Total 5 11" xfId="28987" xr:uid="{00000000-0005-0000-0000-000034710000}"/>
    <cellStyle name="Currency [0] Total 5 11 2" xfId="28988" xr:uid="{00000000-0005-0000-0000-000035710000}"/>
    <cellStyle name="Currency [0] Total 5 12" xfId="28989" xr:uid="{00000000-0005-0000-0000-000036710000}"/>
    <cellStyle name="Currency [0] Total 5 2" xfId="28990" xr:uid="{00000000-0005-0000-0000-000037710000}"/>
    <cellStyle name="Currency [0] Total 5 2 2" xfId="28991" xr:uid="{00000000-0005-0000-0000-000038710000}"/>
    <cellStyle name="Currency [0] Total 5 2 2 2" xfId="28992" xr:uid="{00000000-0005-0000-0000-000039710000}"/>
    <cellStyle name="Currency [0] Total 5 2 3" xfId="28993" xr:uid="{00000000-0005-0000-0000-00003A710000}"/>
    <cellStyle name="Currency [0] Total 5 2 3 2" xfId="28994" xr:uid="{00000000-0005-0000-0000-00003B710000}"/>
    <cellStyle name="Currency [0] Total 5 2 4" xfId="28995" xr:uid="{00000000-0005-0000-0000-00003C710000}"/>
    <cellStyle name="Currency [0] Total 5 3" xfId="28996" xr:uid="{00000000-0005-0000-0000-00003D710000}"/>
    <cellStyle name="Currency [0] Total 5 3 2" xfId="28997" xr:uid="{00000000-0005-0000-0000-00003E710000}"/>
    <cellStyle name="Currency [0] Total 5 3 2 2" xfId="28998" xr:uid="{00000000-0005-0000-0000-00003F710000}"/>
    <cellStyle name="Currency [0] Total 5 3 3" xfId="28999" xr:uid="{00000000-0005-0000-0000-000040710000}"/>
    <cellStyle name="Currency [0] Total 5 3 3 2" xfId="29000" xr:uid="{00000000-0005-0000-0000-000041710000}"/>
    <cellStyle name="Currency [0] Total 5 3 4" xfId="29001" xr:uid="{00000000-0005-0000-0000-000042710000}"/>
    <cellStyle name="Currency [0] Total 5 4" xfId="29002" xr:uid="{00000000-0005-0000-0000-000043710000}"/>
    <cellStyle name="Currency [0] Total 5 4 2" xfId="29003" xr:uid="{00000000-0005-0000-0000-000044710000}"/>
    <cellStyle name="Currency [0] Total 5 4 2 2" xfId="29004" xr:uid="{00000000-0005-0000-0000-000045710000}"/>
    <cellStyle name="Currency [0] Total 5 4 3" xfId="29005" xr:uid="{00000000-0005-0000-0000-000046710000}"/>
    <cellStyle name="Currency [0] Total 5 4 3 2" xfId="29006" xr:uid="{00000000-0005-0000-0000-000047710000}"/>
    <cellStyle name="Currency [0] Total 5 4 4" xfId="29007" xr:uid="{00000000-0005-0000-0000-000048710000}"/>
    <cellStyle name="Currency [0] Total 5 5" xfId="29008" xr:uid="{00000000-0005-0000-0000-000049710000}"/>
    <cellStyle name="Currency [0] Total 5 5 2" xfId="29009" xr:uid="{00000000-0005-0000-0000-00004A710000}"/>
    <cellStyle name="Currency [0] Total 5 5 2 2" xfId="29010" xr:uid="{00000000-0005-0000-0000-00004B710000}"/>
    <cellStyle name="Currency [0] Total 5 5 3" xfId="29011" xr:uid="{00000000-0005-0000-0000-00004C710000}"/>
    <cellStyle name="Currency [0] Total 5 5 3 2" xfId="29012" xr:uid="{00000000-0005-0000-0000-00004D710000}"/>
    <cellStyle name="Currency [0] Total 5 5 4" xfId="29013" xr:uid="{00000000-0005-0000-0000-00004E710000}"/>
    <cellStyle name="Currency [0] Total 5 6" xfId="29014" xr:uid="{00000000-0005-0000-0000-00004F710000}"/>
    <cellStyle name="Currency [0] Total 5 6 2" xfId="29015" xr:uid="{00000000-0005-0000-0000-000050710000}"/>
    <cellStyle name="Currency [0] Total 5 6 2 2" xfId="29016" xr:uid="{00000000-0005-0000-0000-000051710000}"/>
    <cellStyle name="Currency [0] Total 5 6 3" xfId="29017" xr:uid="{00000000-0005-0000-0000-000052710000}"/>
    <cellStyle name="Currency [0] Total 5 6 3 2" xfId="29018" xr:uid="{00000000-0005-0000-0000-000053710000}"/>
    <cellStyle name="Currency [0] Total 5 6 4" xfId="29019" xr:uid="{00000000-0005-0000-0000-000054710000}"/>
    <cellStyle name="Currency [0] Total 5 7" xfId="29020" xr:uid="{00000000-0005-0000-0000-000055710000}"/>
    <cellStyle name="Currency [0] Total 5 7 2" xfId="29021" xr:uid="{00000000-0005-0000-0000-000056710000}"/>
    <cellStyle name="Currency [0] Total 5 7 2 2" xfId="29022" xr:uid="{00000000-0005-0000-0000-000057710000}"/>
    <cellStyle name="Currency [0] Total 5 7 3" xfId="29023" xr:uid="{00000000-0005-0000-0000-000058710000}"/>
    <cellStyle name="Currency [0] Total 5 7 3 2" xfId="29024" xr:uid="{00000000-0005-0000-0000-000059710000}"/>
    <cellStyle name="Currency [0] Total 5 7 4" xfId="29025" xr:uid="{00000000-0005-0000-0000-00005A710000}"/>
    <cellStyle name="Currency [0] Total 5 8" xfId="29026" xr:uid="{00000000-0005-0000-0000-00005B710000}"/>
    <cellStyle name="Currency [0] Total 5 8 2" xfId="29027" xr:uid="{00000000-0005-0000-0000-00005C710000}"/>
    <cellStyle name="Currency [0] Total 5 8 2 2" xfId="29028" xr:uid="{00000000-0005-0000-0000-00005D710000}"/>
    <cellStyle name="Currency [0] Total 5 8 3" xfId="29029" xr:uid="{00000000-0005-0000-0000-00005E710000}"/>
    <cellStyle name="Currency [0] Total 5 9" xfId="29030" xr:uid="{00000000-0005-0000-0000-00005F710000}"/>
    <cellStyle name="Currency [0] Total 5 9 2" xfId="29031" xr:uid="{00000000-0005-0000-0000-000060710000}"/>
    <cellStyle name="Currency [0] Total 5 9 2 2" xfId="29032" xr:uid="{00000000-0005-0000-0000-000061710000}"/>
    <cellStyle name="Currency [0] Total 5 9 3" xfId="29033" xr:uid="{00000000-0005-0000-0000-000062710000}"/>
    <cellStyle name="Currency [0] Total 6" xfId="29034" xr:uid="{00000000-0005-0000-0000-000063710000}"/>
    <cellStyle name="Currency [0] Total 6 10" xfId="29035" xr:uid="{00000000-0005-0000-0000-000064710000}"/>
    <cellStyle name="Currency [0] Total 6 10 2" xfId="29036" xr:uid="{00000000-0005-0000-0000-000065710000}"/>
    <cellStyle name="Currency [0] Total 6 11" xfId="29037" xr:uid="{00000000-0005-0000-0000-000066710000}"/>
    <cellStyle name="Currency [0] Total 6 11 2" xfId="29038" xr:uid="{00000000-0005-0000-0000-000067710000}"/>
    <cellStyle name="Currency [0] Total 6 12" xfId="29039" xr:uid="{00000000-0005-0000-0000-000068710000}"/>
    <cellStyle name="Currency [0] Total 6 2" xfId="29040" xr:uid="{00000000-0005-0000-0000-000069710000}"/>
    <cellStyle name="Currency [0] Total 6 2 2" xfId="29041" xr:uid="{00000000-0005-0000-0000-00006A710000}"/>
    <cellStyle name="Currency [0] Total 6 2 2 2" xfId="29042" xr:uid="{00000000-0005-0000-0000-00006B710000}"/>
    <cellStyle name="Currency [0] Total 6 2 3" xfId="29043" xr:uid="{00000000-0005-0000-0000-00006C710000}"/>
    <cellStyle name="Currency [0] Total 6 2 3 2" xfId="29044" xr:uid="{00000000-0005-0000-0000-00006D710000}"/>
    <cellStyle name="Currency [0] Total 6 2 4" xfId="29045" xr:uid="{00000000-0005-0000-0000-00006E710000}"/>
    <cellStyle name="Currency [0] Total 6 3" xfId="29046" xr:uid="{00000000-0005-0000-0000-00006F710000}"/>
    <cellStyle name="Currency [0] Total 6 3 2" xfId="29047" xr:uid="{00000000-0005-0000-0000-000070710000}"/>
    <cellStyle name="Currency [0] Total 6 3 2 2" xfId="29048" xr:uid="{00000000-0005-0000-0000-000071710000}"/>
    <cellStyle name="Currency [0] Total 6 3 3" xfId="29049" xr:uid="{00000000-0005-0000-0000-000072710000}"/>
    <cellStyle name="Currency [0] Total 6 3 3 2" xfId="29050" xr:uid="{00000000-0005-0000-0000-000073710000}"/>
    <cellStyle name="Currency [0] Total 6 3 4" xfId="29051" xr:uid="{00000000-0005-0000-0000-000074710000}"/>
    <cellStyle name="Currency [0] Total 6 4" xfId="29052" xr:uid="{00000000-0005-0000-0000-000075710000}"/>
    <cellStyle name="Currency [0] Total 6 4 2" xfId="29053" xr:uid="{00000000-0005-0000-0000-000076710000}"/>
    <cellStyle name="Currency [0] Total 6 4 2 2" xfId="29054" xr:uid="{00000000-0005-0000-0000-000077710000}"/>
    <cellStyle name="Currency [0] Total 6 4 3" xfId="29055" xr:uid="{00000000-0005-0000-0000-000078710000}"/>
    <cellStyle name="Currency [0] Total 6 4 3 2" xfId="29056" xr:uid="{00000000-0005-0000-0000-000079710000}"/>
    <cellStyle name="Currency [0] Total 6 4 4" xfId="29057" xr:uid="{00000000-0005-0000-0000-00007A710000}"/>
    <cellStyle name="Currency [0] Total 6 5" xfId="29058" xr:uid="{00000000-0005-0000-0000-00007B710000}"/>
    <cellStyle name="Currency [0] Total 6 5 2" xfId="29059" xr:uid="{00000000-0005-0000-0000-00007C710000}"/>
    <cellStyle name="Currency [0] Total 6 5 2 2" xfId="29060" xr:uid="{00000000-0005-0000-0000-00007D710000}"/>
    <cellStyle name="Currency [0] Total 6 5 3" xfId="29061" xr:uid="{00000000-0005-0000-0000-00007E710000}"/>
    <cellStyle name="Currency [0] Total 6 5 3 2" xfId="29062" xr:uid="{00000000-0005-0000-0000-00007F710000}"/>
    <cellStyle name="Currency [0] Total 6 5 4" xfId="29063" xr:uid="{00000000-0005-0000-0000-000080710000}"/>
    <cellStyle name="Currency [0] Total 6 6" xfId="29064" xr:uid="{00000000-0005-0000-0000-000081710000}"/>
    <cellStyle name="Currency [0] Total 6 6 2" xfId="29065" xr:uid="{00000000-0005-0000-0000-000082710000}"/>
    <cellStyle name="Currency [0] Total 6 6 2 2" xfId="29066" xr:uid="{00000000-0005-0000-0000-000083710000}"/>
    <cellStyle name="Currency [0] Total 6 6 3" xfId="29067" xr:uid="{00000000-0005-0000-0000-000084710000}"/>
    <cellStyle name="Currency [0] Total 6 6 3 2" xfId="29068" xr:uid="{00000000-0005-0000-0000-000085710000}"/>
    <cellStyle name="Currency [0] Total 6 6 4" xfId="29069" xr:uid="{00000000-0005-0000-0000-000086710000}"/>
    <cellStyle name="Currency [0] Total 6 7" xfId="29070" xr:uid="{00000000-0005-0000-0000-000087710000}"/>
    <cellStyle name="Currency [0] Total 6 7 2" xfId="29071" xr:uid="{00000000-0005-0000-0000-000088710000}"/>
    <cellStyle name="Currency [0] Total 6 7 2 2" xfId="29072" xr:uid="{00000000-0005-0000-0000-000089710000}"/>
    <cellStyle name="Currency [0] Total 6 7 3" xfId="29073" xr:uid="{00000000-0005-0000-0000-00008A710000}"/>
    <cellStyle name="Currency [0] Total 6 7 3 2" xfId="29074" xr:uid="{00000000-0005-0000-0000-00008B710000}"/>
    <cellStyle name="Currency [0] Total 6 7 4" xfId="29075" xr:uid="{00000000-0005-0000-0000-00008C710000}"/>
    <cellStyle name="Currency [0] Total 6 8" xfId="29076" xr:uid="{00000000-0005-0000-0000-00008D710000}"/>
    <cellStyle name="Currency [0] Total 6 8 2" xfId="29077" xr:uid="{00000000-0005-0000-0000-00008E710000}"/>
    <cellStyle name="Currency [0] Total 6 8 2 2" xfId="29078" xr:uid="{00000000-0005-0000-0000-00008F710000}"/>
    <cellStyle name="Currency [0] Total 6 8 3" xfId="29079" xr:uid="{00000000-0005-0000-0000-000090710000}"/>
    <cellStyle name="Currency [0] Total 6 9" xfId="29080" xr:uid="{00000000-0005-0000-0000-000091710000}"/>
    <cellStyle name="Currency [0] Total 6 9 2" xfId="29081" xr:uid="{00000000-0005-0000-0000-000092710000}"/>
    <cellStyle name="Currency [0] Total 6 9 2 2" xfId="29082" xr:uid="{00000000-0005-0000-0000-000093710000}"/>
    <cellStyle name="Currency [0] Total 6 9 3" xfId="29083" xr:uid="{00000000-0005-0000-0000-000094710000}"/>
    <cellStyle name="Currency [0] Total 7" xfId="29084" xr:uid="{00000000-0005-0000-0000-000095710000}"/>
    <cellStyle name="Currency [0] Total 7 10" xfId="29085" xr:uid="{00000000-0005-0000-0000-000096710000}"/>
    <cellStyle name="Currency [0] Total 7 10 2" xfId="29086" xr:uid="{00000000-0005-0000-0000-000097710000}"/>
    <cellStyle name="Currency [0] Total 7 11" xfId="29087" xr:uid="{00000000-0005-0000-0000-000098710000}"/>
    <cellStyle name="Currency [0] Total 7 11 2" xfId="29088" xr:uid="{00000000-0005-0000-0000-000099710000}"/>
    <cellStyle name="Currency [0] Total 7 12" xfId="29089" xr:uid="{00000000-0005-0000-0000-00009A710000}"/>
    <cellStyle name="Currency [0] Total 7 2" xfId="29090" xr:uid="{00000000-0005-0000-0000-00009B710000}"/>
    <cellStyle name="Currency [0] Total 7 2 2" xfId="29091" xr:uid="{00000000-0005-0000-0000-00009C710000}"/>
    <cellStyle name="Currency [0] Total 7 2 2 2" xfId="29092" xr:uid="{00000000-0005-0000-0000-00009D710000}"/>
    <cellStyle name="Currency [0] Total 7 2 3" xfId="29093" xr:uid="{00000000-0005-0000-0000-00009E710000}"/>
    <cellStyle name="Currency [0] Total 7 2 3 2" xfId="29094" xr:uid="{00000000-0005-0000-0000-00009F710000}"/>
    <cellStyle name="Currency [0] Total 7 2 4" xfId="29095" xr:uid="{00000000-0005-0000-0000-0000A0710000}"/>
    <cellStyle name="Currency [0] Total 7 3" xfId="29096" xr:uid="{00000000-0005-0000-0000-0000A1710000}"/>
    <cellStyle name="Currency [0] Total 7 3 2" xfId="29097" xr:uid="{00000000-0005-0000-0000-0000A2710000}"/>
    <cellStyle name="Currency [0] Total 7 3 2 2" xfId="29098" xr:uid="{00000000-0005-0000-0000-0000A3710000}"/>
    <cellStyle name="Currency [0] Total 7 3 3" xfId="29099" xr:uid="{00000000-0005-0000-0000-0000A4710000}"/>
    <cellStyle name="Currency [0] Total 7 3 3 2" xfId="29100" xr:uid="{00000000-0005-0000-0000-0000A5710000}"/>
    <cellStyle name="Currency [0] Total 7 3 4" xfId="29101" xr:uid="{00000000-0005-0000-0000-0000A6710000}"/>
    <cellStyle name="Currency [0] Total 7 4" xfId="29102" xr:uid="{00000000-0005-0000-0000-0000A7710000}"/>
    <cellStyle name="Currency [0] Total 7 4 2" xfId="29103" xr:uid="{00000000-0005-0000-0000-0000A8710000}"/>
    <cellStyle name="Currency [0] Total 7 4 2 2" xfId="29104" xr:uid="{00000000-0005-0000-0000-0000A9710000}"/>
    <cellStyle name="Currency [0] Total 7 4 3" xfId="29105" xr:uid="{00000000-0005-0000-0000-0000AA710000}"/>
    <cellStyle name="Currency [0] Total 7 4 3 2" xfId="29106" xr:uid="{00000000-0005-0000-0000-0000AB710000}"/>
    <cellStyle name="Currency [0] Total 7 4 4" xfId="29107" xr:uid="{00000000-0005-0000-0000-0000AC710000}"/>
    <cellStyle name="Currency [0] Total 7 5" xfId="29108" xr:uid="{00000000-0005-0000-0000-0000AD710000}"/>
    <cellStyle name="Currency [0] Total 7 5 2" xfId="29109" xr:uid="{00000000-0005-0000-0000-0000AE710000}"/>
    <cellStyle name="Currency [0] Total 7 5 2 2" xfId="29110" xr:uid="{00000000-0005-0000-0000-0000AF710000}"/>
    <cellStyle name="Currency [0] Total 7 5 3" xfId="29111" xr:uid="{00000000-0005-0000-0000-0000B0710000}"/>
    <cellStyle name="Currency [0] Total 7 5 3 2" xfId="29112" xr:uid="{00000000-0005-0000-0000-0000B1710000}"/>
    <cellStyle name="Currency [0] Total 7 5 4" xfId="29113" xr:uid="{00000000-0005-0000-0000-0000B2710000}"/>
    <cellStyle name="Currency [0] Total 7 6" xfId="29114" xr:uid="{00000000-0005-0000-0000-0000B3710000}"/>
    <cellStyle name="Currency [0] Total 7 6 2" xfId="29115" xr:uid="{00000000-0005-0000-0000-0000B4710000}"/>
    <cellStyle name="Currency [0] Total 7 6 2 2" xfId="29116" xr:uid="{00000000-0005-0000-0000-0000B5710000}"/>
    <cellStyle name="Currency [0] Total 7 6 3" xfId="29117" xr:uid="{00000000-0005-0000-0000-0000B6710000}"/>
    <cellStyle name="Currency [0] Total 7 6 3 2" xfId="29118" xr:uid="{00000000-0005-0000-0000-0000B7710000}"/>
    <cellStyle name="Currency [0] Total 7 6 4" xfId="29119" xr:uid="{00000000-0005-0000-0000-0000B8710000}"/>
    <cellStyle name="Currency [0] Total 7 7" xfId="29120" xr:uid="{00000000-0005-0000-0000-0000B9710000}"/>
    <cellStyle name="Currency [0] Total 7 7 2" xfId="29121" xr:uid="{00000000-0005-0000-0000-0000BA710000}"/>
    <cellStyle name="Currency [0] Total 7 7 2 2" xfId="29122" xr:uid="{00000000-0005-0000-0000-0000BB710000}"/>
    <cellStyle name="Currency [0] Total 7 7 3" xfId="29123" xr:uid="{00000000-0005-0000-0000-0000BC710000}"/>
    <cellStyle name="Currency [0] Total 7 7 3 2" xfId="29124" xr:uid="{00000000-0005-0000-0000-0000BD710000}"/>
    <cellStyle name="Currency [0] Total 7 7 4" xfId="29125" xr:uid="{00000000-0005-0000-0000-0000BE710000}"/>
    <cellStyle name="Currency [0] Total 7 8" xfId="29126" xr:uid="{00000000-0005-0000-0000-0000BF710000}"/>
    <cellStyle name="Currency [0] Total 7 8 2" xfId="29127" xr:uid="{00000000-0005-0000-0000-0000C0710000}"/>
    <cellStyle name="Currency [0] Total 7 8 2 2" xfId="29128" xr:uid="{00000000-0005-0000-0000-0000C1710000}"/>
    <cellStyle name="Currency [0] Total 7 8 3" xfId="29129" xr:uid="{00000000-0005-0000-0000-0000C2710000}"/>
    <cellStyle name="Currency [0] Total 7 9" xfId="29130" xr:uid="{00000000-0005-0000-0000-0000C3710000}"/>
    <cellStyle name="Currency [0] Total 7 9 2" xfId="29131" xr:uid="{00000000-0005-0000-0000-0000C4710000}"/>
    <cellStyle name="Currency [0] Total 7 9 2 2" xfId="29132" xr:uid="{00000000-0005-0000-0000-0000C5710000}"/>
    <cellStyle name="Currency [0] Total 7 9 3" xfId="29133" xr:uid="{00000000-0005-0000-0000-0000C6710000}"/>
    <cellStyle name="Currency [0] Total 8" xfId="29134" xr:uid="{00000000-0005-0000-0000-0000C7710000}"/>
    <cellStyle name="Currency [0] Total 8 10" xfId="29135" xr:uid="{00000000-0005-0000-0000-0000C8710000}"/>
    <cellStyle name="Currency [0] Total 8 10 2" xfId="29136" xr:uid="{00000000-0005-0000-0000-0000C9710000}"/>
    <cellStyle name="Currency [0] Total 8 11" xfId="29137" xr:uid="{00000000-0005-0000-0000-0000CA710000}"/>
    <cellStyle name="Currency [0] Total 8 11 2" xfId="29138" xr:uid="{00000000-0005-0000-0000-0000CB710000}"/>
    <cellStyle name="Currency [0] Total 8 12" xfId="29139" xr:uid="{00000000-0005-0000-0000-0000CC710000}"/>
    <cellStyle name="Currency [0] Total 8 2" xfId="29140" xr:uid="{00000000-0005-0000-0000-0000CD710000}"/>
    <cellStyle name="Currency [0] Total 8 2 2" xfId="29141" xr:uid="{00000000-0005-0000-0000-0000CE710000}"/>
    <cellStyle name="Currency [0] Total 8 2 2 2" xfId="29142" xr:uid="{00000000-0005-0000-0000-0000CF710000}"/>
    <cellStyle name="Currency [0] Total 8 2 3" xfId="29143" xr:uid="{00000000-0005-0000-0000-0000D0710000}"/>
    <cellStyle name="Currency [0] Total 8 2 3 2" xfId="29144" xr:uid="{00000000-0005-0000-0000-0000D1710000}"/>
    <cellStyle name="Currency [0] Total 8 2 4" xfId="29145" xr:uid="{00000000-0005-0000-0000-0000D2710000}"/>
    <cellStyle name="Currency [0] Total 8 3" xfId="29146" xr:uid="{00000000-0005-0000-0000-0000D3710000}"/>
    <cellStyle name="Currency [0] Total 8 3 2" xfId="29147" xr:uid="{00000000-0005-0000-0000-0000D4710000}"/>
    <cellStyle name="Currency [0] Total 8 3 2 2" xfId="29148" xr:uid="{00000000-0005-0000-0000-0000D5710000}"/>
    <cellStyle name="Currency [0] Total 8 3 3" xfId="29149" xr:uid="{00000000-0005-0000-0000-0000D6710000}"/>
    <cellStyle name="Currency [0] Total 8 3 3 2" xfId="29150" xr:uid="{00000000-0005-0000-0000-0000D7710000}"/>
    <cellStyle name="Currency [0] Total 8 3 4" xfId="29151" xr:uid="{00000000-0005-0000-0000-0000D8710000}"/>
    <cellStyle name="Currency [0] Total 8 4" xfId="29152" xr:uid="{00000000-0005-0000-0000-0000D9710000}"/>
    <cellStyle name="Currency [0] Total 8 4 2" xfId="29153" xr:uid="{00000000-0005-0000-0000-0000DA710000}"/>
    <cellStyle name="Currency [0] Total 8 4 2 2" xfId="29154" xr:uid="{00000000-0005-0000-0000-0000DB710000}"/>
    <cellStyle name="Currency [0] Total 8 4 3" xfId="29155" xr:uid="{00000000-0005-0000-0000-0000DC710000}"/>
    <cellStyle name="Currency [0] Total 8 4 3 2" xfId="29156" xr:uid="{00000000-0005-0000-0000-0000DD710000}"/>
    <cellStyle name="Currency [0] Total 8 4 4" xfId="29157" xr:uid="{00000000-0005-0000-0000-0000DE710000}"/>
    <cellStyle name="Currency [0] Total 8 5" xfId="29158" xr:uid="{00000000-0005-0000-0000-0000DF710000}"/>
    <cellStyle name="Currency [0] Total 8 5 2" xfId="29159" xr:uid="{00000000-0005-0000-0000-0000E0710000}"/>
    <cellStyle name="Currency [0] Total 8 5 2 2" xfId="29160" xr:uid="{00000000-0005-0000-0000-0000E1710000}"/>
    <cellStyle name="Currency [0] Total 8 5 3" xfId="29161" xr:uid="{00000000-0005-0000-0000-0000E2710000}"/>
    <cellStyle name="Currency [0] Total 8 5 3 2" xfId="29162" xr:uid="{00000000-0005-0000-0000-0000E3710000}"/>
    <cellStyle name="Currency [0] Total 8 5 4" xfId="29163" xr:uid="{00000000-0005-0000-0000-0000E4710000}"/>
    <cellStyle name="Currency [0] Total 8 6" xfId="29164" xr:uid="{00000000-0005-0000-0000-0000E5710000}"/>
    <cellStyle name="Currency [0] Total 8 6 2" xfId="29165" xr:uid="{00000000-0005-0000-0000-0000E6710000}"/>
    <cellStyle name="Currency [0] Total 8 6 2 2" xfId="29166" xr:uid="{00000000-0005-0000-0000-0000E7710000}"/>
    <cellStyle name="Currency [0] Total 8 6 3" xfId="29167" xr:uid="{00000000-0005-0000-0000-0000E8710000}"/>
    <cellStyle name="Currency [0] Total 8 6 3 2" xfId="29168" xr:uid="{00000000-0005-0000-0000-0000E9710000}"/>
    <cellStyle name="Currency [0] Total 8 6 4" xfId="29169" xr:uid="{00000000-0005-0000-0000-0000EA710000}"/>
    <cellStyle name="Currency [0] Total 8 7" xfId="29170" xr:uid="{00000000-0005-0000-0000-0000EB710000}"/>
    <cellStyle name="Currency [0] Total 8 7 2" xfId="29171" xr:uid="{00000000-0005-0000-0000-0000EC710000}"/>
    <cellStyle name="Currency [0] Total 8 7 2 2" xfId="29172" xr:uid="{00000000-0005-0000-0000-0000ED710000}"/>
    <cellStyle name="Currency [0] Total 8 7 3" xfId="29173" xr:uid="{00000000-0005-0000-0000-0000EE710000}"/>
    <cellStyle name="Currency [0] Total 8 7 3 2" xfId="29174" xr:uid="{00000000-0005-0000-0000-0000EF710000}"/>
    <cellStyle name="Currency [0] Total 8 7 4" xfId="29175" xr:uid="{00000000-0005-0000-0000-0000F0710000}"/>
    <cellStyle name="Currency [0] Total 8 8" xfId="29176" xr:uid="{00000000-0005-0000-0000-0000F1710000}"/>
    <cellStyle name="Currency [0] Total 8 8 2" xfId="29177" xr:uid="{00000000-0005-0000-0000-0000F2710000}"/>
    <cellStyle name="Currency [0] Total 8 8 2 2" xfId="29178" xr:uid="{00000000-0005-0000-0000-0000F3710000}"/>
    <cellStyle name="Currency [0] Total 8 8 3" xfId="29179" xr:uid="{00000000-0005-0000-0000-0000F4710000}"/>
    <cellStyle name="Currency [0] Total 8 9" xfId="29180" xr:uid="{00000000-0005-0000-0000-0000F5710000}"/>
    <cellStyle name="Currency [0] Total 8 9 2" xfId="29181" xr:uid="{00000000-0005-0000-0000-0000F6710000}"/>
    <cellStyle name="Currency [0] Total 8 9 2 2" xfId="29182" xr:uid="{00000000-0005-0000-0000-0000F7710000}"/>
    <cellStyle name="Currency [0] Total 8 9 3" xfId="29183" xr:uid="{00000000-0005-0000-0000-0000F8710000}"/>
    <cellStyle name="Currency [0] Total 9" xfId="29184" xr:uid="{00000000-0005-0000-0000-0000F9710000}"/>
    <cellStyle name="Currency [0] Total 9 2" xfId="29185" xr:uid="{00000000-0005-0000-0000-0000FA710000}"/>
    <cellStyle name="Currency [0] Total 9 2 2" xfId="29186" xr:uid="{00000000-0005-0000-0000-0000FB710000}"/>
    <cellStyle name="Currency [0] Total 9 3" xfId="29187" xr:uid="{00000000-0005-0000-0000-0000FC710000}"/>
    <cellStyle name="Currency [0] Total 9 3 2" xfId="29188" xr:uid="{00000000-0005-0000-0000-0000FD710000}"/>
    <cellStyle name="Currency [0] Total 9 4" xfId="29189" xr:uid="{00000000-0005-0000-0000-0000FE710000}"/>
    <cellStyle name="Currency [0]; --" xfId="29190" xr:uid="{00000000-0005-0000-0000-0000FF710000}"/>
    <cellStyle name="Currency [0]P" xfId="29191" xr:uid="{00000000-0005-0000-0000-000000720000}"/>
    <cellStyle name="Currency [00]" xfId="29192" xr:uid="{00000000-0005-0000-0000-000001720000}"/>
    <cellStyle name="Currency [00] 2" xfId="29193" xr:uid="{00000000-0005-0000-0000-000002720000}"/>
    <cellStyle name="Currency [1]" xfId="29194" xr:uid="{00000000-0005-0000-0000-000003720000}"/>
    <cellStyle name="Currency [1] 2" xfId="29195" xr:uid="{00000000-0005-0000-0000-000004720000}"/>
    <cellStyle name="Currency [1] Total" xfId="29196" xr:uid="{00000000-0005-0000-0000-000005720000}"/>
    <cellStyle name="Currency [1] Total 10" xfId="29197" xr:uid="{00000000-0005-0000-0000-000006720000}"/>
    <cellStyle name="Currency [1] Total 10 2" xfId="29198" xr:uid="{00000000-0005-0000-0000-000007720000}"/>
    <cellStyle name="Currency [1] Total 10 2 2" xfId="29199" xr:uid="{00000000-0005-0000-0000-000008720000}"/>
    <cellStyle name="Currency [1] Total 10 3" xfId="29200" xr:uid="{00000000-0005-0000-0000-000009720000}"/>
    <cellStyle name="Currency [1] Total 10 3 2" xfId="29201" xr:uid="{00000000-0005-0000-0000-00000A720000}"/>
    <cellStyle name="Currency [1] Total 10 4" xfId="29202" xr:uid="{00000000-0005-0000-0000-00000B720000}"/>
    <cellStyle name="Currency [1] Total 11" xfId="29203" xr:uid="{00000000-0005-0000-0000-00000C720000}"/>
    <cellStyle name="Currency [1] Total 11 2" xfId="29204" xr:uid="{00000000-0005-0000-0000-00000D720000}"/>
    <cellStyle name="Currency [1] Total 11 2 2" xfId="29205" xr:uid="{00000000-0005-0000-0000-00000E720000}"/>
    <cellStyle name="Currency [1] Total 11 3" xfId="29206" xr:uid="{00000000-0005-0000-0000-00000F720000}"/>
    <cellStyle name="Currency [1] Total 11 3 2" xfId="29207" xr:uid="{00000000-0005-0000-0000-000010720000}"/>
    <cellStyle name="Currency [1] Total 11 4" xfId="29208" xr:uid="{00000000-0005-0000-0000-000011720000}"/>
    <cellStyle name="Currency [1] Total 12" xfId="29209" xr:uid="{00000000-0005-0000-0000-000012720000}"/>
    <cellStyle name="Currency [1] Total 12 2" xfId="29210" xr:uid="{00000000-0005-0000-0000-000013720000}"/>
    <cellStyle name="Currency [1] Total 12 2 2" xfId="29211" xr:uid="{00000000-0005-0000-0000-000014720000}"/>
    <cellStyle name="Currency [1] Total 12 3" xfId="29212" xr:uid="{00000000-0005-0000-0000-000015720000}"/>
    <cellStyle name="Currency [1] Total 12 3 2" xfId="29213" xr:uid="{00000000-0005-0000-0000-000016720000}"/>
    <cellStyle name="Currency [1] Total 12 4" xfId="29214" xr:uid="{00000000-0005-0000-0000-000017720000}"/>
    <cellStyle name="Currency [1] Total 13" xfId="29215" xr:uid="{00000000-0005-0000-0000-000018720000}"/>
    <cellStyle name="Currency [1] Total 13 2" xfId="29216" xr:uid="{00000000-0005-0000-0000-000019720000}"/>
    <cellStyle name="Currency [1] Total 13 2 2" xfId="29217" xr:uid="{00000000-0005-0000-0000-00001A720000}"/>
    <cellStyle name="Currency [1] Total 13 3" xfId="29218" xr:uid="{00000000-0005-0000-0000-00001B720000}"/>
    <cellStyle name="Currency [1] Total 13 3 2" xfId="29219" xr:uid="{00000000-0005-0000-0000-00001C720000}"/>
    <cellStyle name="Currency [1] Total 13 4" xfId="29220" xr:uid="{00000000-0005-0000-0000-00001D720000}"/>
    <cellStyle name="Currency [1] Total 14" xfId="29221" xr:uid="{00000000-0005-0000-0000-00001E720000}"/>
    <cellStyle name="Currency [1] Total 14 2" xfId="29222" xr:uid="{00000000-0005-0000-0000-00001F720000}"/>
    <cellStyle name="Currency [1] Total 14 2 2" xfId="29223" xr:uid="{00000000-0005-0000-0000-000020720000}"/>
    <cellStyle name="Currency [1] Total 14 3" xfId="29224" xr:uid="{00000000-0005-0000-0000-000021720000}"/>
    <cellStyle name="Currency [1] Total 14 3 2" xfId="29225" xr:uid="{00000000-0005-0000-0000-000022720000}"/>
    <cellStyle name="Currency [1] Total 14 4" xfId="29226" xr:uid="{00000000-0005-0000-0000-000023720000}"/>
    <cellStyle name="Currency [1] Total 15" xfId="29227" xr:uid="{00000000-0005-0000-0000-000024720000}"/>
    <cellStyle name="Currency [1] Total 15 2" xfId="29228" xr:uid="{00000000-0005-0000-0000-000025720000}"/>
    <cellStyle name="Currency [1] Total 15 2 2" xfId="29229" xr:uid="{00000000-0005-0000-0000-000026720000}"/>
    <cellStyle name="Currency [1] Total 15 3" xfId="29230" xr:uid="{00000000-0005-0000-0000-000027720000}"/>
    <cellStyle name="Currency [1] Total 15 3 2" xfId="29231" xr:uid="{00000000-0005-0000-0000-000028720000}"/>
    <cellStyle name="Currency [1] Total 15 4" xfId="29232" xr:uid="{00000000-0005-0000-0000-000029720000}"/>
    <cellStyle name="Currency [1] Total 16" xfId="29233" xr:uid="{00000000-0005-0000-0000-00002A720000}"/>
    <cellStyle name="Currency [1] Total 16 2" xfId="29234" xr:uid="{00000000-0005-0000-0000-00002B720000}"/>
    <cellStyle name="Currency [1] Total 16 2 2" xfId="29235" xr:uid="{00000000-0005-0000-0000-00002C720000}"/>
    <cellStyle name="Currency [1] Total 16 3" xfId="29236" xr:uid="{00000000-0005-0000-0000-00002D720000}"/>
    <cellStyle name="Currency [1] Total 17" xfId="29237" xr:uid="{00000000-0005-0000-0000-00002E720000}"/>
    <cellStyle name="Currency [1] Total 17 2" xfId="29238" xr:uid="{00000000-0005-0000-0000-00002F720000}"/>
    <cellStyle name="Currency [1] Total 17 2 2" xfId="29239" xr:uid="{00000000-0005-0000-0000-000030720000}"/>
    <cellStyle name="Currency [1] Total 17 3" xfId="29240" xr:uid="{00000000-0005-0000-0000-000031720000}"/>
    <cellStyle name="Currency [1] Total 18" xfId="29241" xr:uid="{00000000-0005-0000-0000-000032720000}"/>
    <cellStyle name="Currency [1] Total 18 2" xfId="29242" xr:uid="{00000000-0005-0000-0000-000033720000}"/>
    <cellStyle name="Currency [1] Total 19" xfId="29243" xr:uid="{00000000-0005-0000-0000-000034720000}"/>
    <cellStyle name="Currency [1] Total 19 2" xfId="29244" xr:uid="{00000000-0005-0000-0000-000035720000}"/>
    <cellStyle name="Currency [1] Total 2" xfId="29245" xr:uid="{00000000-0005-0000-0000-000036720000}"/>
    <cellStyle name="Currency [1] Total 2 10" xfId="29246" xr:uid="{00000000-0005-0000-0000-000037720000}"/>
    <cellStyle name="Currency [1] Total 2 10 2" xfId="29247" xr:uid="{00000000-0005-0000-0000-000038720000}"/>
    <cellStyle name="Currency [1] Total 2 11" xfId="29248" xr:uid="{00000000-0005-0000-0000-000039720000}"/>
    <cellStyle name="Currency [1] Total 2 11 2" xfId="29249" xr:uid="{00000000-0005-0000-0000-00003A720000}"/>
    <cellStyle name="Currency [1] Total 2 12" xfId="29250" xr:uid="{00000000-0005-0000-0000-00003B720000}"/>
    <cellStyle name="Currency [1] Total 2 2" xfId="29251" xr:uid="{00000000-0005-0000-0000-00003C720000}"/>
    <cellStyle name="Currency [1] Total 2 2 2" xfId="29252" xr:uid="{00000000-0005-0000-0000-00003D720000}"/>
    <cellStyle name="Currency [1] Total 2 2 2 2" xfId="29253" xr:uid="{00000000-0005-0000-0000-00003E720000}"/>
    <cellStyle name="Currency [1] Total 2 2 3" xfId="29254" xr:uid="{00000000-0005-0000-0000-00003F720000}"/>
    <cellStyle name="Currency [1] Total 2 2 3 2" xfId="29255" xr:uid="{00000000-0005-0000-0000-000040720000}"/>
    <cellStyle name="Currency [1] Total 2 2 4" xfId="29256" xr:uid="{00000000-0005-0000-0000-000041720000}"/>
    <cellStyle name="Currency [1] Total 2 3" xfId="29257" xr:uid="{00000000-0005-0000-0000-000042720000}"/>
    <cellStyle name="Currency [1] Total 2 3 2" xfId="29258" xr:uid="{00000000-0005-0000-0000-000043720000}"/>
    <cellStyle name="Currency [1] Total 2 3 2 2" xfId="29259" xr:uid="{00000000-0005-0000-0000-000044720000}"/>
    <cellStyle name="Currency [1] Total 2 3 3" xfId="29260" xr:uid="{00000000-0005-0000-0000-000045720000}"/>
    <cellStyle name="Currency [1] Total 2 3 3 2" xfId="29261" xr:uid="{00000000-0005-0000-0000-000046720000}"/>
    <cellStyle name="Currency [1] Total 2 3 4" xfId="29262" xr:uid="{00000000-0005-0000-0000-000047720000}"/>
    <cellStyle name="Currency [1] Total 2 4" xfId="29263" xr:uid="{00000000-0005-0000-0000-000048720000}"/>
    <cellStyle name="Currency [1] Total 2 4 2" xfId="29264" xr:uid="{00000000-0005-0000-0000-000049720000}"/>
    <cellStyle name="Currency [1] Total 2 4 2 2" xfId="29265" xr:uid="{00000000-0005-0000-0000-00004A720000}"/>
    <cellStyle name="Currency [1] Total 2 4 3" xfId="29266" xr:uid="{00000000-0005-0000-0000-00004B720000}"/>
    <cellStyle name="Currency [1] Total 2 4 3 2" xfId="29267" xr:uid="{00000000-0005-0000-0000-00004C720000}"/>
    <cellStyle name="Currency [1] Total 2 4 4" xfId="29268" xr:uid="{00000000-0005-0000-0000-00004D720000}"/>
    <cellStyle name="Currency [1] Total 2 5" xfId="29269" xr:uid="{00000000-0005-0000-0000-00004E720000}"/>
    <cellStyle name="Currency [1] Total 2 5 2" xfId="29270" xr:uid="{00000000-0005-0000-0000-00004F720000}"/>
    <cellStyle name="Currency [1] Total 2 5 2 2" xfId="29271" xr:uid="{00000000-0005-0000-0000-000050720000}"/>
    <cellStyle name="Currency [1] Total 2 5 3" xfId="29272" xr:uid="{00000000-0005-0000-0000-000051720000}"/>
    <cellStyle name="Currency [1] Total 2 5 3 2" xfId="29273" xr:uid="{00000000-0005-0000-0000-000052720000}"/>
    <cellStyle name="Currency [1] Total 2 5 4" xfId="29274" xr:uid="{00000000-0005-0000-0000-000053720000}"/>
    <cellStyle name="Currency [1] Total 2 6" xfId="29275" xr:uid="{00000000-0005-0000-0000-000054720000}"/>
    <cellStyle name="Currency [1] Total 2 6 2" xfId="29276" xr:uid="{00000000-0005-0000-0000-000055720000}"/>
    <cellStyle name="Currency [1] Total 2 6 2 2" xfId="29277" xr:uid="{00000000-0005-0000-0000-000056720000}"/>
    <cellStyle name="Currency [1] Total 2 6 3" xfId="29278" xr:uid="{00000000-0005-0000-0000-000057720000}"/>
    <cellStyle name="Currency [1] Total 2 6 3 2" xfId="29279" xr:uid="{00000000-0005-0000-0000-000058720000}"/>
    <cellStyle name="Currency [1] Total 2 6 4" xfId="29280" xr:uid="{00000000-0005-0000-0000-000059720000}"/>
    <cellStyle name="Currency [1] Total 2 7" xfId="29281" xr:uid="{00000000-0005-0000-0000-00005A720000}"/>
    <cellStyle name="Currency [1] Total 2 7 2" xfId="29282" xr:uid="{00000000-0005-0000-0000-00005B720000}"/>
    <cellStyle name="Currency [1] Total 2 7 2 2" xfId="29283" xr:uid="{00000000-0005-0000-0000-00005C720000}"/>
    <cellStyle name="Currency [1] Total 2 7 3" xfId="29284" xr:uid="{00000000-0005-0000-0000-00005D720000}"/>
    <cellStyle name="Currency [1] Total 2 7 3 2" xfId="29285" xr:uid="{00000000-0005-0000-0000-00005E720000}"/>
    <cellStyle name="Currency [1] Total 2 7 4" xfId="29286" xr:uid="{00000000-0005-0000-0000-00005F720000}"/>
    <cellStyle name="Currency [1] Total 2 8" xfId="29287" xr:uid="{00000000-0005-0000-0000-000060720000}"/>
    <cellStyle name="Currency [1] Total 2 8 2" xfId="29288" xr:uid="{00000000-0005-0000-0000-000061720000}"/>
    <cellStyle name="Currency [1] Total 2 8 2 2" xfId="29289" xr:uid="{00000000-0005-0000-0000-000062720000}"/>
    <cellStyle name="Currency [1] Total 2 8 3" xfId="29290" xr:uid="{00000000-0005-0000-0000-000063720000}"/>
    <cellStyle name="Currency [1] Total 2 9" xfId="29291" xr:uid="{00000000-0005-0000-0000-000064720000}"/>
    <cellStyle name="Currency [1] Total 2 9 2" xfId="29292" xr:uid="{00000000-0005-0000-0000-000065720000}"/>
    <cellStyle name="Currency [1] Total 2 9 2 2" xfId="29293" xr:uid="{00000000-0005-0000-0000-000066720000}"/>
    <cellStyle name="Currency [1] Total 2 9 3" xfId="29294" xr:uid="{00000000-0005-0000-0000-000067720000}"/>
    <cellStyle name="Currency [1] Total 20" xfId="29295" xr:uid="{00000000-0005-0000-0000-000068720000}"/>
    <cellStyle name="Currency [1] Total 3" xfId="29296" xr:uid="{00000000-0005-0000-0000-000069720000}"/>
    <cellStyle name="Currency [1] Total 3 10" xfId="29297" xr:uid="{00000000-0005-0000-0000-00006A720000}"/>
    <cellStyle name="Currency [1] Total 3 10 2" xfId="29298" xr:uid="{00000000-0005-0000-0000-00006B720000}"/>
    <cellStyle name="Currency [1] Total 3 11" xfId="29299" xr:uid="{00000000-0005-0000-0000-00006C720000}"/>
    <cellStyle name="Currency [1] Total 3 11 2" xfId="29300" xr:uid="{00000000-0005-0000-0000-00006D720000}"/>
    <cellStyle name="Currency [1] Total 3 12" xfId="29301" xr:uid="{00000000-0005-0000-0000-00006E720000}"/>
    <cellStyle name="Currency [1] Total 3 2" xfId="29302" xr:uid="{00000000-0005-0000-0000-00006F720000}"/>
    <cellStyle name="Currency [1] Total 3 2 2" xfId="29303" xr:uid="{00000000-0005-0000-0000-000070720000}"/>
    <cellStyle name="Currency [1] Total 3 2 2 2" xfId="29304" xr:uid="{00000000-0005-0000-0000-000071720000}"/>
    <cellStyle name="Currency [1] Total 3 2 3" xfId="29305" xr:uid="{00000000-0005-0000-0000-000072720000}"/>
    <cellStyle name="Currency [1] Total 3 2 3 2" xfId="29306" xr:uid="{00000000-0005-0000-0000-000073720000}"/>
    <cellStyle name="Currency [1] Total 3 2 4" xfId="29307" xr:uid="{00000000-0005-0000-0000-000074720000}"/>
    <cellStyle name="Currency [1] Total 3 3" xfId="29308" xr:uid="{00000000-0005-0000-0000-000075720000}"/>
    <cellStyle name="Currency [1] Total 3 3 2" xfId="29309" xr:uid="{00000000-0005-0000-0000-000076720000}"/>
    <cellStyle name="Currency [1] Total 3 3 2 2" xfId="29310" xr:uid="{00000000-0005-0000-0000-000077720000}"/>
    <cellStyle name="Currency [1] Total 3 3 3" xfId="29311" xr:uid="{00000000-0005-0000-0000-000078720000}"/>
    <cellStyle name="Currency [1] Total 3 3 3 2" xfId="29312" xr:uid="{00000000-0005-0000-0000-000079720000}"/>
    <cellStyle name="Currency [1] Total 3 3 4" xfId="29313" xr:uid="{00000000-0005-0000-0000-00007A720000}"/>
    <cellStyle name="Currency [1] Total 3 4" xfId="29314" xr:uid="{00000000-0005-0000-0000-00007B720000}"/>
    <cellStyle name="Currency [1] Total 3 4 2" xfId="29315" xr:uid="{00000000-0005-0000-0000-00007C720000}"/>
    <cellStyle name="Currency [1] Total 3 4 2 2" xfId="29316" xr:uid="{00000000-0005-0000-0000-00007D720000}"/>
    <cellStyle name="Currency [1] Total 3 4 3" xfId="29317" xr:uid="{00000000-0005-0000-0000-00007E720000}"/>
    <cellStyle name="Currency [1] Total 3 4 3 2" xfId="29318" xr:uid="{00000000-0005-0000-0000-00007F720000}"/>
    <cellStyle name="Currency [1] Total 3 4 4" xfId="29319" xr:uid="{00000000-0005-0000-0000-000080720000}"/>
    <cellStyle name="Currency [1] Total 3 5" xfId="29320" xr:uid="{00000000-0005-0000-0000-000081720000}"/>
    <cellStyle name="Currency [1] Total 3 5 2" xfId="29321" xr:uid="{00000000-0005-0000-0000-000082720000}"/>
    <cellStyle name="Currency [1] Total 3 5 2 2" xfId="29322" xr:uid="{00000000-0005-0000-0000-000083720000}"/>
    <cellStyle name="Currency [1] Total 3 5 3" xfId="29323" xr:uid="{00000000-0005-0000-0000-000084720000}"/>
    <cellStyle name="Currency [1] Total 3 5 3 2" xfId="29324" xr:uid="{00000000-0005-0000-0000-000085720000}"/>
    <cellStyle name="Currency [1] Total 3 5 4" xfId="29325" xr:uid="{00000000-0005-0000-0000-000086720000}"/>
    <cellStyle name="Currency [1] Total 3 6" xfId="29326" xr:uid="{00000000-0005-0000-0000-000087720000}"/>
    <cellStyle name="Currency [1] Total 3 6 2" xfId="29327" xr:uid="{00000000-0005-0000-0000-000088720000}"/>
    <cellStyle name="Currency [1] Total 3 6 2 2" xfId="29328" xr:uid="{00000000-0005-0000-0000-000089720000}"/>
    <cellStyle name="Currency [1] Total 3 6 3" xfId="29329" xr:uid="{00000000-0005-0000-0000-00008A720000}"/>
    <cellStyle name="Currency [1] Total 3 6 3 2" xfId="29330" xr:uid="{00000000-0005-0000-0000-00008B720000}"/>
    <cellStyle name="Currency [1] Total 3 6 4" xfId="29331" xr:uid="{00000000-0005-0000-0000-00008C720000}"/>
    <cellStyle name="Currency [1] Total 3 7" xfId="29332" xr:uid="{00000000-0005-0000-0000-00008D720000}"/>
    <cellStyle name="Currency [1] Total 3 7 2" xfId="29333" xr:uid="{00000000-0005-0000-0000-00008E720000}"/>
    <cellStyle name="Currency [1] Total 3 7 2 2" xfId="29334" xr:uid="{00000000-0005-0000-0000-00008F720000}"/>
    <cellStyle name="Currency [1] Total 3 7 3" xfId="29335" xr:uid="{00000000-0005-0000-0000-000090720000}"/>
    <cellStyle name="Currency [1] Total 3 7 3 2" xfId="29336" xr:uid="{00000000-0005-0000-0000-000091720000}"/>
    <cellStyle name="Currency [1] Total 3 7 4" xfId="29337" xr:uid="{00000000-0005-0000-0000-000092720000}"/>
    <cellStyle name="Currency [1] Total 3 8" xfId="29338" xr:uid="{00000000-0005-0000-0000-000093720000}"/>
    <cellStyle name="Currency [1] Total 3 8 2" xfId="29339" xr:uid="{00000000-0005-0000-0000-000094720000}"/>
    <cellStyle name="Currency [1] Total 3 8 2 2" xfId="29340" xr:uid="{00000000-0005-0000-0000-000095720000}"/>
    <cellStyle name="Currency [1] Total 3 8 3" xfId="29341" xr:uid="{00000000-0005-0000-0000-000096720000}"/>
    <cellStyle name="Currency [1] Total 3 9" xfId="29342" xr:uid="{00000000-0005-0000-0000-000097720000}"/>
    <cellStyle name="Currency [1] Total 3 9 2" xfId="29343" xr:uid="{00000000-0005-0000-0000-000098720000}"/>
    <cellStyle name="Currency [1] Total 3 9 2 2" xfId="29344" xr:uid="{00000000-0005-0000-0000-000099720000}"/>
    <cellStyle name="Currency [1] Total 3 9 3" xfId="29345" xr:uid="{00000000-0005-0000-0000-00009A720000}"/>
    <cellStyle name="Currency [1] Total 4" xfId="29346" xr:uid="{00000000-0005-0000-0000-00009B720000}"/>
    <cellStyle name="Currency [1] Total 4 10" xfId="29347" xr:uid="{00000000-0005-0000-0000-00009C720000}"/>
    <cellStyle name="Currency [1] Total 4 10 2" xfId="29348" xr:uid="{00000000-0005-0000-0000-00009D720000}"/>
    <cellStyle name="Currency [1] Total 4 11" xfId="29349" xr:uid="{00000000-0005-0000-0000-00009E720000}"/>
    <cellStyle name="Currency [1] Total 4 11 2" xfId="29350" xr:uid="{00000000-0005-0000-0000-00009F720000}"/>
    <cellStyle name="Currency [1] Total 4 12" xfId="29351" xr:uid="{00000000-0005-0000-0000-0000A0720000}"/>
    <cellStyle name="Currency [1] Total 4 2" xfId="29352" xr:uid="{00000000-0005-0000-0000-0000A1720000}"/>
    <cellStyle name="Currency [1] Total 4 2 2" xfId="29353" xr:uid="{00000000-0005-0000-0000-0000A2720000}"/>
    <cellStyle name="Currency [1] Total 4 2 2 2" xfId="29354" xr:uid="{00000000-0005-0000-0000-0000A3720000}"/>
    <cellStyle name="Currency [1] Total 4 2 3" xfId="29355" xr:uid="{00000000-0005-0000-0000-0000A4720000}"/>
    <cellStyle name="Currency [1] Total 4 2 3 2" xfId="29356" xr:uid="{00000000-0005-0000-0000-0000A5720000}"/>
    <cellStyle name="Currency [1] Total 4 2 4" xfId="29357" xr:uid="{00000000-0005-0000-0000-0000A6720000}"/>
    <cellStyle name="Currency [1] Total 4 3" xfId="29358" xr:uid="{00000000-0005-0000-0000-0000A7720000}"/>
    <cellStyle name="Currency [1] Total 4 3 2" xfId="29359" xr:uid="{00000000-0005-0000-0000-0000A8720000}"/>
    <cellStyle name="Currency [1] Total 4 3 2 2" xfId="29360" xr:uid="{00000000-0005-0000-0000-0000A9720000}"/>
    <cellStyle name="Currency [1] Total 4 3 3" xfId="29361" xr:uid="{00000000-0005-0000-0000-0000AA720000}"/>
    <cellStyle name="Currency [1] Total 4 3 3 2" xfId="29362" xr:uid="{00000000-0005-0000-0000-0000AB720000}"/>
    <cellStyle name="Currency [1] Total 4 3 4" xfId="29363" xr:uid="{00000000-0005-0000-0000-0000AC720000}"/>
    <cellStyle name="Currency [1] Total 4 4" xfId="29364" xr:uid="{00000000-0005-0000-0000-0000AD720000}"/>
    <cellStyle name="Currency [1] Total 4 4 2" xfId="29365" xr:uid="{00000000-0005-0000-0000-0000AE720000}"/>
    <cellStyle name="Currency [1] Total 4 4 2 2" xfId="29366" xr:uid="{00000000-0005-0000-0000-0000AF720000}"/>
    <cellStyle name="Currency [1] Total 4 4 3" xfId="29367" xr:uid="{00000000-0005-0000-0000-0000B0720000}"/>
    <cellStyle name="Currency [1] Total 4 4 3 2" xfId="29368" xr:uid="{00000000-0005-0000-0000-0000B1720000}"/>
    <cellStyle name="Currency [1] Total 4 4 4" xfId="29369" xr:uid="{00000000-0005-0000-0000-0000B2720000}"/>
    <cellStyle name="Currency [1] Total 4 5" xfId="29370" xr:uid="{00000000-0005-0000-0000-0000B3720000}"/>
    <cellStyle name="Currency [1] Total 4 5 2" xfId="29371" xr:uid="{00000000-0005-0000-0000-0000B4720000}"/>
    <cellStyle name="Currency [1] Total 4 5 2 2" xfId="29372" xr:uid="{00000000-0005-0000-0000-0000B5720000}"/>
    <cellStyle name="Currency [1] Total 4 5 3" xfId="29373" xr:uid="{00000000-0005-0000-0000-0000B6720000}"/>
    <cellStyle name="Currency [1] Total 4 5 3 2" xfId="29374" xr:uid="{00000000-0005-0000-0000-0000B7720000}"/>
    <cellStyle name="Currency [1] Total 4 5 4" xfId="29375" xr:uid="{00000000-0005-0000-0000-0000B8720000}"/>
    <cellStyle name="Currency [1] Total 4 6" xfId="29376" xr:uid="{00000000-0005-0000-0000-0000B9720000}"/>
    <cellStyle name="Currency [1] Total 4 6 2" xfId="29377" xr:uid="{00000000-0005-0000-0000-0000BA720000}"/>
    <cellStyle name="Currency [1] Total 4 6 2 2" xfId="29378" xr:uid="{00000000-0005-0000-0000-0000BB720000}"/>
    <cellStyle name="Currency [1] Total 4 6 3" xfId="29379" xr:uid="{00000000-0005-0000-0000-0000BC720000}"/>
    <cellStyle name="Currency [1] Total 4 6 3 2" xfId="29380" xr:uid="{00000000-0005-0000-0000-0000BD720000}"/>
    <cellStyle name="Currency [1] Total 4 6 4" xfId="29381" xr:uid="{00000000-0005-0000-0000-0000BE720000}"/>
    <cellStyle name="Currency [1] Total 4 7" xfId="29382" xr:uid="{00000000-0005-0000-0000-0000BF720000}"/>
    <cellStyle name="Currency [1] Total 4 7 2" xfId="29383" xr:uid="{00000000-0005-0000-0000-0000C0720000}"/>
    <cellStyle name="Currency [1] Total 4 7 2 2" xfId="29384" xr:uid="{00000000-0005-0000-0000-0000C1720000}"/>
    <cellStyle name="Currency [1] Total 4 7 3" xfId="29385" xr:uid="{00000000-0005-0000-0000-0000C2720000}"/>
    <cellStyle name="Currency [1] Total 4 7 3 2" xfId="29386" xr:uid="{00000000-0005-0000-0000-0000C3720000}"/>
    <cellStyle name="Currency [1] Total 4 7 4" xfId="29387" xr:uid="{00000000-0005-0000-0000-0000C4720000}"/>
    <cellStyle name="Currency [1] Total 4 8" xfId="29388" xr:uid="{00000000-0005-0000-0000-0000C5720000}"/>
    <cellStyle name="Currency [1] Total 4 8 2" xfId="29389" xr:uid="{00000000-0005-0000-0000-0000C6720000}"/>
    <cellStyle name="Currency [1] Total 4 8 2 2" xfId="29390" xr:uid="{00000000-0005-0000-0000-0000C7720000}"/>
    <cellStyle name="Currency [1] Total 4 8 3" xfId="29391" xr:uid="{00000000-0005-0000-0000-0000C8720000}"/>
    <cellStyle name="Currency [1] Total 4 9" xfId="29392" xr:uid="{00000000-0005-0000-0000-0000C9720000}"/>
    <cellStyle name="Currency [1] Total 4 9 2" xfId="29393" xr:uid="{00000000-0005-0000-0000-0000CA720000}"/>
    <cellStyle name="Currency [1] Total 4 9 2 2" xfId="29394" xr:uid="{00000000-0005-0000-0000-0000CB720000}"/>
    <cellStyle name="Currency [1] Total 4 9 3" xfId="29395" xr:uid="{00000000-0005-0000-0000-0000CC720000}"/>
    <cellStyle name="Currency [1] Total 5" xfId="29396" xr:uid="{00000000-0005-0000-0000-0000CD720000}"/>
    <cellStyle name="Currency [1] Total 5 10" xfId="29397" xr:uid="{00000000-0005-0000-0000-0000CE720000}"/>
    <cellStyle name="Currency [1] Total 5 10 2" xfId="29398" xr:uid="{00000000-0005-0000-0000-0000CF720000}"/>
    <cellStyle name="Currency [1] Total 5 11" xfId="29399" xr:uid="{00000000-0005-0000-0000-0000D0720000}"/>
    <cellStyle name="Currency [1] Total 5 11 2" xfId="29400" xr:uid="{00000000-0005-0000-0000-0000D1720000}"/>
    <cellStyle name="Currency [1] Total 5 12" xfId="29401" xr:uid="{00000000-0005-0000-0000-0000D2720000}"/>
    <cellStyle name="Currency [1] Total 5 2" xfId="29402" xr:uid="{00000000-0005-0000-0000-0000D3720000}"/>
    <cellStyle name="Currency [1] Total 5 2 2" xfId="29403" xr:uid="{00000000-0005-0000-0000-0000D4720000}"/>
    <cellStyle name="Currency [1] Total 5 2 2 2" xfId="29404" xr:uid="{00000000-0005-0000-0000-0000D5720000}"/>
    <cellStyle name="Currency [1] Total 5 2 3" xfId="29405" xr:uid="{00000000-0005-0000-0000-0000D6720000}"/>
    <cellStyle name="Currency [1] Total 5 2 3 2" xfId="29406" xr:uid="{00000000-0005-0000-0000-0000D7720000}"/>
    <cellStyle name="Currency [1] Total 5 2 4" xfId="29407" xr:uid="{00000000-0005-0000-0000-0000D8720000}"/>
    <cellStyle name="Currency [1] Total 5 3" xfId="29408" xr:uid="{00000000-0005-0000-0000-0000D9720000}"/>
    <cellStyle name="Currency [1] Total 5 3 2" xfId="29409" xr:uid="{00000000-0005-0000-0000-0000DA720000}"/>
    <cellStyle name="Currency [1] Total 5 3 2 2" xfId="29410" xr:uid="{00000000-0005-0000-0000-0000DB720000}"/>
    <cellStyle name="Currency [1] Total 5 3 3" xfId="29411" xr:uid="{00000000-0005-0000-0000-0000DC720000}"/>
    <cellStyle name="Currency [1] Total 5 3 3 2" xfId="29412" xr:uid="{00000000-0005-0000-0000-0000DD720000}"/>
    <cellStyle name="Currency [1] Total 5 3 4" xfId="29413" xr:uid="{00000000-0005-0000-0000-0000DE720000}"/>
    <cellStyle name="Currency [1] Total 5 4" xfId="29414" xr:uid="{00000000-0005-0000-0000-0000DF720000}"/>
    <cellStyle name="Currency [1] Total 5 4 2" xfId="29415" xr:uid="{00000000-0005-0000-0000-0000E0720000}"/>
    <cellStyle name="Currency [1] Total 5 4 2 2" xfId="29416" xr:uid="{00000000-0005-0000-0000-0000E1720000}"/>
    <cellStyle name="Currency [1] Total 5 4 3" xfId="29417" xr:uid="{00000000-0005-0000-0000-0000E2720000}"/>
    <cellStyle name="Currency [1] Total 5 4 3 2" xfId="29418" xr:uid="{00000000-0005-0000-0000-0000E3720000}"/>
    <cellStyle name="Currency [1] Total 5 4 4" xfId="29419" xr:uid="{00000000-0005-0000-0000-0000E4720000}"/>
    <cellStyle name="Currency [1] Total 5 5" xfId="29420" xr:uid="{00000000-0005-0000-0000-0000E5720000}"/>
    <cellStyle name="Currency [1] Total 5 5 2" xfId="29421" xr:uid="{00000000-0005-0000-0000-0000E6720000}"/>
    <cellStyle name="Currency [1] Total 5 5 2 2" xfId="29422" xr:uid="{00000000-0005-0000-0000-0000E7720000}"/>
    <cellStyle name="Currency [1] Total 5 5 3" xfId="29423" xr:uid="{00000000-0005-0000-0000-0000E8720000}"/>
    <cellStyle name="Currency [1] Total 5 5 3 2" xfId="29424" xr:uid="{00000000-0005-0000-0000-0000E9720000}"/>
    <cellStyle name="Currency [1] Total 5 5 4" xfId="29425" xr:uid="{00000000-0005-0000-0000-0000EA720000}"/>
    <cellStyle name="Currency [1] Total 5 6" xfId="29426" xr:uid="{00000000-0005-0000-0000-0000EB720000}"/>
    <cellStyle name="Currency [1] Total 5 6 2" xfId="29427" xr:uid="{00000000-0005-0000-0000-0000EC720000}"/>
    <cellStyle name="Currency [1] Total 5 6 2 2" xfId="29428" xr:uid="{00000000-0005-0000-0000-0000ED720000}"/>
    <cellStyle name="Currency [1] Total 5 6 3" xfId="29429" xr:uid="{00000000-0005-0000-0000-0000EE720000}"/>
    <cellStyle name="Currency [1] Total 5 6 3 2" xfId="29430" xr:uid="{00000000-0005-0000-0000-0000EF720000}"/>
    <cellStyle name="Currency [1] Total 5 6 4" xfId="29431" xr:uid="{00000000-0005-0000-0000-0000F0720000}"/>
    <cellStyle name="Currency [1] Total 5 7" xfId="29432" xr:uid="{00000000-0005-0000-0000-0000F1720000}"/>
    <cellStyle name="Currency [1] Total 5 7 2" xfId="29433" xr:uid="{00000000-0005-0000-0000-0000F2720000}"/>
    <cellStyle name="Currency [1] Total 5 7 2 2" xfId="29434" xr:uid="{00000000-0005-0000-0000-0000F3720000}"/>
    <cellStyle name="Currency [1] Total 5 7 3" xfId="29435" xr:uid="{00000000-0005-0000-0000-0000F4720000}"/>
    <cellStyle name="Currency [1] Total 5 7 3 2" xfId="29436" xr:uid="{00000000-0005-0000-0000-0000F5720000}"/>
    <cellStyle name="Currency [1] Total 5 7 4" xfId="29437" xr:uid="{00000000-0005-0000-0000-0000F6720000}"/>
    <cellStyle name="Currency [1] Total 5 8" xfId="29438" xr:uid="{00000000-0005-0000-0000-0000F7720000}"/>
    <cellStyle name="Currency [1] Total 5 8 2" xfId="29439" xr:uid="{00000000-0005-0000-0000-0000F8720000}"/>
    <cellStyle name="Currency [1] Total 5 8 2 2" xfId="29440" xr:uid="{00000000-0005-0000-0000-0000F9720000}"/>
    <cellStyle name="Currency [1] Total 5 8 3" xfId="29441" xr:uid="{00000000-0005-0000-0000-0000FA720000}"/>
    <cellStyle name="Currency [1] Total 5 9" xfId="29442" xr:uid="{00000000-0005-0000-0000-0000FB720000}"/>
    <cellStyle name="Currency [1] Total 5 9 2" xfId="29443" xr:uid="{00000000-0005-0000-0000-0000FC720000}"/>
    <cellStyle name="Currency [1] Total 5 9 2 2" xfId="29444" xr:uid="{00000000-0005-0000-0000-0000FD720000}"/>
    <cellStyle name="Currency [1] Total 5 9 3" xfId="29445" xr:uid="{00000000-0005-0000-0000-0000FE720000}"/>
    <cellStyle name="Currency [1] Total 6" xfId="29446" xr:uid="{00000000-0005-0000-0000-0000FF720000}"/>
    <cellStyle name="Currency [1] Total 6 10" xfId="29447" xr:uid="{00000000-0005-0000-0000-000000730000}"/>
    <cellStyle name="Currency [1] Total 6 10 2" xfId="29448" xr:uid="{00000000-0005-0000-0000-000001730000}"/>
    <cellStyle name="Currency [1] Total 6 11" xfId="29449" xr:uid="{00000000-0005-0000-0000-000002730000}"/>
    <cellStyle name="Currency [1] Total 6 11 2" xfId="29450" xr:uid="{00000000-0005-0000-0000-000003730000}"/>
    <cellStyle name="Currency [1] Total 6 12" xfId="29451" xr:uid="{00000000-0005-0000-0000-000004730000}"/>
    <cellStyle name="Currency [1] Total 6 2" xfId="29452" xr:uid="{00000000-0005-0000-0000-000005730000}"/>
    <cellStyle name="Currency [1] Total 6 2 2" xfId="29453" xr:uid="{00000000-0005-0000-0000-000006730000}"/>
    <cellStyle name="Currency [1] Total 6 2 2 2" xfId="29454" xr:uid="{00000000-0005-0000-0000-000007730000}"/>
    <cellStyle name="Currency [1] Total 6 2 3" xfId="29455" xr:uid="{00000000-0005-0000-0000-000008730000}"/>
    <cellStyle name="Currency [1] Total 6 2 3 2" xfId="29456" xr:uid="{00000000-0005-0000-0000-000009730000}"/>
    <cellStyle name="Currency [1] Total 6 2 4" xfId="29457" xr:uid="{00000000-0005-0000-0000-00000A730000}"/>
    <cellStyle name="Currency [1] Total 6 3" xfId="29458" xr:uid="{00000000-0005-0000-0000-00000B730000}"/>
    <cellStyle name="Currency [1] Total 6 3 2" xfId="29459" xr:uid="{00000000-0005-0000-0000-00000C730000}"/>
    <cellStyle name="Currency [1] Total 6 3 2 2" xfId="29460" xr:uid="{00000000-0005-0000-0000-00000D730000}"/>
    <cellStyle name="Currency [1] Total 6 3 3" xfId="29461" xr:uid="{00000000-0005-0000-0000-00000E730000}"/>
    <cellStyle name="Currency [1] Total 6 3 3 2" xfId="29462" xr:uid="{00000000-0005-0000-0000-00000F730000}"/>
    <cellStyle name="Currency [1] Total 6 3 4" xfId="29463" xr:uid="{00000000-0005-0000-0000-000010730000}"/>
    <cellStyle name="Currency [1] Total 6 4" xfId="29464" xr:uid="{00000000-0005-0000-0000-000011730000}"/>
    <cellStyle name="Currency [1] Total 6 4 2" xfId="29465" xr:uid="{00000000-0005-0000-0000-000012730000}"/>
    <cellStyle name="Currency [1] Total 6 4 2 2" xfId="29466" xr:uid="{00000000-0005-0000-0000-000013730000}"/>
    <cellStyle name="Currency [1] Total 6 4 3" xfId="29467" xr:uid="{00000000-0005-0000-0000-000014730000}"/>
    <cellStyle name="Currency [1] Total 6 4 3 2" xfId="29468" xr:uid="{00000000-0005-0000-0000-000015730000}"/>
    <cellStyle name="Currency [1] Total 6 4 4" xfId="29469" xr:uid="{00000000-0005-0000-0000-000016730000}"/>
    <cellStyle name="Currency [1] Total 6 5" xfId="29470" xr:uid="{00000000-0005-0000-0000-000017730000}"/>
    <cellStyle name="Currency [1] Total 6 5 2" xfId="29471" xr:uid="{00000000-0005-0000-0000-000018730000}"/>
    <cellStyle name="Currency [1] Total 6 5 2 2" xfId="29472" xr:uid="{00000000-0005-0000-0000-000019730000}"/>
    <cellStyle name="Currency [1] Total 6 5 3" xfId="29473" xr:uid="{00000000-0005-0000-0000-00001A730000}"/>
    <cellStyle name="Currency [1] Total 6 5 3 2" xfId="29474" xr:uid="{00000000-0005-0000-0000-00001B730000}"/>
    <cellStyle name="Currency [1] Total 6 5 4" xfId="29475" xr:uid="{00000000-0005-0000-0000-00001C730000}"/>
    <cellStyle name="Currency [1] Total 6 6" xfId="29476" xr:uid="{00000000-0005-0000-0000-00001D730000}"/>
    <cellStyle name="Currency [1] Total 6 6 2" xfId="29477" xr:uid="{00000000-0005-0000-0000-00001E730000}"/>
    <cellStyle name="Currency [1] Total 6 6 2 2" xfId="29478" xr:uid="{00000000-0005-0000-0000-00001F730000}"/>
    <cellStyle name="Currency [1] Total 6 6 3" xfId="29479" xr:uid="{00000000-0005-0000-0000-000020730000}"/>
    <cellStyle name="Currency [1] Total 6 6 3 2" xfId="29480" xr:uid="{00000000-0005-0000-0000-000021730000}"/>
    <cellStyle name="Currency [1] Total 6 6 4" xfId="29481" xr:uid="{00000000-0005-0000-0000-000022730000}"/>
    <cellStyle name="Currency [1] Total 6 7" xfId="29482" xr:uid="{00000000-0005-0000-0000-000023730000}"/>
    <cellStyle name="Currency [1] Total 6 7 2" xfId="29483" xr:uid="{00000000-0005-0000-0000-000024730000}"/>
    <cellStyle name="Currency [1] Total 6 7 2 2" xfId="29484" xr:uid="{00000000-0005-0000-0000-000025730000}"/>
    <cellStyle name="Currency [1] Total 6 7 3" xfId="29485" xr:uid="{00000000-0005-0000-0000-000026730000}"/>
    <cellStyle name="Currency [1] Total 6 7 3 2" xfId="29486" xr:uid="{00000000-0005-0000-0000-000027730000}"/>
    <cellStyle name="Currency [1] Total 6 7 4" xfId="29487" xr:uid="{00000000-0005-0000-0000-000028730000}"/>
    <cellStyle name="Currency [1] Total 6 8" xfId="29488" xr:uid="{00000000-0005-0000-0000-000029730000}"/>
    <cellStyle name="Currency [1] Total 6 8 2" xfId="29489" xr:uid="{00000000-0005-0000-0000-00002A730000}"/>
    <cellStyle name="Currency [1] Total 6 8 2 2" xfId="29490" xr:uid="{00000000-0005-0000-0000-00002B730000}"/>
    <cellStyle name="Currency [1] Total 6 8 3" xfId="29491" xr:uid="{00000000-0005-0000-0000-00002C730000}"/>
    <cellStyle name="Currency [1] Total 6 9" xfId="29492" xr:uid="{00000000-0005-0000-0000-00002D730000}"/>
    <cellStyle name="Currency [1] Total 6 9 2" xfId="29493" xr:uid="{00000000-0005-0000-0000-00002E730000}"/>
    <cellStyle name="Currency [1] Total 6 9 2 2" xfId="29494" xr:uid="{00000000-0005-0000-0000-00002F730000}"/>
    <cellStyle name="Currency [1] Total 6 9 3" xfId="29495" xr:uid="{00000000-0005-0000-0000-000030730000}"/>
    <cellStyle name="Currency [1] Total 7" xfId="29496" xr:uid="{00000000-0005-0000-0000-000031730000}"/>
    <cellStyle name="Currency [1] Total 7 10" xfId="29497" xr:uid="{00000000-0005-0000-0000-000032730000}"/>
    <cellStyle name="Currency [1] Total 7 10 2" xfId="29498" xr:uid="{00000000-0005-0000-0000-000033730000}"/>
    <cellStyle name="Currency [1] Total 7 11" xfId="29499" xr:uid="{00000000-0005-0000-0000-000034730000}"/>
    <cellStyle name="Currency [1] Total 7 11 2" xfId="29500" xr:uid="{00000000-0005-0000-0000-000035730000}"/>
    <cellStyle name="Currency [1] Total 7 12" xfId="29501" xr:uid="{00000000-0005-0000-0000-000036730000}"/>
    <cellStyle name="Currency [1] Total 7 2" xfId="29502" xr:uid="{00000000-0005-0000-0000-000037730000}"/>
    <cellStyle name="Currency [1] Total 7 2 2" xfId="29503" xr:uid="{00000000-0005-0000-0000-000038730000}"/>
    <cellStyle name="Currency [1] Total 7 2 2 2" xfId="29504" xr:uid="{00000000-0005-0000-0000-000039730000}"/>
    <cellStyle name="Currency [1] Total 7 2 3" xfId="29505" xr:uid="{00000000-0005-0000-0000-00003A730000}"/>
    <cellStyle name="Currency [1] Total 7 2 3 2" xfId="29506" xr:uid="{00000000-0005-0000-0000-00003B730000}"/>
    <cellStyle name="Currency [1] Total 7 2 4" xfId="29507" xr:uid="{00000000-0005-0000-0000-00003C730000}"/>
    <cellStyle name="Currency [1] Total 7 3" xfId="29508" xr:uid="{00000000-0005-0000-0000-00003D730000}"/>
    <cellStyle name="Currency [1] Total 7 3 2" xfId="29509" xr:uid="{00000000-0005-0000-0000-00003E730000}"/>
    <cellStyle name="Currency [1] Total 7 3 2 2" xfId="29510" xr:uid="{00000000-0005-0000-0000-00003F730000}"/>
    <cellStyle name="Currency [1] Total 7 3 3" xfId="29511" xr:uid="{00000000-0005-0000-0000-000040730000}"/>
    <cellStyle name="Currency [1] Total 7 3 3 2" xfId="29512" xr:uid="{00000000-0005-0000-0000-000041730000}"/>
    <cellStyle name="Currency [1] Total 7 3 4" xfId="29513" xr:uid="{00000000-0005-0000-0000-000042730000}"/>
    <cellStyle name="Currency [1] Total 7 4" xfId="29514" xr:uid="{00000000-0005-0000-0000-000043730000}"/>
    <cellStyle name="Currency [1] Total 7 4 2" xfId="29515" xr:uid="{00000000-0005-0000-0000-000044730000}"/>
    <cellStyle name="Currency [1] Total 7 4 2 2" xfId="29516" xr:uid="{00000000-0005-0000-0000-000045730000}"/>
    <cellStyle name="Currency [1] Total 7 4 3" xfId="29517" xr:uid="{00000000-0005-0000-0000-000046730000}"/>
    <cellStyle name="Currency [1] Total 7 4 3 2" xfId="29518" xr:uid="{00000000-0005-0000-0000-000047730000}"/>
    <cellStyle name="Currency [1] Total 7 4 4" xfId="29519" xr:uid="{00000000-0005-0000-0000-000048730000}"/>
    <cellStyle name="Currency [1] Total 7 5" xfId="29520" xr:uid="{00000000-0005-0000-0000-000049730000}"/>
    <cellStyle name="Currency [1] Total 7 5 2" xfId="29521" xr:uid="{00000000-0005-0000-0000-00004A730000}"/>
    <cellStyle name="Currency [1] Total 7 5 2 2" xfId="29522" xr:uid="{00000000-0005-0000-0000-00004B730000}"/>
    <cellStyle name="Currency [1] Total 7 5 3" xfId="29523" xr:uid="{00000000-0005-0000-0000-00004C730000}"/>
    <cellStyle name="Currency [1] Total 7 5 3 2" xfId="29524" xr:uid="{00000000-0005-0000-0000-00004D730000}"/>
    <cellStyle name="Currency [1] Total 7 5 4" xfId="29525" xr:uid="{00000000-0005-0000-0000-00004E730000}"/>
    <cellStyle name="Currency [1] Total 7 6" xfId="29526" xr:uid="{00000000-0005-0000-0000-00004F730000}"/>
    <cellStyle name="Currency [1] Total 7 6 2" xfId="29527" xr:uid="{00000000-0005-0000-0000-000050730000}"/>
    <cellStyle name="Currency [1] Total 7 6 2 2" xfId="29528" xr:uid="{00000000-0005-0000-0000-000051730000}"/>
    <cellStyle name="Currency [1] Total 7 6 3" xfId="29529" xr:uid="{00000000-0005-0000-0000-000052730000}"/>
    <cellStyle name="Currency [1] Total 7 6 3 2" xfId="29530" xr:uid="{00000000-0005-0000-0000-000053730000}"/>
    <cellStyle name="Currency [1] Total 7 6 4" xfId="29531" xr:uid="{00000000-0005-0000-0000-000054730000}"/>
    <cellStyle name="Currency [1] Total 7 7" xfId="29532" xr:uid="{00000000-0005-0000-0000-000055730000}"/>
    <cellStyle name="Currency [1] Total 7 7 2" xfId="29533" xr:uid="{00000000-0005-0000-0000-000056730000}"/>
    <cellStyle name="Currency [1] Total 7 7 2 2" xfId="29534" xr:uid="{00000000-0005-0000-0000-000057730000}"/>
    <cellStyle name="Currency [1] Total 7 7 3" xfId="29535" xr:uid="{00000000-0005-0000-0000-000058730000}"/>
    <cellStyle name="Currency [1] Total 7 7 3 2" xfId="29536" xr:uid="{00000000-0005-0000-0000-000059730000}"/>
    <cellStyle name="Currency [1] Total 7 7 4" xfId="29537" xr:uid="{00000000-0005-0000-0000-00005A730000}"/>
    <cellStyle name="Currency [1] Total 7 8" xfId="29538" xr:uid="{00000000-0005-0000-0000-00005B730000}"/>
    <cellStyle name="Currency [1] Total 7 8 2" xfId="29539" xr:uid="{00000000-0005-0000-0000-00005C730000}"/>
    <cellStyle name="Currency [1] Total 7 8 2 2" xfId="29540" xr:uid="{00000000-0005-0000-0000-00005D730000}"/>
    <cellStyle name="Currency [1] Total 7 8 3" xfId="29541" xr:uid="{00000000-0005-0000-0000-00005E730000}"/>
    <cellStyle name="Currency [1] Total 7 9" xfId="29542" xr:uid="{00000000-0005-0000-0000-00005F730000}"/>
    <cellStyle name="Currency [1] Total 7 9 2" xfId="29543" xr:uid="{00000000-0005-0000-0000-000060730000}"/>
    <cellStyle name="Currency [1] Total 7 9 2 2" xfId="29544" xr:uid="{00000000-0005-0000-0000-000061730000}"/>
    <cellStyle name="Currency [1] Total 7 9 3" xfId="29545" xr:uid="{00000000-0005-0000-0000-000062730000}"/>
    <cellStyle name="Currency [1] Total 8" xfId="29546" xr:uid="{00000000-0005-0000-0000-000063730000}"/>
    <cellStyle name="Currency [1] Total 8 10" xfId="29547" xr:uid="{00000000-0005-0000-0000-000064730000}"/>
    <cellStyle name="Currency [1] Total 8 10 2" xfId="29548" xr:uid="{00000000-0005-0000-0000-000065730000}"/>
    <cellStyle name="Currency [1] Total 8 11" xfId="29549" xr:uid="{00000000-0005-0000-0000-000066730000}"/>
    <cellStyle name="Currency [1] Total 8 11 2" xfId="29550" xr:uid="{00000000-0005-0000-0000-000067730000}"/>
    <cellStyle name="Currency [1] Total 8 12" xfId="29551" xr:uid="{00000000-0005-0000-0000-000068730000}"/>
    <cellStyle name="Currency [1] Total 8 2" xfId="29552" xr:uid="{00000000-0005-0000-0000-000069730000}"/>
    <cellStyle name="Currency [1] Total 8 2 2" xfId="29553" xr:uid="{00000000-0005-0000-0000-00006A730000}"/>
    <cellStyle name="Currency [1] Total 8 2 2 2" xfId="29554" xr:uid="{00000000-0005-0000-0000-00006B730000}"/>
    <cellStyle name="Currency [1] Total 8 2 3" xfId="29555" xr:uid="{00000000-0005-0000-0000-00006C730000}"/>
    <cellStyle name="Currency [1] Total 8 2 3 2" xfId="29556" xr:uid="{00000000-0005-0000-0000-00006D730000}"/>
    <cellStyle name="Currency [1] Total 8 2 4" xfId="29557" xr:uid="{00000000-0005-0000-0000-00006E730000}"/>
    <cellStyle name="Currency [1] Total 8 3" xfId="29558" xr:uid="{00000000-0005-0000-0000-00006F730000}"/>
    <cellStyle name="Currency [1] Total 8 3 2" xfId="29559" xr:uid="{00000000-0005-0000-0000-000070730000}"/>
    <cellStyle name="Currency [1] Total 8 3 2 2" xfId="29560" xr:uid="{00000000-0005-0000-0000-000071730000}"/>
    <cellStyle name="Currency [1] Total 8 3 3" xfId="29561" xr:uid="{00000000-0005-0000-0000-000072730000}"/>
    <cellStyle name="Currency [1] Total 8 3 3 2" xfId="29562" xr:uid="{00000000-0005-0000-0000-000073730000}"/>
    <cellStyle name="Currency [1] Total 8 3 4" xfId="29563" xr:uid="{00000000-0005-0000-0000-000074730000}"/>
    <cellStyle name="Currency [1] Total 8 4" xfId="29564" xr:uid="{00000000-0005-0000-0000-000075730000}"/>
    <cellStyle name="Currency [1] Total 8 4 2" xfId="29565" xr:uid="{00000000-0005-0000-0000-000076730000}"/>
    <cellStyle name="Currency [1] Total 8 4 2 2" xfId="29566" xr:uid="{00000000-0005-0000-0000-000077730000}"/>
    <cellStyle name="Currency [1] Total 8 4 3" xfId="29567" xr:uid="{00000000-0005-0000-0000-000078730000}"/>
    <cellStyle name="Currency [1] Total 8 4 3 2" xfId="29568" xr:uid="{00000000-0005-0000-0000-000079730000}"/>
    <cellStyle name="Currency [1] Total 8 4 4" xfId="29569" xr:uid="{00000000-0005-0000-0000-00007A730000}"/>
    <cellStyle name="Currency [1] Total 8 5" xfId="29570" xr:uid="{00000000-0005-0000-0000-00007B730000}"/>
    <cellStyle name="Currency [1] Total 8 5 2" xfId="29571" xr:uid="{00000000-0005-0000-0000-00007C730000}"/>
    <cellStyle name="Currency [1] Total 8 5 2 2" xfId="29572" xr:uid="{00000000-0005-0000-0000-00007D730000}"/>
    <cellStyle name="Currency [1] Total 8 5 3" xfId="29573" xr:uid="{00000000-0005-0000-0000-00007E730000}"/>
    <cellStyle name="Currency [1] Total 8 5 3 2" xfId="29574" xr:uid="{00000000-0005-0000-0000-00007F730000}"/>
    <cellStyle name="Currency [1] Total 8 5 4" xfId="29575" xr:uid="{00000000-0005-0000-0000-000080730000}"/>
    <cellStyle name="Currency [1] Total 8 6" xfId="29576" xr:uid="{00000000-0005-0000-0000-000081730000}"/>
    <cellStyle name="Currency [1] Total 8 6 2" xfId="29577" xr:uid="{00000000-0005-0000-0000-000082730000}"/>
    <cellStyle name="Currency [1] Total 8 6 2 2" xfId="29578" xr:uid="{00000000-0005-0000-0000-000083730000}"/>
    <cellStyle name="Currency [1] Total 8 6 3" xfId="29579" xr:uid="{00000000-0005-0000-0000-000084730000}"/>
    <cellStyle name="Currency [1] Total 8 6 3 2" xfId="29580" xr:uid="{00000000-0005-0000-0000-000085730000}"/>
    <cellStyle name="Currency [1] Total 8 6 4" xfId="29581" xr:uid="{00000000-0005-0000-0000-000086730000}"/>
    <cellStyle name="Currency [1] Total 8 7" xfId="29582" xr:uid="{00000000-0005-0000-0000-000087730000}"/>
    <cellStyle name="Currency [1] Total 8 7 2" xfId="29583" xr:uid="{00000000-0005-0000-0000-000088730000}"/>
    <cellStyle name="Currency [1] Total 8 7 2 2" xfId="29584" xr:uid="{00000000-0005-0000-0000-000089730000}"/>
    <cellStyle name="Currency [1] Total 8 7 3" xfId="29585" xr:uid="{00000000-0005-0000-0000-00008A730000}"/>
    <cellStyle name="Currency [1] Total 8 7 3 2" xfId="29586" xr:uid="{00000000-0005-0000-0000-00008B730000}"/>
    <cellStyle name="Currency [1] Total 8 7 4" xfId="29587" xr:uid="{00000000-0005-0000-0000-00008C730000}"/>
    <cellStyle name="Currency [1] Total 8 8" xfId="29588" xr:uid="{00000000-0005-0000-0000-00008D730000}"/>
    <cellStyle name="Currency [1] Total 8 8 2" xfId="29589" xr:uid="{00000000-0005-0000-0000-00008E730000}"/>
    <cellStyle name="Currency [1] Total 8 8 2 2" xfId="29590" xr:uid="{00000000-0005-0000-0000-00008F730000}"/>
    <cellStyle name="Currency [1] Total 8 8 3" xfId="29591" xr:uid="{00000000-0005-0000-0000-000090730000}"/>
    <cellStyle name="Currency [1] Total 8 9" xfId="29592" xr:uid="{00000000-0005-0000-0000-000091730000}"/>
    <cellStyle name="Currency [1] Total 8 9 2" xfId="29593" xr:uid="{00000000-0005-0000-0000-000092730000}"/>
    <cellStyle name="Currency [1] Total 8 9 2 2" xfId="29594" xr:uid="{00000000-0005-0000-0000-000093730000}"/>
    <cellStyle name="Currency [1] Total 8 9 3" xfId="29595" xr:uid="{00000000-0005-0000-0000-000094730000}"/>
    <cellStyle name="Currency [1] Total 9" xfId="29596" xr:uid="{00000000-0005-0000-0000-000095730000}"/>
    <cellStyle name="Currency [1] Total 9 2" xfId="29597" xr:uid="{00000000-0005-0000-0000-000096730000}"/>
    <cellStyle name="Currency [1] Total 9 2 2" xfId="29598" xr:uid="{00000000-0005-0000-0000-000097730000}"/>
    <cellStyle name="Currency [1] Total 9 3" xfId="29599" xr:uid="{00000000-0005-0000-0000-000098730000}"/>
    <cellStyle name="Currency [1] Total 9 3 2" xfId="29600" xr:uid="{00000000-0005-0000-0000-000099730000}"/>
    <cellStyle name="Currency [1] Total 9 4" xfId="29601" xr:uid="{00000000-0005-0000-0000-00009A730000}"/>
    <cellStyle name="Currency [1]_CMAI Indexed EBITDA Build v041" xfId="29602" xr:uid="{00000000-0005-0000-0000-00009B730000}"/>
    <cellStyle name="Currency [2]" xfId="29603" xr:uid="{00000000-0005-0000-0000-00009C730000}"/>
    <cellStyle name="Currency [2] 10" xfId="29604" xr:uid="{00000000-0005-0000-0000-00009D730000}"/>
    <cellStyle name="Currency [2] 10 2" xfId="29605" xr:uid="{00000000-0005-0000-0000-00009E730000}"/>
    <cellStyle name="Currency [2] 10 2 2" xfId="29606" xr:uid="{00000000-0005-0000-0000-00009F730000}"/>
    <cellStyle name="Currency [2] 10 3" xfId="29607" xr:uid="{00000000-0005-0000-0000-0000A0730000}"/>
    <cellStyle name="Currency [2] 10 3 2" xfId="29608" xr:uid="{00000000-0005-0000-0000-0000A1730000}"/>
    <cellStyle name="Currency [2] 10 4" xfId="29609" xr:uid="{00000000-0005-0000-0000-0000A2730000}"/>
    <cellStyle name="Currency [2] 11" xfId="29610" xr:uid="{00000000-0005-0000-0000-0000A3730000}"/>
    <cellStyle name="Currency [2] 11 2" xfId="29611" xr:uid="{00000000-0005-0000-0000-0000A4730000}"/>
    <cellStyle name="Currency [2] 11 2 2" xfId="29612" xr:uid="{00000000-0005-0000-0000-0000A5730000}"/>
    <cellStyle name="Currency [2] 11 3" xfId="29613" xr:uid="{00000000-0005-0000-0000-0000A6730000}"/>
    <cellStyle name="Currency [2] 11 3 2" xfId="29614" xr:uid="{00000000-0005-0000-0000-0000A7730000}"/>
    <cellStyle name="Currency [2] 11 4" xfId="29615" xr:uid="{00000000-0005-0000-0000-0000A8730000}"/>
    <cellStyle name="Currency [2] 12" xfId="29616" xr:uid="{00000000-0005-0000-0000-0000A9730000}"/>
    <cellStyle name="Currency [2] 12 2" xfId="29617" xr:uid="{00000000-0005-0000-0000-0000AA730000}"/>
    <cellStyle name="Currency [2] 12 2 2" xfId="29618" xr:uid="{00000000-0005-0000-0000-0000AB730000}"/>
    <cellStyle name="Currency [2] 12 3" xfId="29619" xr:uid="{00000000-0005-0000-0000-0000AC730000}"/>
    <cellStyle name="Currency [2] 12 3 2" xfId="29620" xr:uid="{00000000-0005-0000-0000-0000AD730000}"/>
    <cellStyle name="Currency [2] 12 4" xfId="29621" xr:uid="{00000000-0005-0000-0000-0000AE730000}"/>
    <cellStyle name="Currency [2] 13" xfId="29622" xr:uid="{00000000-0005-0000-0000-0000AF730000}"/>
    <cellStyle name="Currency [2] 13 2" xfId="29623" xr:uid="{00000000-0005-0000-0000-0000B0730000}"/>
    <cellStyle name="Currency [2] 13 2 2" xfId="29624" xr:uid="{00000000-0005-0000-0000-0000B1730000}"/>
    <cellStyle name="Currency [2] 13 3" xfId="29625" xr:uid="{00000000-0005-0000-0000-0000B2730000}"/>
    <cellStyle name="Currency [2] 13 3 2" xfId="29626" xr:uid="{00000000-0005-0000-0000-0000B3730000}"/>
    <cellStyle name="Currency [2] 13 4" xfId="29627" xr:uid="{00000000-0005-0000-0000-0000B4730000}"/>
    <cellStyle name="Currency [2] 14" xfId="29628" xr:uid="{00000000-0005-0000-0000-0000B5730000}"/>
    <cellStyle name="Currency [2] 14 2" xfId="29629" xr:uid="{00000000-0005-0000-0000-0000B6730000}"/>
    <cellStyle name="Currency [2] 14 2 2" xfId="29630" xr:uid="{00000000-0005-0000-0000-0000B7730000}"/>
    <cellStyle name="Currency [2] 14 3" xfId="29631" xr:uid="{00000000-0005-0000-0000-0000B8730000}"/>
    <cellStyle name="Currency [2] 14 3 2" xfId="29632" xr:uid="{00000000-0005-0000-0000-0000B9730000}"/>
    <cellStyle name="Currency [2] 14 4" xfId="29633" xr:uid="{00000000-0005-0000-0000-0000BA730000}"/>
    <cellStyle name="Currency [2] 15" xfId="29634" xr:uid="{00000000-0005-0000-0000-0000BB730000}"/>
    <cellStyle name="Currency [2] 15 2" xfId="29635" xr:uid="{00000000-0005-0000-0000-0000BC730000}"/>
    <cellStyle name="Currency [2] 15 2 2" xfId="29636" xr:uid="{00000000-0005-0000-0000-0000BD730000}"/>
    <cellStyle name="Currency [2] 15 3" xfId="29637" xr:uid="{00000000-0005-0000-0000-0000BE730000}"/>
    <cellStyle name="Currency [2] 16" xfId="29638" xr:uid="{00000000-0005-0000-0000-0000BF730000}"/>
    <cellStyle name="Currency [2] 16 2" xfId="29639" xr:uid="{00000000-0005-0000-0000-0000C0730000}"/>
    <cellStyle name="Currency [2] 16 2 2" xfId="29640" xr:uid="{00000000-0005-0000-0000-0000C1730000}"/>
    <cellStyle name="Currency [2] 16 3" xfId="29641" xr:uid="{00000000-0005-0000-0000-0000C2730000}"/>
    <cellStyle name="Currency [2] 17" xfId="29642" xr:uid="{00000000-0005-0000-0000-0000C3730000}"/>
    <cellStyle name="Currency [2] 17 2" xfId="29643" xr:uid="{00000000-0005-0000-0000-0000C4730000}"/>
    <cellStyle name="Currency [2] 18" xfId="29644" xr:uid="{00000000-0005-0000-0000-0000C5730000}"/>
    <cellStyle name="Currency [2] 18 2" xfId="29645" xr:uid="{00000000-0005-0000-0000-0000C6730000}"/>
    <cellStyle name="Currency [2] 19" xfId="29646" xr:uid="{00000000-0005-0000-0000-0000C7730000}"/>
    <cellStyle name="Currency [2] 2" xfId="29647" xr:uid="{00000000-0005-0000-0000-0000C8730000}"/>
    <cellStyle name="Currency [2] 2 10" xfId="29648" xr:uid="{00000000-0005-0000-0000-0000C9730000}"/>
    <cellStyle name="Currency [2] 2 10 2" xfId="29649" xr:uid="{00000000-0005-0000-0000-0000CA730000}"/>
    <cellStyle name="Currency [2] 2 11" xfId="29650" xr:uid="{00000000-0005-0000-0000-0000CB730000}"/>
    <cellStyle name="Currency [2] 2 11 2" xfId="29651" xr:uid="{00000000-0005-0000-0000-0000CC730000}"/>
    <cellStyle name="Currency [2] 2 12" xfId="29652" xr:uid="{00000000-0005-0000-0000-0000CD730000}"/>
    <cellStyle name="Currency [2] 2 2" xfId="29653" xr:uid="{00000000-0005-0000-0000-0000CE730000}"/>
    <cellStyle name="Currency [2] 2 2 2" xfId="29654" xr:uid="{00000000-0005-0000-0000-0000CF730000}"/>
    <cellStyle name="Currency [2] 2 2 2 2" xfId="29655" xr:uid="{00000000-0005-0000-0000-0000D0730000}"/>
    <cellStyle name="Currency [2] 2 2 3" xfId="29656" xr:uid="{00000000-0005-0000-0000-0000D1730000}"/>
    <cellStyle name="Currency [2] 2 2 3 2" xfId="29657" xr:uid="{00000000-0005-0000-0000-0000D2730000}"/>
    <cellStyle name="Currency [2] 2 2 4" xfId="29658" xr:uid="{00000000-0005-0000-0000-0000D3730000}"/>
    <cellStyle name="Currency [2] 2 3" xfId="29659" xr:uid="{00000000-0005-0000-0000-0000D4730000}"/>
    <cellStyle name="Currency [2] 2 3 2" xfId="29660" xr:uid="{00000000-0005-0000-0000-0000D5730000}"/>
    <cellStyle name="Currency [2] 2 3 2 2" xfId="29661" xr:uid="{00000000-0005-0000-0000-0000D6730000}"/>
    <cellStyle name="Currency [2] 2 3 3" xfId="29662" xr:uid="{00000000-0005-0000-0000-0000D7730000}"/>
    <cellStyle name="Currency [2] 2 3 3 2" xfId="29663" xr:uid="{00000000-0005-0000-0000-0000D8730000}"/>
    <cellStyle name="Currency [2] 2 3 4" xfId="29664" xr:uid="{00000000-0005-0000-0000-0000D9730000}"/>
    <cellStyle name="Currency [2] 2 4" xfId="29665" xr:uid="{00000000-0005-0000-0000-0000DA730000}"/>
    <cellStyle name="Currency [2] 2 4 2" xfId="29666" xr:uid="{00000000-0005-0000-0000-0000DB730000}"/>
    <cellStyle name="Currency [2] 2 4 2 2" xfId="29667" xr:uid="{00000000-0005-0000-0000-0000DC730000}"/>
    <cellStyle name="Currency [2] 2 4 3" xfId="29668" xr:uid="{00000000-0005-0000-0000-0000DD730000}"/>
    <cellStyle name="Currency [2] 2 4 3 2" xfId="29669" xr:uid="{00000000-0005-0000-0000-0000DE730000}"/>
    <cellStyle name="Currency [2] 2 4 4" xfId="29670" xr:uid="{00000000-0005-0000-0000-0000DF730000}"/>
    <cellStyle name="Currency [2] 2 5" xfId="29671" xr:uid="{00000000-0005-0000-0000-0000E0730000}"/>
    <cellStyle name="Currency [2] 2 5 2" xfId="29672" xr:uid="{00000000-0005-0000-0000-0000E1730000}"/>
    <cellStyle name="Currency [2] 2 5 2 2" xfId="29673" xr:uid="{00000000-0005-0000-0000-0000E2730000}"/>
    <cellStyle name="Currency [2] 2 5 3" xfId="29674" xr:uid="{00000000-0005-0000-0000-0000E3730000}"/>
    <cellStyle name="Currency [2] 2 5 3 2" xfId="29675" xr:uid="{00000000-0005-0000-0000-0000E4730000}"/>
    <cellStyle name="Currency [2] 2 5 4" xfId="29676" xr:uid="{00000000-0005-0000-0000-0000E5730000}"/>
    <cellStyle name="Currency [2] 2 6" xfId="29677" xr:uid="{00000000-0005-0000-0000-0000E6730000}"/>
    <cellStyle name="Currency [2] 2 6 2" xfId="29678" xr:uid="{00000000-0005-0000-0000-0000E7730000}"/>
    <cellStyle name="Currency [2] 2 6 2 2" xfId="29679" xr:uid="{00000000-0005-0000-0000-0000E8730000}"/>
    <cellStyle name="Currency [2] 2 6 3" xfId="29680" xr:uid="{00000000-0005-0000-0000-0000E9730000}"/>
    <cellStyle name="Currency [2] 2 6 3 2" xfId="29681" xr:uid="{00000000-0005-0000-0000-0000EA730000}"/>
    <cellStyle name="Currency [2] 2 6 4" xfId="29682" xr:uid="{00000000-0005-0000-0000-0000EB730000}"/>
    <cellStyle name="Currency [2] 2 7" xfId="29683" xr:uid="{00000000-0005-0000-0000-0000EC730000}"/>
    <cellStyle name="Currency [2] 2 7 2" xfId="29684" xr:uid="{00000000-0005-0000-0000-0000ED730000}"/>
    <cellStyle name="Currency [2] 2 7 2 2" xfId="29685" xr:uid="{00000000-0005-0000-0000-0000EE730000}"/>
    <cellStyle name="Currency [2] 2 7 3" xfId="29686" xr:uid="{00000000-0005-0000-0000-0000EF730000}"/>
    <cellStyle name="Currency [2] 2 7 3 2" xfId="29687" xr:uid="{00000000-0005-0000-0000-0000F0730000}"/>
    <cellStyle name="Currency [2] 2 7 4" xfId="29688" xr:uid="{00000000-0005-0000-0000-0000F1730000}"/>
    <cellStyle name="Currency [2] 2 8" xfId="29689" xr:uid="{00000000-0005-0000-0000-0000F2730000}"/>
    <cellStyle name="Currency [2] 2 8 2" xfId="29690" xr:uid="{00000000-0005-0000-0000-0000F3730000}"/>
    <cellStyle name="Currency [2] 2 8 2 2" xfId="29691" xr:uid="{00000000-0005-0000-0000-0000F4730000}"/>
    <cellStyle name="Currency [2] 2 8 3" xfId="29692" xr:uid="{00000000-0005-0000-0000-0000F5730000}"/>
    <cellStyle name="Currency [2] 2 9" xfId="29693" xr:uid="{00000000-0005-0000-0000-0000F6730000}"/>
    <cellStyle name="Currency [2] 2 9 2" xfId="29694" xr:uid="{00000000-0005-0000-0000-0000F7730000}"/>
    <cellStyle name="Currency [2] 2 9 2 2" xfId="29695" xr:uid="{00000000-0005-0000-0000-0000F8730000}"/>
    <cellStyle name="Currency [2] 2 9 3" xfId="29696" xr:uid="{00000000-0005-0000-0000-0000F9730000}"/>
    <cellStyle name="Currency [2] 3" xfId="29697" xr:uid="{00000000-0005-0000-0000-0000FA730000}"/>
    <cellStyle name="Currency [2] 3 10" xfId="29698" xr:uid="{00000000-0005-0000-0000-0000FB730000}"/>
    <cellStyle name="Currency [2] 3 10 2" xfId="29699" xr:uid="{00000000-0005-0000-0000-0000FC730000}"/>
    <cellStyle name="Currency [2] 3 11" xfId="29700" xr:uid="{00000000-0005-0000-0000-0000FD730000}"/>
    <cellStyle name="Currency [2] 3 11 2" xfId="29701" xr:uid="{00000000-0005-0000-0000-0000FE730000}"/>
    <cellStyle name="Currency [2] 3 12" xfId="29702" xr:uid="{00000000-0005-0000-0000-0000FF730000}"/>
    <cellStyle name="Currency [2] 3 2" xfId="29703" xr:uid="{00000000-0005-0000-0000-000000740000}"/>
    <cellStyle name="Currency [2] 3 2 2" xfId="29704" xr:uid="{00000000-0005-0000-0000-000001740000}"/>
    <cellStyle name="Currency [2] 3 2 2 2" xfId="29705" xr:uid="{00000000-0005-0000-0000-000002740000}"/>
    <cellStyle name="Currency [2] 3 2 3" xfId="29706" xr:uid="{00000000-0005-0000-0000-000003740000}"/>
    <cellStyle name="Currency [2] 3 2 3 2" xfId="29707" xr:uid="{00000000-0005-0000-0000-000004740000}"/>
    <cellStyle name="Currency [2] 3 2 4" xfId="29708" xr:uid="{00000000-0005-0000-0000-000005740000}"/>
    <cellStyle name="Currency [2] 3 3" xfId="29709" xr:uid="{00000000-0005-0000-0000-000006740000}"/>
    <cellStyle name="Currency [2] 3 3 2" xfId="29710" xr:uid="{00000000-0005-0000-0000-000007740000}"/>
    <cellStyle name="Currency [2] 3 3 2 2" xfId="29711" xr:uid="{00000000-0005-0000-0000-000008740000}"/>
    <cellStyle name="Currency [2] 3 3 3" xfId="29712" xr:uid="{00000000-0005-0000-0000-000009740000}"/>
    <cellStyle name="Currency [2] 3 3 3 2" xfId="29713" xr:uid="{00000000-0005-0000-0000-00000A740000}"/>
    <cellStyle name="Currency [2] 3 3 4" xfId="29714" xr:uid="{00000000-0005-0000-0000-00000B740000}"/>
    <cellStyle name="Currency [2] 3 4" xfId="29715" xr:uid="{00000000-0005-0000-0000-00000C740000}"/>
    <cellStyle name="Currency [2] 3 4 2" xfId="29716" xr:uid="{00000000-0005-0000-0000-00000D740000}"/>
    <cellStyle name="Currency [2] 3 4 2 2" xfId="29717" xr:uid="{00000000-0005-0000-0000-00000E740000}"/>
    <cellStyle name="Currency [2] 3 4 3" xfId="29718" xr:uid="{00000000-0005-0000-0000-00000F740000}"/>
    <cellStyle name="Currency [2] 3 4 3 2" xfId="29719" xr:uid="{00000000-0005-0000-0000-000010740000}"/>
    <cellStyle name="Currency [2] 3 4 4" xfId="29720" xr:uid="{00000000-0005-0000-0000-000011740000}"/>
    <cellStyle name="Currency [2] 3 5" xfId="29721" xr:uid="{00000000-0005-0000-0000-000012740000}"/>
    <cellStyle name="Currency [2] 3 5 2" xfId="29722" xr:uid="{00000000-0005-0000-0000-000013740000}"/>
    <cellStyle name="Currency [2] 3 5 2 2" xfId="29723" xr:uid="{00000000-0005-0000-0000-000014740000}"/>
    <cellStyle name="Currency [2] 3 5 3" xfId="29724" xr:uid="{00000000-0005-0000-0000-000015740000}"/>
    <cellStyle name="Currency [2] 3 5 3 2" xfId="29725" xr:uid="{00000000-0005-0000-0000-000016740000}"/>
    <cellStyle name="Currency [2] 3 5 4" xfId="29726" xr:uid="{00000000-0005-0000-0000-000017740000}"/>
    <cellStyle name="Currency [2] 3 6" xfId="29727" xr:uid="{00000000-0005-0000-0000-000018740000}"/>
    <cellStyle name="Currency [2] 3 6 2" xfId="29728" xr:uid="{00000000-0005-0000-0000-000019740000}"/>
    <cellStyle name="Currency [2] 3 6 2 2" xfId="29729" xr:uid="{00000000-0005-0000-0000-00001A740000}"/>
    <cellStyle name="Currency [2] 3 6 3" xfId="29730" xr:uid="{00000000-0005-0000-0000-00001B740000}"/>
    <cellStyle name="Currency [2] 3 6 3 2" xfId="29731" xr:uid="{00000000-0005-0000-0000-00001C740000}"/>
    <cellStyle name="Currency [2] 3 6 4" xfId="29732" xr:uid="{00000000-0005-0000-0000-00001D740000}"/>
    <cellStyle name="Currency [2] 3 7" xfId="29733" xr:uid="{00000000-0005-0000-0000-00001E740000}"/>
    <cellStyle name="Currency [2] 3 7 2" xfId="29734" xr:uid="{00000000-0005-0000-0000-00001F740000}"/>
    <cellStyle name="Currency [2] 3 7 2 2" xfId="29735" xr:uid="{00000000-0005-0000-0000-000020740000}"/>
    <cellStyle name="Currency [2] 3 7 3" xfId="29736" xr:uid="{00000000-0005-0000-0000-000021740000}"/>
    <cellStyle name="Currency [2] 3 7 3 2" xfId="29737" xr:uid="{00000000-0005-0000-0000-000022740000}"/>
    <cellStyle name="Currency [2] 3 7 4" xfId="29738" xr:uid="{00000000-0005-0000-0000-000023740000}"/>
    <cellStyle name="Currency [2] 3 8" xfId="29739" xr:uid="{00000000-0005-0000-0000-000024740000}"/>
    <cellStyle name="Currency [2] 3 8 2" xfId="29740" xr:uid="{00000000-0005-0000-0000-000025740000}"/>
    <cellStyle name="Currency [2] 3 8 2 2" xfId="29741" xr:uid="{00000000-0005-0000-0000-000026740000}"/>
    <cellStyle name="Currency [2] 3 8 3" xfId="29742" xr:uid="{00000000-0005-0000-0000-000027740000}"/>
    <cellStyle name="Currency [2] 3 9" xfId="29743" xr:uid="{00000000-0005-0000-0000-000028740000}"/>
    <cellStyle name="Currency [2] 3 9 2" xfId="29744" xr:uid="{00000000-0005-0000-0000-000029740000}"/>
    <cellStyle name="Currency [2] 3 9 2 2" xfId="29745" xr:uid="{00000000-0005-0000-0000-00002A740000}"/>
    <cellStyle name="Currency [2] 3 9 3" xfId="29746" xr:uid="{00000000-0005-0000-0000-00002B740000}"/>
    <cellStyle name="Currency [2] 4" xfId="29747" xr:uid="{00000000-0005-0000-0000-00002C740000}"/>
    <cellStyle name="Currency [2] 4 10" xfId="29748" xr:uid="{00000000-0005-0000-0000-00002D740000}"/>
    <cellStyle name="Currency [2] 4 10 2" xfId="29749" xr:uid="{00000000-0005-0000-0000-00002E740000}"/>
    <cellStyle name="Currency [2] 4 11" xfId="29750" xr:uid="{00000000-0005-0000-0000-00002F740000}"/>
    <cellStyle name="Currency [2] 4 11 2" xfId="29751" xr:uid="{00000000-0005-0000-0000-000030740000}"/>
    <cellStyle name="Currency [2] 4 12" xfId="29752" xr:uid="{00000000-0005-0000-0000-000031740000}"/>
    <cellStyle name="Currency [2] 4 2" xfId="29753" xr:uid="{00000000-0005-0000-0000-000032740000}"/>
    <cellStyle name="Currency [2] 4 2 2" xfId="29754" xr:uid="{00000000-0005-0000-0000-000033740000}"/>
    <cellStyle name="Currency [2] 4 2 2 2" xfId="29755" xr:uid="{00000000-0005-0000-0000-000034740000}"/>
    <cellStyle name="Currency [2] 4 2 3" xfId="29756" xr:uid="{00000000-0005-0000-0000-000035740000}"/>
    <cellStyle name="Currency [2] 4 2 3 2" xfId="29757" xr:uid="{00000000-0005-0000-0000-000036740000}"/>
    <cellStyle name="Currency [2] 4 2 4" xfId="29758" xr:uid="{00000000-0005-0000-0000-000037740000}"/>
    <cellStyle name="Currency [2] 4 3" xfId="29759" xr:uid="{00000000-0005-0000-0000-000038740000}"/>
    <cellStyle name="Currency [2] 4 3 2" xfId="29760" xr:uid="{00000000-0005-0000-0000-000039740000}"/>
    <cellStyle name="Currency [2] 4 3 2 2" xfId="29761" xr:uid="{00000000-0005-0000-0000-00003A740000}"/>
    <cellStyle name="Currency [2] 4 3 3" xfId="29762" xr:uid="{00000000-0005-0000-0000-00003B740000}"/>
    <cellStyle name="Currency [2] 4 3 3 2" xfId="29763" xr:uid="{00000000-0005-0000-0000-00003C740000}"/>
    <cellStyle name="Currency [2] 4 3 4" xfId="29764" xr:uid="{00000000-0005-0000-0000-00003D740000}"/>
    <cellStyle name="Currency [2] 4 4" xfId="29765" xr:uid="{00000000-0005-0000-0000-00003E740000}"/>
    <cellStyle name="Currency [2] 4 4 2" xfId="29766" xr:uid="{00000000-0005-0000-0000-00003F740000}"/>
    <cellStyle name="Currency [2] 4 4 2 2" xfId="29767" xr:uid="{00000000-0005-0000-0000-000040740000}"/>
    <cellStyle name="Currency [2] 4 4 3" xfId="29768" xr:uid="{00000000-0005-0000-0000-000041740000}"/>
    <cellStyle name="Currency [2] 4 4 3 2" xfId="29769" xr:uid="{00000000-0005-0000-0000-000042740000}"/>
    <cellStyle name="Currency [2] 4 4 4" xfId="29770" xr:uid="{00000000-0005-0000-0000-000043740000}"/>
    <cellStyle name="Currency [2] 4 5" xfId="29771" xr:uid="{00000000-0005-0000-0000-000044740000}"/>
    <cellStyle name="Currency [2] 4 5 2" xfId="29772" xr:uid="{00000000-0005-0000-0000-000045740000}"/>
    <cellStyle name="Currency [2] 4 5 2 2" xfId="29773" xr:uid="{00000000-0005-0000-0000-000046740000}"/>
    <cellStyle name="Currency [2] 4 5 3" xfId="29774" xr:uid="{00000000-0005-0000-0000-000047740000}"/>
    <cellStyle name="Currency [2] 4 5 3 2" xfId="29775" xr:uid="{00000000-0005-0000-0000-000048740000}"/>
    <cellStyle name="Currency [2] 4 5 4" xfId="29776" xr:uid="{00000000-0005-0000-0000-000049740000}"/>
    <cellStyle name="Currency [2] 4 6" xfId="29777" xr:uid="{00000000-0005-0000-0000-00004A740000}"/>
    <cellStyle name="Currency [2] 4 6 2" xfId="29778" xr:uid="{00000000-0005-0000-0000-00004B740000}"/>
    <cellStyle name="Currency [2] 4 6 2 2" xfId="29779" xr:uid="{00000000-0005-0000-0000-00004C740000}"/>
    <cellStyle name="Currency [2] 4 6 3" xfId="29780" xr:uid="{00000000-0005-0000-0000-00004D740000}"/>
    <cellStyle name="Currency [2] 4 6 3 2" xfId="29781" xr:uid="{00000000-0005-0000-0000-00004E740000}"/>
    <cellStyle name="Currency [2] 4 6 4" xfId="29782" xr:uid="{00000000-0005-0000-0000-00004F740000}"/>
    <cellStyle name="Currency [2] 4 7" xfId="29783" xr:uid="{00000000-0005-0000-0000-000050740000}"/>
    <cellStyle name="Currency [2] 4 7 2" xfId="29784" xr:uid="{00000000-0005-0000-0000-000051740000}"/>
    <cellStyle name="Currency [2] 4 7 2 2" xfId="29785" xr:uid="{00000000-0005-0000-0000-000052740000}"/>
    <cellStyle name="Currency [2] 4 7 3" xfId="29786" xr:uid="{00000000-0005-0000-0000-000053740000}"/>
    <cellStyle name="Currency [2] 4 7 3 2" xfId="29787" xr:uid="{00000000-0005-0000-0000-000054740000}"/>
    <cellStyle name="Currency [2] 4 7 4" xfId="29788" xr:uid="{00000000-0005-0000-0000-000055740000}"/>
    <cellStyle name="Currency [2] 4 8" xfId="29789" xr:uid="{00000000-0005-0000-0000-000056740000}"/>
    <cellStyle name="Currency [2] 4 8 2" xfId="29790" xr:uid="{00000000-0005-0000-0000-000057740000}"/>
    <cellStyle name="Currency [2] 4 8 2 2" xfId="29791" xr:uid="{00000000-0005-0000-0000-000058740000}"/>
    <cellStyle name="Currency [2] 4 8 3" xfId="29792" xr:uid="{00000000-0005-0000-0000-000059740000}"/>
    <cellStyle name="Currency [2] 4 9" xfId="29793" xr:uid="{00000000-0005-0000-0000-00005A740000}"/>
    <cellStyle name="Currency [2] 4 9 2" xfId="29794" xr:uid="{00000000-0005-0000-0000-00005B740000}"/>
    <cellStyle name="Currency [2] 4 9 2 2" xfId="29795" xr:uid="{00000000-0005-0000-0000-00005C740000}"/>
    <cellStyle name="Currency [2] 4 9 3" xfId="29796" xr:uid="{00000000-0005-0000-0000-00005D740000}"/>
    <cellStyle name="Currency [2] 5" xfId="29797" xr:uid="{00000000-0005-0000-0000-00005E740000}"/>
    <cellStyle name="Currency [2] 5 10" xfId="29798" xr:uid="{00000000-0005-0000-0000-00005F740000}"/>
    <cellStyle name="Currency [2] 5 10 2" xfId="29799" xr:uid="{00000000-0005-0000-0000-000060740000}"/>
    <cellStyle name="Currency [2] 5 11" xfId="29800" xr:uid="{00000000-0005-0000-0000-000061740000}"/>
    <cellStyle name="Currency [2] 5 11 2" xfId="29801" xr:uid="{00000000-0005-0000-0000-000062740000}"/>
    <cellStyle name="Currency [2] 5 12" xfId="29802" xr:uid="{00000000-0005-0000-0000-000063740000}"/>
    <cellStyle name="Currency [2] 5 2" xfId="29803" xr:uid="{00000000-0005-0000-0000-000064740000}"/>
    <cellStyle name="Currency [2] 5 2 2" xfId="29804" xr:uid="{00000000-0005-0000-0000-000065740000}"/>
    <cellStyle name="Currency [2] 5 2 2 2" xfId="29805" xr:uid="{00000000-0005-0000-0000-000066740000}"/>
    <cellStyle name="Currency [2] 5 2 3" xfId="29806" xr:uid="{00000000-0005-0000-0000-000067740000}"/>
    <cellStyle name="Currency [2] 5 2 3 2" xfId="29807" xr:uid="{00000000-0005-0000-0000-000068740000}"/>
    <cellStyle name="Currency [2] 5 2 4" xfId="29808" xr:uid="{00000000-0005-0000-0000-000069740000}"/>
    <cellStyle name="Currency [2] 5 3" xfId="29809" xr:uid="{00000000-0005-0000-0000-00006A740000}"/>
    <cellStyle name="Currency [2] 5 3 2" xfId="29810" xr:uid="{00000000-0005-0000-0000-00006B740000}"/>
    <cellStyle name="Currency [2] 5 3 2 2" xfId="29811" xr:uid="{00000000-0005-0000-0000-00006C740000}"/>
    <cellStyle name="Currency [2] 5 3 3" xfId="29812" xr:uid="{00000000-0005-0000-0000-00006D740000}"/>
    <cellStyle name="Currency [2] 5 3 3 2" xfId="29813" xr:uid="{00000000-0005-0000-0000-00006E740000}"/>
    <cellStyle name="Currency [2] 5 3 4" xfId="29814" xr:uid="{00000000-0005-0000-0000-00006F740000}"/>
    <cellStyle name="Currency [2] 5 4" xfId="29815" xr:uid="{00000000-0005-0000-0000-000070740000}"/>
    <cellStyle name="Currency [2] 5 4 2" xfId="29816" xr:uid="{00000000-0005-0000-0000-000071740000}"/>
    <cellStyle name="Currency [2] 5 4 2 2" xfId="29817" xr:uid="{00000000-0005-0000-0000-000072740000}"/>
    <cellStyle name="Currency [2] 5 4 3" xfId="29818" xr:uid="{00000000-0005-0000-0000-000073740000}"/>
    <cellStyle name="Currency [2] 5 4 3 2" xfId="29819" xr:uid="{00000000-0005-0000-0000-000074740000}"/>
    <cellStyle name="Currency [2] 5 4 4" xfId="29820" xr:uid="{00000000-0005-0000-0000-000075740000}"/>
    <cellStyle name="Currency [2] 5 5" xfId="29821" xr:uid="{00000000-0005-0000-0000-000076740000}"/>
    <cellStyle name="Currency [2] 5 5 2" xfId="29822" xr:uid="{00000000-0005-0000-0000-000077740000}"/>
    <cellStyle name="Currency [2] 5 5 2 2" xfId="29823" xr:uid="{00000000-0005-0000-0000-000078740000}"/>
    <cellStyle name="Currency [2] 5 5 3" xfId="29824" xr:uid="{00000000-0005-0000-0000-000079740000}"/>
    <cellStyle name="Currency [2] 5 5 3 2" xfId="29825" xr:uid="{00000000-0005-0000-0000-00007A740000}"/>
    <cellStyle name="Currency [2] 5 5 4" xfId="29826" xr:uid="{00000000-0005-0000-0000-00007B740000}"/>
    <cellStyle name="Currency [2] 5 6" xfId="29827" xr:uid="{00000000-0005-0000-0000-00007C740000}"/>
    <cellStyle name="Currency [2] 5 6 2" xfId="29828" xr:uid="{00000000-0005-0000-0000-00007D740000}"/>
    <cellStyle name="Currency [2] 5 6 2 2" xfId="29829" xr:uid="{00000000-0005-0000-0000-00007E740000}"/>
    <cellStyle name="Currency [2] 5 6 3" xfId="29830" xr:uid="{00000000-0005-0000-0000-00007F740000}"/>
    <cellStyle name="Currency [2] 5 6 3 2" xfId="29831" xr:uid="{00000000-0005-0000-0000-000080740000}"/>
    <cellStyle name="Currency [2] 5 6 4" xfId="29832" xr:uid="{00000000-0005-0000-0000-000081740000}"/>
    <cellStyle name="Currency [2] 5 7" xfId="29833" xr:uid="{00000000-0005-0000-0000-000082740000}"/>
    <cellStyle name="Currency [2] 5 7 2" xfId="29834" xr:uid="{00000000-0005-0000-0000-000083740000}"/>
    <cellStyle name="Currency [2] 5 7 2 2" xfId="29835" xr:uid="{00000000-0005-0000-0000-000084740000}"/>
    <cellStyle name="Currency [2] 5 7 3" xfId="29836" xr:uid="{00000000-0005-0000-0000-000085740000}"/>
    <cellStyle name="Currency [2] 5 7 3 2" xfId="29837" xr:uid="{00000000-0005-0000-0000-000086740000}"/>
    <cellStyle name="Currency [2] 5 7 4" xfId="29838" xr:uid="{00000000-0005-0000-0000-000087740000}"/>
    <cellStyle name="Currency [2] 5 8" xfId="29839" xr:uid="{00000000-0005-0000-0000-000088740000}"/>
    <cellStyle name="Currency [2] 5 8 2" xfId="29840" xr:uid="{00000000-0005-0000-0000-000089740000}"/>
    <cellStyle name="Currency [2] 5 8 2 2" xfId="29841" xr:uid="{00000000-0005-0000-0000-00008A740000}"/>
    <cellStyle name="Currency [2] 5 8 3" xfId="29842" xr:uid="{00000000-0005-0000-0000-00008B740000}"/>
    <cellStyle name="Currency [2] 5 9" xfId="29843" xr:uid="{00000000-0005-0000-0000-00008C740000}"/>
    <cellStyle name="Currency [2] 5 9 2" xfId="29844" xr:uid="{00000000-0005-0000-0000-00008D740000}"/>
    <cellStyle name="Currency [2] 5 9 2 2" xfId="29845" xr:uid="{00000000-0005-0000-0000-00008E740000}"/>
    <cellStyle name="Currency [2] 5 9 3" xfId="29846" xr:uid="{00000000-0005-0000-0000-00008F740000}"/>
    <cellStyle name="Currency [2] 6" xfId="29847" xr:uid="{00000000-0005-0000-0000-000090740000}"/>
    <cellStyle name="Currency [2] 6 10" xfId="29848" xr:uid="{00000000-0005-0000-0000-000091740000}"/>
    <cellStyle name="Currency [2] 6 10 2" xfId="29849" xr:uid="{00000000-0005-0000-0000-000092740000}"/>
    <cellStyle name="Currency [2] 6 11" xfId="29850" xr:uid="{00000000-0005-0000-0000-000093740000}"/>
    <cellStyle name="Currency [2] 6 11 2" xfId="29851" xr:uid="{00000000-0005-0000-0000-000094740000}"/>
    <cellStyle name="Currency [2] 6 12" xfId="29852" xr:uid="{00000000-0005-0000-0000-000095740000}"/>
    <cellStyle name="Currency [2] 6 2" xfId="29853" xr:uid="{00000000-0005-0000-0000-000096740000}"/>
    <cellStyle name="Currency [2] 6 2 2" xfId="29854" xr:uid="{00000000-0005-0000-0000-000097740000}"/>
    <cellStyle name="Currency [2] 6 2 2 2" xfId="29855" xr:uid="{00000000-0005-0000-0000-000098740000}"/>
    <cellStyle name="Currency [2] 6 2 3" xfId="29856" xr:uid="{00000000-0005-0000-0000-000099740000}"/>
    <cellStyle name="Currency [2] 6 2 3 2" xfId="29857" xr:uid="{00000000-0005-0000-0000-00009A740000}"/>
    <cellStyle name="Currency [2] 6 2 4" xfId="29858" xr:uid="{00000000-0005-0000-0000-00009B740000}"/>
    <cellStyle name="Currency [2] 6 3" xfId="29859" xr:uid="{00000000-0005-0000-0000-00009C740000}"/>
    <cellStyle name="Currency [2] 6 3 2" xfId="29860" xr:uid="{00000000-0005-0000-0000-00009D740000}"/>
    <cellStyle name="Currency [2] 6 3 2 2" xfId="29861" xr:uid="{00000000-0005-0000-0000-00009E740000}"/>
    <cellStyle name="Currency [2] 6 3 3" xfId="29862" xr:uid="{00000000-0005-0000-0000-00009F740000}"/>
    <cellStyle name="Currency [2] 6 3 3 2" xfId="29863" xr:uid="{00000000-0005-0000-0000-0000A0740000}"/>
    <cellStyle name="Currency [2] 6 3 4" xfId="29864" xr:uid="{00000000-0005-0000-0000-0000A1740000}"/>
    <cellStyle name="Currency [2] 6 4" xfId="29865" xr:uid="{00000000-0005-0000-0000-0000A2740000}"/>
    <cellStyle name="Currency [2] 6 4 2" xfId="29866" xr:uid="{00000000-0005-0000-0000-0000A3740000}"/>
    <cellStyle name="Currency [2] 6 4 2 2" xfId="29867" xr:uid="{00000000-0005-0000-0000-0000A4740000}"/>
    <cellStyle name="Currency [2] 6 4 3" xfId="29868" xr:uid="{00000000-0005-0000-0000-0000A5740000}"/>
    <cellStyle name="Currency [2] 6 4 3 2" xfId="29869" xr:uid="{00000000-0005-0000-0000-0000A6740000}"/>
    <cellStyle name="Currency [2] 6 4 4" xfId="29870" xr:uid="{00000000-0005-0000-0000-0000A7740000}"/>
    <cellStyle name="Currency [2] 6 5" xfId="29871" xr:uid="{00000000-0005-0000-0000-0000A8740000}"/>
    <cellStyle name="Currency [2] 6 5 2" xfId="29872" xr:uid="{00000000-0005-0000-0000-0000A9740000}"/>
    <cellStyle name="Currency [2] 6 5 2 2" xfId="29873" xr:uid="{00000000-0005-0000-0000-0000AA740000}"/>
    <cellStyle name="Currency [2] 6 5 3" xfId="29874" xr:uid="{00000000-0005-0000-0000-0000AB740000}"/>
    <cellStyle name="Currency [2] 6 5 3 2" xfId="29875" xr:uid="{00000000-0005-0000-0000-0000AC740000}"/>
    <cellStyle name="Currency [2] 6 5 4" xfId="29876" xr:uid="{00000000-0005-0000-0000-0000AD740000}"/>
    <cellStyle name="Currency [2] 6 6" xfId="29877" xr:uid="{00000000-0005-0000-0000-0000AE740000}"/>
    <cellStyle name="Currency [2] 6 6 2" xfId="29878" xr:uid="{00000000-0005-0000-0000-0000AF740000}"/>
    <cellStyle name="Currency [2] 6 6 2 2" xfId="29879" xr:uid="{00000000-0005-0000-0000-0000B0740000}"/>
    <cellStyle name="Currency [2] 6 6 3" xfId="29880" xr:uid="{00000000-0005-0000-0000-0000B1740000}"/>
    <cellStyle name="Currency [2] 6 6 3 2" xfId="29881" xr:uid="{00000000-0005-0000-0000-0000B2740000}"/>
    <cellStyle name="Currency [2] 6 6 4" xfId="29882" xr:uid="{00000000-0005-0000-0000-0000B3740000}"/>
    <cellStyle name="Currency [2] 6 7" xfId="29883" xr:uid="{00000000-0005-0000-0000-0000B4740000}"/>
    <cellStyle name="Currency [2] 6 7 2" xfId="29884" xr:uid="{00000000-0005-0000-0000-0000B5740000}"/>
    <cellStyle name="Currency [2] 6 7 2 2" xfId="29885" xr:uid="{00000000-0005-0000-0000-0000B6740000}"/>
    <cellStyle name="Currency [2] 6 7 3" xfId="29886" xr:uid="{00000000-0005-0000-0000-0000B7740000}"/>
    <cellStyle name="Currency [2] 6 7 3 2" xfId="29887" xr:uid="{00000000-0005-0000-0000-0000B8740000}"/>
    <cellStyle name="Currency [2] 6 7 4" xfId="29888" xr:uid="{00000000-0005-0000-0000-0000B9740000}"/>
    <cellStyle name="Currency [2] 6 8" xfId="29889" xr:uid="{00000000-0005-0000-0000-0000BA740000}"/>
    <cellStyle name="Currency [2] 6 8 2" xfId="29890" xr:uid="{00000000-0005-0000-0000-0000BB740000}"/>
    <cellStyle name="Currency [2] 6 8 2 2" xfId="29891" xr:uid="{00000000-0005-0000-0000-0000BC740000}"/>
    <cellStyle name="Currency [2] 6 8 3" xfId="29892" xr:uid="{00000000-0005-0000-0000-0000BD740000}"/>
    <cellStyle name="Currency [2] 6 9" xfId="29893" xr:uid="{00000000-0005-0000-0000-0000BE740000}"/>
    <cellStyle name="Currency [2] 6 9 2" xfId="29894" xr:uid="{00000000-0005-0000-0000-0000BF740000}"/>
    <cellStyle name="Currency [2] 6 9 2 2" xfId="29895" xr:uid="{00000000-0005-0000-0000-0000C0740000}"/>
    <cellStyle name="Currency [2] 6 9 3" xfId="29896" xr:uid="{00000000-0005-0000-0000-0000C1740000}"/>
    <cellStyle name="Currency [2] 7" xfId="29897" xr:uid="{00000000-0005-0000-0000-0000C2740000}"/>
    <cellStyle name="Currency [2] 7 10" xfId="29898" xr:uid="{00000000-0005-0000-0000-0000C3740000}"/>
    <cellStyle name="Currency [2] 7 10 2" xfId="29899" xr:uid="{00000000-0005-0000-0000-0000C4740000}"/>
    <cellStyle name="Currency [2] 7 11" xfId="29900" xr:uid="{00000000-0005-0000-0000-0000C5740000}"/>
    <cellStyle name="Currency [2] 7 11 2" xfId="29901" xr:uid="{00000000-0005-0000-0000-0000C6740000}"/>
    <cellStyle name="Currency [2] 7 12" xfId="29902" xr:uid="{00000000-0005-0000-0000-0000C7740000}"/>
    <cellStyle name="Currency [2] 7 2" xfId="29903" xr:uid="{00000000-0005-0000-0000-0000C8740000}"/>
    <cellStyle name="Currency [2] 7 2 2" xfId="29904" xr:uid="{00000000-0005-0000-0000-0000C9740000}"/>
    <cellStyle name="Currency [2] 7 2 2 2" xfId="29905" xr:uid="{00000000-0005-0000-0000-0000CA740000}"/>
    <cellStyle name="Currency [2] 7 2 3" xfId="29906" xr:uid="{00000000-0005-0000-0000-0000CB740000}"/>
    <cellStyle name="Currency [2] 7 2 3 2" xfId="29907" xr:uid="{00000000-0005-0000-0000-0000CC740000}"/>
    <cellStyle name="Currency [2] 7 2 4" xfId="29908" xr:uid="{00000000-0005-0000-0000-0000CD740000}"/>
    <cellStyle name="Currency [2] 7 3" xfId="29909" xr:uid="{00000000-0005-0000-0000-0000CE740000}"/>
    <cellStyle name="Currency [2] 7 3 2" xfId="29910" xr:uid="{00000000-0005-0000-0000-0000CF740000}"/>
    <cellStyle name="Currency [2] 7 3 2 2" xfId="29911" xr:uid="{00000000-0005-0000-0000-0000D0740000}"/>
    <cellStyle name="Currency [2] 7 3 3" xfId="29912" xr:uid="{00000000-0005-0000-0000-0000D1740000}"/>
    <cellStyle name="Currency [2] 7 3 3 2" xfId="29913" xr:uid="{00000000-0005-0000-0000-0000D2740000}"/>
    <cellStyle name="Currency [2] 7 3 4" xfId="29914" xr:uid="{00000000-0005-0000-0000-0000D3740000}"/>
    <cellStyle name="Currency [2] 7 4" xfId="29915" xr:uid="{00000000-0005-0000-0000-0000D4740000}"/>
    <cellStyle name="Currency [2] 7 4 2" xfId="29916" xr:uid="{00000000-0005-0000-0000-0000D5740000}"/>
    <cellStyle name="Currency [2] 7 4 2 2" xfId="29917" xr:uid="{00000000-0005-0000-0000-0000D6740000}"/>
    <cellStyle name="Currency [2] 7 4 3" xfId="29918" xr:uid="{00000000-0005-0000-0000-0000D7740000}"/>
    <cellStyle name="Currency [2] 7 4 3 2" xfId="29919" xr:uid="{00000000-0005-0000-0000-0000D8740000}"/>
    <cellStyle name="Currency [2] 7 4 4" xfId="29920" xr:uid="{00000000-0005-0000-0000-0000D9740000}"/>
    <cellStyle name="Currency [2] 7 5" xfId="29921" xr:uid="{00000000-0005-0000-0000-0000DA740000}"/>
    <cellStyle name="Currency [2] 7 5 2" xfId="29922" xr:uid="{00000000-0005-0000-0000-0000DB740000}"/>
    <cellStyle name="Currency [2] 7 5 2 2" xfId="29923" xr:uid="{00000000-0005-0000-0000-0000DC740000}"/>
    <cellStyle name="Currency [2] 7 5 3" xfId="29924" xr:uid="{00000000-0005-0000-0000-0000DD740000}"/>
    <cellStyle name="Currency [2] 7 5 3 2" xfId="29925" xr:uid="{00000000-0005-0000-0000-0000DE740000}"/>
    <cellStyle name="Currency [2] 7 5 4" xfId="29926" xr:uid="{00000000-0005-0000-0000-0000DF740000}"/>
    <cellStyle name="Currency [2] 7 6" xfId="29927" xr:uid="{00000000-0005-0000-0000-0000E0740000}"/>
    <cellStyle name="Currency [2] 7 6 2" xfId="29928" xr:uid="{00000000-0005-0000-0000-0000E1740000}"/>
    <cellStyle name="Currency [2] 7 6 2 2" xfId="29929" xr:uid="{00000000-0005-0000-0000-0000E2740000}"/>
    <cellStyle name="Currency [2] 7 6 3" xfId="29930" xr:uid="{00000000-0005-0000-0000-0000E3740000}"/>
    <cellStyle name="Currency [2] 7 6 3 2" xfId="29931" xr:uid="{00000000-0005-0000-0000-0000E4740000}"/>
    <cellStyle name="Currency [2] 7 6 4" xfId="29932" xr:uid="{00000000-0005-0000-0000-0000E5740000}"/>
    <cellStyle name="Currency [2] 7 7" xfId="29933" xr:uid="{00000000-0005-0000-0000-0000E6740000}"/>
    <cellStyle name="Currency [2] 7 7 2" xfId="29934" xr:uid="{00000000-0005-0000-0000-0000E7740000}"/>
    <cellStyle name="Currency [2] 7 7 2 2" xfId="29935" xr:uid="{00000000-0005-0000-0000-0000E8740000}"/>
    <cellStyle name="Currency [2] 7 7 3" xfId="29936" xr:uid="{00000000-0005-0000-0000-0000E9740000}"/>
    <cellStyle name="Currency [2] 7 7 3 2" xfId="29937" xr:uid="{00000000-0005-0000-0000-0000EA740000}"/>
    <cellStyle name="Currency [2] 7 7 4" xfId="29938" xr:uid="{00000000-0005-0000-0000-0000EB740000}"/>
    <cellStyle name="Currency [2] 7 8" xfId="29939" xr:uid="{00000000-0005-0000-0000-0000EC740000}"/>
    <cellStyle name="Currency [2] 7 8 2" xfId="29940" xr:uid="{00000000-0005-0000-0000-0000ED740000}"/>
    <cellStyle name="Currency [2] 7 8 2 2" xfId="29941" xr:uid="{00000000-0005-0000-0000-0000EE740000}"/>
    <cellStyle name="Currency [2] 7 8 3" xfId="29942" xr:uid="{00000000-0005-0000-0000-0000EF740000}"/>
    <cellStyle name="Currency [2] 7 9" xfId="29943" xr:uid="{00000000-0005-0000-0000-0000F0740000}"/>
    <cellStyle name="Currency [2] 7 9 2" xfId="29944" xr:uid="{00000000-0005-0000-0000-0000F1740000}"/>
    <cellStyle name="Currency [2] 7 9 2 2" xfId="29945" xr:uid="{00000000-0005-0000-0000-0000F2740000}"/>
    <cellStyle name="Currency [2] 7 9 3" xfId="29946" xr:uid="{00000000-0005-0000-0000-0000F3740000}"/>
    <cellStyle name="Currency [2] 8" xfId="29947" xr:uid="{00000000-0005-0000-0000-0000F4740000}"/>
    <cellStyle name="Currency [2] 8 2" xfId="29948" xr:uid="{00000000-0005-0000-0000-0000F5740000}"/>
    <cellStyle name="Currency [2] 8 2 2" xfId="29949" xr:uid="{00000000-0005-0000-0000-0000F6740000}"/>
    <cellStyle name="Currency [2] 8 3" xfId="29950" xr:uid="{00000000-0005-0000-0000-0000F7740000}"/>
    <cellStyle name="Currency [2] 8 3 2" xfId="29951" xr:uid="{00000000-0005-0000-0000-0000F8740000}"/>
    <cellStyle name="Currency [2] 8 4" xfId="29952" xr:uid="{00000000-0005-0000-0000-0000F9740000}"/>
    <cellStyle name="Currency [2] 9" xfId="29953" xr:uid="{00000000-0005-0000-0000-0000FA740000}"/>
    <cellStyle name="Currency [2] 9 2" xfId="29954" xr:uid="{00000000-0005-0000-0000-0000FB740000}"/>
    <cellStyle name="Currency [2] 9 2 2" xfId="29955" xr:uid="{00000000-0005-0000-0000-0000FC740000}"/>
    <cellStyle name="Currency [2] 9 3" xfId="29956" xr:uid="{00000000-0005-0000-0000-0000FD740000}"/>
    <cellStyle name="Currency [2] 9 3 2" xfId="29957" xr:uid="{00000000-0005-0000-0000-0000FE740000}"/>
    <cellStyle name="Currency [2] 9 4" xfId="29958" xr:uid="{00000000-0005-0000-0000-0000FF740000}"/>
    <cellStyle name="Currency [2] Total" xfId="29959" xr:uid="{00000000-0005-0000-0000-000000750000}"/>
    <cellStyle name="Currency [2] Total 10" xfId="29960" xr:uid="{00000000-0005-0000-0000-000001750000}"/>
    <cellStyle name="Currency [2] Total 10 2" xfId="29961" xr:uid="{00000000-0005-0000-0000-000002750000}"/>
    <cellStyle name="Currency [2] Total 10 2 2" xfId="29962" xr:uid="{00000000-0005-0000-0000-000003750000}"/>
    <cellStyle name="Currency [2] Total 10 3" xfId="29963" xr:uid="{00000000-0005-0000-0000-000004750000}"/>
    <cellStyle name="Currency [2] Total 10 3 2" xfId="29964" xr:uid="{00000000-0005-0000-0000-000005750000}"/>
    <cellStyle name="Currency [2] Total 10 4" xfId="29965" xr:uid="{00000000-0005-0000-0000-000006750000}"/>
    <cellStyle name="Currency [2] Total 11" xfId="29966" xr:uid="{00000000-0005-0000-0000-000007750000}"/>
    <cellStyle name="Currency [2] Total 11 2" xfId="29967" xr:uid="{00000000-0005-0000-0000-000008750000}"/>
    <cellStyle name="Currency [2] Total 11 2 2" xfId="29968" xr:uid="{00000000-0005-0000-0000-000009750000}"/>
    <cellStyle name="Currency [2] Total 11 3" xfId="29969" xr:uid="{00000000-0005-0000-0000-00000A750000}"/>
    <cellStyle name="Currency [2] Total 11 3 2" xfId="29970" xr:uid="{00000000-0005-0000-0000-00000B750000}"/>
    <cellStyle name="Currency [2] Total 11 4" xfId="29971" xr:uid="{00000000-0005-0000-0000-00000C750000}"/>
    <cellStyle name="Currency [2] Total 12" xfId="29972" xr:uid="{00000000-0005-0000-0000-00000D750000}"/>
    <cellStyle name="Currency [2] Total 12 2" xfId="29973" xr:uid="{00000000-0005-0000-0000-00000E750000}"/>
    <cellStyle name="Currency [2] Total 12 2 2" xfId="29974" xr:uid="{00000000-0005-0000-0000-00000F750000}"/>
    <cellStyle name="Currency [2] Total 12 3" xfId="29975" xr:uid="{00000000-0005-0000-0000-000010750000}"/>
    <cellStyle name="Currency [2] Total 12 3 2" xfId="29976" xr:uid="{00000000-0005-0000-0000-000011750000}"/>
    <cellStyle name="Currency [2] Total 12 4" xfId="29977" xr:uid="{00000000-0005-0000-0000-000012750000}"/>
    <cellStyle name="Currency [2] Total 13" xfId="29978" xr:uid="{00000000-0005-0000-0000-000013750000}"/>
    <cellStyle name="Currency [2] Total 13 2" xfId="29979" xr:uid="{00000000-0005-0000-0000-000014750000}"/>
    <cellStyle name="Currency [2] Total 13 2 2" xfId="29980" xr:uid="{00000000-0005-0000-0000-000015750000}"/>
    <cellStyle name="Currency [2] Total 13 3" xfId="29981" xr:uid="{00000000-0005-0000-0000-000016750000}"/>
    <cellStyle name="Currency [2] Total 13 3 2" xfId="29982" xr:uid="{00000000-0005-0000-0000-000017750000}"/>
    <cellStyle name="Currency [2] Total 13 4" xfId="29983" xr:uid="{00000000-0005-0000-0000-000018750000}"/>
    <cellStyle name="Currency [2] Total 14" xfId="29984" xr:uid="{00000000-0005-0000-0000-000019750000}"/>
    <cellStyle name="Currency [2] Total 14 2" xfId="29985" xr:uid="{00000000-0005-0000-0000-00001A750000}"/>
    <cellStyle name="Currency [2] Total 14 2 2" xfId="29986" xr:uid="{00000000-0005-0000-0000-00001B750000}"/>
    <cellStyle name="Currency [2] Total 14 3" xfId="29987" xr:uid="{00000000-0005-0000-0000-00001C750000}"/>
    <cellStyle name="Currency [2] Total 14 3 2" xfId="29988" xr:uid="{00000000-0005-0000-0000-00001D750000}"/>
    <cellStyle name="Currency [2] Total 14 4" xfId="29989" xr:uid="{00000000-0005-0000-0000-00001E750000}"/>
    <cellStyle name="Currency [2] Total 15" xfId="29990" xr:uid="{00000000-0005-0000-0000-00001F750000}"/>
    <cellStyle name="Currency [2] Total 15 2" xfId="29991" xr:uid="{00000000-0005-0000-0000-000020750000}"/>
    <cellStyle name="Currency [2] Total 15 2 2" xfId="29992" xr:uid="{00000000-0005-0000-0000-000021750000}"/>
    <cellStyle name="Currency [2] Total 15 3" xfId="29993" xr:uid="{00000000-0005-0000-0000-000022750000}"/>
    <cellStyle name="Currency [2] Total 15 3 2" xfId="29994" xr:uid="{00000000-0005-0000-0000-000023750000}"/>
    <cellStyle name="Currency [2] Total 15 4" xfId="29995" xr:uid="{00000000-0005-0000-0000-000024750000}"/>
    <cellStyle name="Currency [2] Total 16" xfId="29996" xr:uid="{00000000-0005-0000-0000-000025750000}"/>
    <cellStyle name="Currency [2] Total 16 2" xfId="29997" xr:uid="{00000000-0005-0000-0000-000026750000}"/>
    <cellStyle name="Currency [2] Total 16 2 2" xfId="29998" xr:uid="{00000000-0005-0000-0000-000027750000}"/>
    <cellStyle name="Currency [2] Total 16 3" xfId="29999" xr:uid="{00000000-0005-0000-0000-000028750000}"/>
    <cellStyle name="Currency [2] Total 17" xfId="30000" xr:uid="{00000000-0005-0000-0000-000029750000}"/>
    <cellStyle name="Currency [2] Total 17 2" xfId="30001" xr:uid="{00000000-0005-0000-0000-00002A750000}"/>
    <cellStyle name="Currency [2] Total 17 2 2" xfId="30002" xr:uid="{00000000-0005-0000-0000-00002B750000}"/>
    <cellStyle name="Currency [2] Total 17 3" xfId="30003" xr:uid="{00000000-0005-0000-0000-00002C750000}"/>
    <cellStyle name="Currency [2] Total 18" xfId="30004" xr:uid="{00000000-0005-0000-0000-00002D750000}"/>
    <cellStyle name="Currency [2] Total 18 2" xfId="30005" xr:uid="{00000000-0005-0000-0000-00002E750000}"/>
    <cellStyle name="Currency [2] Total 19" xfId="30006" xr:uid="{00000000-0005-0000-0000-00002F750000}"/>
    <cellStyle name="Currency [2] Total 19 2" xfId="30007" xr:uid="{00000000-0005-0000-0000-000030750000}"/>
    <cellStyle name="Currency [2] Total 2" xfId="30008" xr:uid="{00000000-0005-0000-0000-000031750000}"/>
    <cellStyle name="Currency [2] Total 2 10" xfId="30009" xr:uid="{00000000-0005-0000-0000-000032750000}"/>
    <cellStyle name="Currency [2] Total 2 10 2" xfId="30010" xr:uid="{00000000-0005-0000-0000-000033750000}"/>
    <cellStyle name="Currency [2] Total 2 11" xfId="30011" xr:uid="{00000000-0005-0000-0000-000034750000}"/>
    <cellStyle name="Currency [2] Total 2 11 2" xfId="30012" xr:uid="{00000000-0005-0000-0000-000035750000}"/>
    <cellStyle name="Currency [2] Total 2 12" xfId="30013" xr:uid="{00000000-0005-0000-0000-000036750000}"/>
    <cellStyle name="Currency [2] Total 2 2" xfId="30014" xr:uid="{00000000-0005-0000-0000-000037750000}"/>
    <cellStyle name="Currency [2] Total 2 2 2" xfId="30015" xr:uid="{00000000-0005-0000-0000-000038750000}"/>
    <cellStyle name="Currency [2] Total 2 2 2 2" xfId="30016" xr:uid="{00000000-0005-0000-0000-000039750000}"/>
    <cellStyle name="Currency [2] Total 2 2 3" xfId="30017" xr:uid="{00000000-0005-0000-0000-00003A750000}"/>
    <cellStyle name="Currency [2] Total 2 2 3 2" xfId="30018" xr:uid="{00000000-0005-0000-0000-00003B750000}"/>
    <cellStyle name="Currency [2] Total 2 2 4" xfId="30019" xr:uid="{00000000-0005-0000-0000-00003C750000}"/>
    <cellStyle name="Currency [2] Total 2 3" xfId="30020" xr:uid="{00000000-0005-0000-0000-00003D750000}"/>
    <cellStyle name="Currency [2] Total 2 3 2" xfId="30021" xr:uid="{00000000-0005-0000-0000-00003E750000}"/>
    <cellStyle name="Currency [2] Total 2 3 2 2" xfId="30022" xr:uid="{00000000-0005-0000-0000-00003F750000}"/>
    <cellStyle name="Currency [2] Total 2 3 3" xfId="30023" xr:uid="{00000000-0005-0000-0000-000040750000}"/>
    <cellStyle name="Currency [2] Total 2 3 3 2" xfId="30024" xr:uid="{00000000-0005-0000-0000-000041750000}"/>
    <cellStyle name="Currency [2] Total 2 3 4" xfId="30025" xr:uid="{00000000-0005-0000-0000-000042750000}"/>
    <cellStyle name="Currency [2] Total 2 4" xfId="30026" xr:uid="{00000000-0005-0000-0000-000043750000}"/>
    <cellStyle name="Currency [2] Total 2 4 2" xfId="30027" xr:uid="{00000000-0005-0000-0000-000044750000}"/>
    <cellStyle name="Currency [2] Total 2 4 2 2" xfId="30028" xr:uid="{00000000-0005-0000-0000-000045750000}"/>
    <cellStyle name="Currency [2] Total 2 4 3" xfId="30029" xr:uid="{00000000-0005-0000-0000-000046750000}"/>
    <cellStyle name="Currency [2] Total 2 4 3 2" xfId="30030" xr:uid="{00000000-0005-0000-0000-000047750000}"/>
    <cellStyle name="Currency [2] Total 2 4 4" xfId="30031" xr:uid="{00000000-0005-0000-0000-000048750000}"/>
    <cellStyle name="Currency [2] Total 2 5" xfId="30032" xr:uid="{00000000-0005-0000-0000-000049750000}"/>
    <cellStyle name="Currency [2] Total 2 5 2" xfId="30033" xr:uid="{00000000-0005-0000-0000-00004A750000}"/>
    <cellStyle name="Currency [2] Total 2 5 2 2" xfId="30034" xr:uid="{00000000-0005-0000-0000-00004B750000}"/>
    <cellStyle name="Currency [2] Total 2 5 3" xfId="30035" xr:uid="{00000000-0005-0000-0000-00004C750000}"/>
    <cellStyle name="Currency [2] Total 2 5 3 2" xfId="30036" xr:uid="{00000000-0005-0000-0000-00004D750000}"/>
    <cellStyle name="Currency [2] Total 2 5 4" xfId="30037" xr:uid="{00000000-0005-0000-0000-00004E750000}"/>
    <cellStyle name="Currency [2] Total 2 6" xfId="30038" xr:uid="{00000000-0005-0000-0000-00004F750000}"/>
    <cellStyle name="Currency [2] Total 2 6 2" xfId="30039" xr:uid="{00000000-0005-0000-0000-000050750000}"/>
    <cellStyle name="Currency [2] Total 2 6 2 2" xfId="30040" xr:uid="{00000000-0005-0000-0000-000051750000}"/>
    <cellStyle name="Currency [2] Total 2 6 3" xfId="30041" xr:uid="{00000000-0005-0000-0000-000052750000}"/>
    <cellStyle name="Currency [2] Total 2 6 3 2" xfId="30042" xr:uid="{00000000-0005-0000-0000-000053750000}"/>
    <cellStyle name="Currency [2] Total 2 6 4" xfId="30043" xr:uid="{00000000-0005-0000-0000-000054750000}"/>
    <cellStyle name="Currency [2] Total 2 7" xfId="30044" xr:uid="{00000000-0005-0000-0000-000055750000}"/>
    <cellStyle name="Currency [2] Total 2 7 2" xfId="30045" xr:uid="{00000000-0005-0000-0000-000056750000}"/>
    <cellStyle name="Currency [2] Total 2 7 2 2" xfId="30046" xr:uid="{00000000-0005-0000-0000-000057750000}"/>
    <cellStyle name="Currency [2] Total 2 7 3" xfId="30047" xr:uid="{00000000-0005-0000-0000-000058750000}"/>
    <cellStyle name="Currency [2] Total 2 7 3 2" xfId="30048" xr:uid="{00000000-0005-0000-0000-000059750000}"/>
    <cellStyle name="Currency [2] Total 2 7 4" xfId="30049" xr:uid="{00000000-0005-0000-0000-00005A750000}"/>
    <cellStyle name="Currency [2] Total 2 8" xfId="30050" xr:uid="{00000000-0005-0000-0000-00005B750000}"/>
    <cellStyle name="Currency [2] Total 2 8 2" xfId="30051" xr:uid="{00000000-0005-0000-0000-00005C750000}"/>
    <cellStyle name="Currency [2] Total 2 8 2 2" xfId="30052" xr:uid="{00000000-0005-0000-0000-00005D750000}"/>
    <cellStyle name="Currency [2] Total 2 8 3" xfId="30053" xr:uid="{00000000-0005-0000-0000-00005E750000}"/>
    <cellStyle name="Currency [2] Total 2 9" xfId="30054" xr:uid="{00000000-0005-0000-0000-00005F750000}"/>
    <cellStyle name="Currency [2] Total 2 9 2" xfId="30055" xr:uid="{00000000-0005-0000-0000-000060750000}"/>
    <cellStyle name="Currency [2] Total 2 9 2 2" xfId="30056" xr:uid="{00000000-0005-0000-0000-000061750000}"/>
    <cellStyle name="Currency [2] Total 2 9 3" xfId="30057" xr:uid="{00000000-0005-0000-0000-000062750000}"/>
    <cellStyle name="Currency [2] Total 20" xfId="30058" xr:uid="{00000000-0005-0000-0000-000063750000}"/>
    <cellStyle name="Currency [2] Total 3" xfId="30059" xr:uid="{00000000-0005-0000-0000-000064750000}"/>
    <cellStyle name="Currency [2] Total 3 10" xfId="30060" xr:uid="{00000000-0005-0000-0000-000065750000}"/>
    <cellStyle name="Currency [2] Total 3 10 2" xfId="30061" xr:uid="{00000000-0005-0000-0000-000066750000}"/>
    <cellStyle name="Currency [2] Total 3 11" xfId="30062" xr:uid="{00000000-0005-0000-0000-000067750000}"/>
    <cellStyle name="Currency [2] Total 3 11 2" xfId="30063" xr:uid="{00000000-0005-0000-0000-000068750000}"/>
    <cellStyle name="Currency [2] Total 3 12" xfId="30064" xr:uid="{00000000-0005-0000-0000-000069750000}"/>
    <cellStyle name="Currency [2] Total 3 2" xfId="30065" xr:uid="{00000000-0005-0000-0000-00006A750000}"/>
    <cellStyle name="Currency [2] Total 3 2 2" xfId="30066" xr:uid="{00000000-0005-0000-0000-00006B750000}"/>
    <cellStyle name="Currency [2] Total 3 2 2 2" xfId="30067" xr:uid="{00000000-0005-0000-0000-00006C750000}"/>
    <cellStyle name="Currency [2] Total 3 2 3" xfId="30068" xr:uid="{00000000-0005-0000-0000-00006D750000}"/>
    <cellStyle name="Currency [2] Total 3 2 3 2" xfId="30069" xr:uid="{00000000-0005-0000-0000-00006E750000}"/>
    <cellStyle name="Currency [2] Total 3 2 4" xfId="30070" xr:uid="{00000000-0005-0000-0000-00006F750000}"/>
    <cellStyle name="Currency [2] Total 3 3" xfId="30071" xr:uid="{00000000-0005-0000-0000-000070750000}"/>
    <cellStyle name="Currency [2] Total 3 3 2" xfId="30072" xr:uid="{00000000-0005-0000-0000-000071750000}"/>
    <cellStyle name="Currency [2] Total 3 3 2 2" xfId="30073" xr:uid="{00000000-0005-0000-0000-000072750000}"/>
    <cellStyle name="Currency [2] Total 3 3 3" xfId="30074" xr:uid="{00000000-0005-0000-0000-000073750000}"/>
    <cellStyle name="Currency [2] Total 3 3 3 2" xfId="30075" xr:uid="{00000000-0005-0000-0000-000074750000}"/>
    <cellStyle name="Currency [2] Total 3 3 4" xfId="30076" xr:uid="{00000000-0005-0000-0000-000075750000}"/>
    <cellStyle name="Currency [2] Total 3 4" xfId="30077" xr:uid="{00000000-0005-0000-0000-000076750000}"/>
    <cellStyle name="Currency [2] Total 3 4 2" xfId="30078" xr:uid="{00000000-0005-0000-0000-000077750000}"/>
    <cellStyle name="Currency [2] Total 3 4 2 2" xfId="30079" xr:uid="{00000000-0005-0000-0000-000078750000}"/>
    <cellStyle name="Currency [2] Total 3 4 3" xfId="30080" xr:uid="{00000000-0005-0000-0000-000079750000}"/>
    <cellStyle name="Currency [2] Total 3 4 3 2" xfId="30081" xr:uid="{00000000-0005-0000-0000-00007A750000}"/>
    <cellStyle name="Currency [2] Total 3 4 4" xfId="30082" xr:uid="{00000000-0005-0000-0000-00007B750000}"/>
    <cellStyle name="Currency [2] Total 3 5" xfId="30083" xr:uid="{00000000-0005-0000-0000-00007C750000}"/>
    <cellStyle name="Currency [2] Total 3 5 2" xfId="30084" xr:uid="{00000000-0005-0000-0000-00007D750000}"/>
    <cellStyle name="Currency [2] Total 3 5 2 2" xfId="30085" xr:uid="{00000000-0005-0000-0000-00007E750000}"/>
    <cellStyle name="Currency [2] Total 3 5 3" xfId="30086" xr:uid="{00000000-0005-0000-0000-00007F750000}"/>
    <cellStyle name="Currency [2] Total 3 5 3 2" xfId="30087" xr:uid="{00000000-0005-0000-0000-000080750000}"/>
    <cellStyle name="Currency [2] Total 3 5 4" xfId="30088" xr:uid="{00000000-0005-0000-0000-000081750000}"/>
    <cellStyle name="Currency [2] Total 3 6" xfId="30089" xr:uid="{00000000-0005-0000-0000-000082750000}"/>
    <cellStyle name="Currency [2] Total 3 6 2" xfId="30090" xr:uid="{00000000-0005-0000-0000-000083750000}"/>
    <cellStyle name="Currency [2] Total 3 6 2 2" xfId="30091" xr:uid="{00000000-0005-0000-0000-000084750000}"/>
    <cellStyle name="Currency [2] Total 3 6 3" xfId="30092" xr:uid="{00000000-0005-0000-0000-000085750000}"/>
    <cellStyle name="Currency [2] Total 3 6 3 2" xfId="30093" xr:uid="{00000000-0005-0000-0000-000086750000}"/>
    <cellStyle name="Currency [2] Total 3 6 4" xfId="30094" xr:uid="{00000000-0005-0000-0000-000087750000}"/>
    <cellStyle name="Currency [2] Total 3 7" xfId="30095" xr:uid="{00000000-0005-0000-0000-000088750000}"/>
    <cellStyle name="Currency [2] Total 3 7 2" xfId="30096" xr:uid="{00000000-0005-0000-0000-000089750000}"/>
    <cellStyle name="Currency [2] Total 3 7 2 2" xfId="30097" xr:uid="{00000000-0005-0000-0000-00008A750000}"/>
    <cellStyle name="Currency [2] Total 3 7 3" xfId="30098" xr:uid="{00000000-0005-0000-0000-00008B750000}"/>
    <cellStyle name="Currency [2] Total 3 7 3 2" xfId="30099" xr:uid="{00000000-0005-0000-0000-00008C750000}"/>
    <cellStyle name="Currency [2] Total 3 7 4" xfId="30100" xr:uid="{00000000-0005-0000-0000-00008D750000}"/>
    <cellStyle name="Currency [2] Total 3 8" xfId="30101" xr:uid="{00000000-0005-0000-0000-00008E750000}"/>
    <cellStyle name="Currency [2] Total 3 8 2" xfId="30102" xr:uid="{00000000-0005-0000-0000-00008F750000}"/>
    <cellStyle name="Currency [2] Total 3 8 2 2" xfId="30103" xr:uid="{00000000-0005-0000-0000-000090750000}"/>
    <cellStyle name="Currency [2] Total 3 8 3" xfId="30104" xr:uid="{00000000-0005-0000-0000-000091750000}"/>
    <cellStyle name="Currency [2] Total 3 9" xfId="30105" xr:uid="{00000000-0005-0000-0000-000092750000}"/>
    <cellStyle name="Currency [2] Total 3 9 2" xfId="30106" xr:uid="{00000000-0005-0000-0000-000093750000}"/>
    <cellStyle name="Currency [2] Total 3 9 2 2" xfId="30107" xr:uid="{00000000-0005-0000-0000-000094750000}"/>
    <cellStyle name="Currency [2] Total 3 9 3" xfId="30108" xr:uid="{00000000-0005-0000-0000-000095750000}"/>
    <cellStyle name="Currency [2] Total 4" xfId="30109" xr:uid="{00000000-0005-0000-0000-000096750000}"/>
    <cellStyle name="Currency [2] Total 4 10" xfId="30110" xr:uid="{00000000-0005-0000-0000-000097750000}"/>
    <cellStyle name="Currency [2] Total 4 10 2" xfId="30111" xr:uid="{00000000-0005-0000-0000-000098750000}"/>
    <cellStyle name="Currency [2] Total 4 11" xfId="30112" xr:uid="{00000000-0005-0000-0000-000099750000}"/>
    <cellStyle name="Currency [2] Total 4 11 2" xfId="30113" xr:uid="{00000000-0005-0000-0000-00009A750000}"/>
    <cellStyle name="Currency [2] Total 4 12" xfId="30114" xr:uid="{00000000-0005-0000-0000-00009B750000}"/>
    <cellStyle name="Currency [2] Total 4 2" xfId="30115" xr:uid="{00000000-0005-0000-0000-00009C750000}"/>
    <cellStyle name="Currency [2] Total 4 2 2" xfId="30116" xr:uid="{00000000-0005-0000-0000-00009D750000}"/>
    <cellStyle name="Currency [2] Total 4 2 2 2" xfId="30117" xr:uid="{00000000-0005-0000-0000-00009E750000}"/>
    <cellStyle name="Currency [2] Total 4 2 3" xfId="30118" xr:uid="{00000000-0005-0000-0000-00009F750000}"/>
    <cellStyle name="Currency [2] Total 4 2 3 2" xfId="30119" xr:uid="{00000000-0005-0000-0000-0000A0750000}"/>
    <cellStyle name="Currency [2] Total 4 2 4" xfId="30120" xr:uid="{00000000-0005-0000-0000-0000A1750000}"/>
    <cellStyle name="Currency [2] Total 4 3" xfId="30121" xr:uid="{00000000-0005-0000-0000-0000A2750000}"/>
    <cellStyle name="Currency [2] Total 4 3 2" xfId="30122" xr:uid="{00000000-0005-0000-0000-0000A3750000}"/>
    <cellStyle name="Currency [2] Total 4 3 2 2" xfId="30123" xr:uid="{00000000-0005-0000-0000-0000A4750000}"/>
    <cellStyle name="Currency [2] Total 4 3 3" xfId="30124" xr:uid="{00000000-0005-0000-0000-0000A5750000}"/>
    <cellStyle name="Currency [2] Total 4 3 3 2" xfId="30125" xr:uid="{00000000-0005-0000-0000-0000A6750000}"/>
    <cellStyle name="Currency [2] Total 4 3 4" xfId="30126" xr:uid="{00000000-0005-0000-0000-0000A7750000}"/>
    <cellStyle name="Currency [2] Total 4 4" xfId="30127" xr:uid="{00000000-0005-0000-0000-0000A8750000}"/>
    <cellStyle name="Currency [2] Total 4 4 2" xfId="30128" xr:uid="{00000000-0005-0000-0000-0000A9750000}"/>
    <cellStyle name="Currency [2] Total 4 4 2 2" xfId="30129" xr:uid="{00000000-0005-0000-0000-0000AA750000}"/>
    <cellStyle name="Currency [2] Total 4 4 3" xfId="30130" xr:uid="{00000000-0005-0000-0000-0000AB750000}"/>
    <cellStyle name="Currency [2] Total 4 4 3 2" xfId="30131" xr:uid="{00000000-0005-0000-0000-0000AC750000}"/>
    <cellStyle name="Currency [2] Total 4 4 4" xfId="30132" xr:uid="{00000000-0005-0000-0000-0000AD750000}"/>
    <cellStyle name="Currency [2] Total 4 5" xfId="30133" xr:uid="{00000000-0005-0000-0000-0000AE750000}"/>
    <cellStyle name="Currency [2] Total 4 5 2" xfId="30134" xr:uid="{00000000-0005-0000-0000-0000AF750000}"/>
    <cellStyle name="Currency [2] Total 4 5 2 2" xfId="30135" xr:uid="{00000000-0005-0000-0000-0000B0750000}"/>
    <cellStyle name="Currency [2] Total 4 5 3" xfId="30136" xr:uid="{00000000-0005-0000-0000-0000B1750000}"/>
    <cellStyle name="Currency [2] Total 4 5 3 2" xfId="30137" xr:uid="{00000000-0005-0000-0000-0000B2750000}"/>
    <cellStyle name="Currency [2] Total 4 5 4" xfId="30138" xr:uid="{00000000-0005-0000-0000-0000B3750000}"/>
    <cellStyle name="Currency [2] Total 4 6" xfId="30139" xr:uid="{00000000-0005-0000-0000-0000B4750000}"/>
    <cellStyle name="Currency [2] Total 4 6 2" xfId="30140" xr:uid="{00000000-0005-0000-0000-0000B5750000}"/>
    <cellStyle name="Currency [2] Total 4 6 2 2" xfId="30141" xr:uid="{00000000-0005-0000-0000-0000B6750000}"/>
    <cellStyle name="Currency [2] Total 4 6 3" xfId="30142" xr:uid="{00000000-0005-0000-0000-0000B7750000}"/>
    <cellStyle name="Currency [2] Total 4 6 3 2" xfId="30143" xr:uid="{00000000-0005-0000-0000-0000B8750000}"/>
    <cellStyle name="Currency [2] Total 4 6 4" xfId="30144" xr:uid="{00000000-0005-0000-0000-0000B9750000}"/>
    <cellStyle name="Currency [2] Total 4 7" xfId="30145" xr:uid="{00000000-0005-0000-0000-0000BA750000}"/>
    <cellStyle name="Currency [2] Total 4 7 2" xfId="30146" xr:uid="{00000000-0005-0000-0000-0000BB750000}"/>
    <cellStyle name="Currency [2] Total 4 7 2 2" xfId="30147" xr:uid="{00000000-0005-0000-0000-0000BC750000}"/>
    <cellStyle name="Currency [2] Total 4 7 3" xfId="30148" xr:uid="{00000000-0005-0000-0000-0000BD750000}"/>
    <cellStyle name="Currency [2] Total 4 7 3 2" xfId="30149" xr:uid="{00000000-0005-0000-0000-0000BE750000}"/>
    <cellStyle name="Currency [2] Total 4 7 4" xfId="30150" xr:uid="{00000000-0005-0000-0000-0000BF750000}"/>
    <cellStyle name="Currency [2] Total 4 8" xfId="30151" xr:uid="{00000000-0005-0000-0000-0000C0750000}"/>
    <cellStyle name="Currency [2] Total 4 8 2" xfId="30152" xr:uid="{00000000-0005-0000-0000-0000C1750000}"/>
    <cellStyle name="Currency [2] Total 4 8 2 2" xfId="30153" xr:uid="{00000000-0005-0000-0000-0000C2750000}"/>
    <cellStyle name="Currency [2] Total 4 8 3" xfId="30154" xr:uid="{00000000-0005-0000-0000-0000C3750000}"/>
    <cellStyle name="Currency [2] Total 4 9" xfId="30155" xr:uid="{00000000-0005-0000-0000-0000C4750000}"/>
    <cellStyle name="Currency [2] Total 4 9 2" xfId="30156" xr:uid="{00000000-0005-0000-0000-0000C5750000}"/>
    <cellStyle name="Currency [2] Total 4 9 2 2" xfId="30157" xr:uid="{00000000-0005-0000-0000-0000C6750000}"/>
    <cellStyle name="Currency [2] Total 4 9 3" xfId="30158" xr:uid="{00000000-0005-0000-0000-0000C7750000}"/>
    <cellStyle name="Currency [2] Total 5" xfId="30159" xr:uid="{00000000-0005-0000-0000-0000C8750000}"/>
    <cellStyle name="Currency [2] Total 5 10" xfId="30160" xr:uid="{00000000-0005-0000-0000-0000C9750000}"/>
    <cellStyle name="Currency [2] Total 5 10 2" xfId="30161" xr:uid="{00000000-0005-0000-0000-0000CA750000}"/>
    <cellStyle name="Currency [2] Total 5 11" xfId="30162" xr:uid="{00000000-0005-0000-0000-0000CB750000}"/>
    <cellStyle name="Currency [2] Total 5 11 2" xfId="30163" xr:uid="{00000000-0005-0000-0000-0000CC750000}"/>
    <cellStyle name="Currency [2] Total 5 12" xfId="30164" xr:uid="{00000000-0005-0000-0000-0000CD750000}"/>
    <cellStyle name="Currency [2] Total 5 2" xfId="30165" xr:uid="{00000000-0005-0000-0000-0000CE750000}"/>
    <cellStyle name="Currency [2] Total 5 2 2" xfId="30166" xr:uid="{00000000-0005-0000-0000-0000CF750000}"/>
    <cellStyle name="Currency [2] Total 5 2 2 2" xfId="30167" xr:uid="{00000000-0005-0000-0000-0000D0750000}"/>
    <cellStyle name="Currency [2] Total 5 2 3" xfId="30168" xr:uid="{00000000-0005-0000-0000-0000D1750000}"/>
    <cellStyle name="Currency [2] Total 5 2 3 2" xfId="30169" xr:uid="{00000000-0005-0000-0000-0000D2750000}"/>
    <cellStyle name="Currency [2] Total 5 2 4" xfId="30170" xr:uid="{00000000-0005-0000-0000-0000D3750000}"/>
    <cellStyle name="Currency [2] Total 5 3" xfId="30171" xr:uid="{00000000-0005-0000-0000-0000D4750000}"/>
    <cellStyle name="Currency [2] Total 5 3 2" xfId="30172" xr:uid="{00000000-0005-0000-0000-0000D5750000}"/>
    <cellStyle name="Currency [2] Total 5 3 2 2" xfId="30173" xr:uid="{00000000-0005-0000-0000-0000D6750000}"/>
    <cellStyle name="Currency [2] Total 5 3 3" xfId="30174" xr:uid="{00000000-0005-0000-0000-0000D7750000}"/>
    <cellStyle name="Currency [2] Total 5 3 3 2" xfId="30175" xr:uid="{00000000-0005-0000-0000-0000D8750000}"/>
    <cellStyle name="Currency [2] Total 5 3 4" xfId="30176" xr:uid="{00000000-0005-0000-0000-0000D9750000}"/>
    <cellStyle name="Currency [2] Total 5 4" xfId="30177" xr:uid="{00000000-0005-0000-0000-0000DA750000}"/>
    <cellStyle name="Currency [2] Total 5 4 2" xfId="30178" xr:uid="{00000000-0005-0000-0000-0000DB750000}"/>
    <cellStyle name="Currency [2] Total 5 4 2 2" xfId="30179" xr:uid="{00000000-0005-0000-0000-0000DC750000}"/>
    <cellStyle name="Currency [2] Total 5 4 3" xfId="30180" xr:uid="{00000000-0005-0000-0000-0000DD750000}"/>
    <cellStyle name="Currency [2] Total 5 4 3 2" xfId="30181" xr:uid="{00000000-0005-0000-0000-0000DE750000}"/>
    <cellStyle name="Currency [2] Total 5 4 4" xfId="30182" xr:uid="{00000000-0005-0000-0000-0000DF750000}"/>
    <cellStyle name="Currency [2] Total 5 5" xfId="30183" xr:uid="{00000000-0005-0000-0000-0000E0750000}"/>
    <cellStyle name="Currency [2] Total 5 5 2" xfId="30184" xr:uid="{00000000-0005-0000-0000-0000E1750000}"/>
    <cellStyle name="Currency [2] Total 5 5 2 2" xfId="30185" xr:uid="{00000000-0005-0000-0000-0000E2750000}"/>
    <cellStyle name="Currency [2] Total 5 5 3" xfId="30186" xr:uid="{00000000-0005-0000-0000-0000E3750000}"/>
    <cellStyle name="Currency [2] Total 5 5 3 2" xfId="30187" xr:uid="{00000000-0005-0000-0000-0000E4750000}"/>
    <cellStyle name="Currency [2] Total 5 5 4" xfId="30188" xr:uid="{00000000-0005-0000-0000-0000E5750000}"/>
    <cellStyle name="Currency [2] Total 5 6" xfId="30189" xr:uid="{00000000-0005-0000-0000-0000E6750000}"/>
    <cellStyle name="Currency [2] Total 5 6 2" xfId="30190" xr:uid="{00000000-0005-0000-0000-0000E7750000}"/>
    <cellStyle name="Currency [2] Total 5 6 2 2" xfId="30191" xr:uid="{00000000-0005-0000-0000-0000E8750000}"/>
    <cellStyle name="Currency [2] Total 5 6 3" xfId="30192" xr:uid="{00000000-0005-0000-0000-0000E9750000}"/>
    <cellStyle name="Currency [2] Total 5 6 3 2" xfId="30193" xr:uid="{00000000-0005-0000-0000-0000EA750000}"/>
    <cellStyle name="Currency [2] Total 5 6 4" xfId="30194" xr:uid="{00000000-0005-0000-0000-0000EB750000}"/>
    <cellStyle name="Currency [2] Total 5 7" xfId="30195" xr:uid="{00000000-0005-0000-0000-0000EC750000}"/>
    <cellStyle name="Currency [2] Total 5 7 2" xfId="30196" xr:uid="{00000000-0005-0000-0000-0000ED750000}"/>
    <cellStyle name="Currency [2] Total 5 7 2 2" xfId="30197" xr:uid="{00000000-0005-0000-0000-0000EE750000}"/>
    <cellStyle name="Currency [2] Total 5 7 3" xfId="30198" xr:uid="{00000000-0005-0000-0000-0000EF750000}"/>
    <cellStyle name="Currency [2] Total 5 7 3 2" xfId="30199" xr:uid="{00000000-0005-0000-0000-0000F0750000}"/>
    <cellStyle name="Currency [2] Total 5 7 4" xfId="30200" xr:uid="{00000000-0005-0000-0000-0000F1750000}"/>
    <cellStyle name="Currency [2] Total 5 8" xfId="30201" xr:uid="{00000000-0005-0000-0000-0000F2750000}"/>
    <cellStyle name="Currency [2] Total 5 8 2" xfId="30202" xr:uid="{00000000-0005-0000-0000-0000F3750000}"/>
    <cellStyle name="Currency [2] Total 5 8 2 2" xfId="30203" xr:uid="{00000000-0005-0000-0000-0000F4750000}"/>
    <cellStyle name="Currency [2] Total 5 8 3" xfId="30204" xr:uid="{00000000-0005-0000-0000-0000F5750000}"/>
    <cellStyle name="Currency [2] Total 5 9" xfId="30205" xr:uid="{00000000-0005-0000-0000-0000F6750000}"/>
    <cellStyle name="Currency [2] Total 5 9 2" xfId="30206" xr:uid="{00000000-0005-0000-0000-0000F7750000}"/>
    <cellStyle name="Currency [2] Total 5 9 2 2" xfId="30207" xr:uid="{00000000-0005-0000-0000-0000F8750000}"/>
    <cellStyle name="Currency [2] Total 5 9 3" xfId="30208" xr:uid="{00000000-0005-0000-0000-0000F9750000}"/>
    <cellStyle name="Currency [2] Total 6" xfId="30209" xr:uid="{00000000-0005-0000-0000-0000FA750000}"/>
    <cellStyle name="Currency [2] Total 6 10" xfId="30210" xr:uid="{00000000-0005-0000-0000-0000FB750000}"/>
    <cellStyle name="Currency [2] Total 6 10 2" xfId="30211" xr:uid="{00000000-0005-0000-0000-0000FC750000}"/>
    <cellStyle name="Currency [2] Total 6 11" xfId="30212" xr:uid="{00000000-0005-0000-0000-0000FD750000}"/>
    <cellStyle name="Currency [2] Total 6 11 2" xfId="30213" xr:uid="{00000000-0005-0000-0000-0000FE750000}"/>
    <cellStyle name="Currency [2] Total 6 12" xfId="30214" xr:uid="{00000000-0005-0000-0000-0000FF750000}"/>
    <cellStyle name="Currency [2] Total 6 2" xfId="30215" xr:uid="{00000000-0005-0000-0000-000000760000}"/>
    <cellStyle name="Currency [2] Total 6 2 2" xfId="30216" xr:uid="{00000000-0005-0000-0000-000001760000}"/>
    <cellStyle name="Currency [2] Total 6 2 2 2" xfId="30217" xr:uid="{00000000-0005-0000-0000-000002760000}"/>
    <cellStyle name="Currency [2] Total 6 2 3" xfId="30218" xr:uid="{00000000-0005-0000-0000-000003760000}"/>
    <cellStyle name="Currency [2] Total 6 2 3 2" xfId="30219" xr:uid="{00000000-0005-0000-0000-000004760000}"/>
    <cellStyle name="Currency [2] Total 6 2 4" xfId="30220" xr:uid="{00000000-0005-0000-0000-000005760000}"/>
    <cellStyle name="Currency [2] Total 6 3" xfId="30221" xr:uid="{00000000-0005-0000-0000-000006760000}"/>
    <cellStyle name="Currency [2] Total 6 3 2" xfId="30222" xr:uid="{00000000-0005-0000-0000-000007760000}"/>
    <cellStyle name="Currency [2] Total 6 3 2 2" xfId="30223" xr:uid="{00000000-0005-0000-0000-000008760000}"/>
    <cellStyle name="Currency [2] Total 6 3 3" xfId="30224" xr:uid="{00000000-0005-0000-0000-000009760000}"/>
    <cellStyle name="Currency [2] Total 6 3 3 2" xfId="30225" xr:uid="{00000000-0005-0000-0000-00000A760000}"/>
    <cellStyle name="Currency [2] Total 6 3 4" xfId="30226" xr:uid="{00000000-0005-0000-0000-00000B760000}"/>
    <cellStyle name="Currency [2] Total 6 4" xfId="30227" xr:uid="{00000000-0005-0000-0000-00000C760000}"/>
    <cellStyle name="Currency [2] Total 6 4 2" xfId="30228" xr:uid="{00000000-0005-0000-0000-00000D760000}"/>
    <cellStyle name="Currency [2] Total 6 4 2 2" xfId="30229" xr:uid="{00000000-0005-0000-0000-00000E760000}"/>
    <cellStyle name="Currency [2] Total 6 4 3" xfId="30230" xr:uid="{00000000-0005-0000-0000-00000F760000}"/>
    <cellStyle name="Currency [2] Total 6 4 3 2" xfId="30231" xr:uid="{00000000-0005-0000-0000-000010760000}"/>
    <cellStyle name="Currency [2] Total 6 4 4" xfId="30232" xr:uid="{00000000-0005-0000-0000-000011760000}"/>
    <cellStyle name="Currency [2] Total 6 5" xfId="30233" xr:uid="{00000000-0005-0000-0000-000012760000}"/>
    <cellStyle name="Currency [2] Total 6 5 2" xfId="30234" xr:uid="{00000000-0005-0000-0000-000013760000}"/>
    <cellStyle name="Currency [2] Total 6 5 2 2" xfId="30235" xr:uid="{00000000-0005-0000-0000-000014760000}"/>
    <cellStyle name="Currency [2] Total 6 5 3" xfId="30236" xr:uid="{00000000-0005-0000-0000-000015760000}"/>
    <cellStyle name="Currency [2] Total 6 5 3 2" xfId="30237" xr:uid="{00000000-0005-0000-0000-000016760000}"/>
    <cellStyle name="Currency [2] Total 6 5 4" xfId="30238" xr:uid="{00000000-0005-0000-0000-000017760000}"/>
    <cellStyle name="Currency [2] Total 6 6" xfId="30239" xr:uid="{00000000-0005-0000-0000-000018760000}"/>
    <cellStyle name="Currency [2] Total 6 6 2" xfId="30240" xr:uid="{00000000-0005-0000-0000-000019760000}"/>
    <cellStyle name="Currency [2] Total 6 6 2 2" xfId="30241" xr:uid="{00000000-0005-0000-0000-00001A760000}"/>
    <cellStyle name="Currency [2] Total 6 6 3" xfId="30242" xr:uid="{00000000-0005-0000-0000-00001B760000}"/>
    <cellStyle name="Currency [2] Total 6 6 3 2" xfId="30243" xr:uid="{00000000-0005-0000-0000-00001C760000}"/>
    <cellStyle name="Currency [2] Total 6 6 4" xfId="30244" xr:uid="{00000000-0005-0000-0000-00001D760000}"/>
    <cellStyle name="Currency [2] Total 6 7" xfId="30245" xr:uid="{00000000-0005-0000-0000-00001E760000}"/>
    <cellStyle name="Currency [2] Total 6 7 2" xfId="30246" xr:uid="{00000000-0005-0000-0000-00001F760000}"/>
    <cellStyle name="Currency [2] Total 6 7 2 2" xfId="30247" xr:uid="{00000000-0005-0000-0000-000020760000}"/>
    <cellStyle name="Currency [2] Total 6 7 3" xfId="30248" xr:uid="{00000000-0005-0000-0000-000021760000}"/>
    <cellStyle name="Currency [2] Total 6 7 3 2" xfId="30249" xr:uid="{00000000-0005-0000-0000-000022760000}"/>
    <cellStyle name="Currency [2] Total 6 7 4" xfId="30250" xr:uid="{00000000-0005-0000-0000-000023760000}"/>
    <cellStyle name="Currency [2] Total 6 8" xfId="30251" xr:uid="{00000000-0005-0000-0000-000024760000}"/>
    <cellStyle name="Currency [2] Total 6 8 2" xfId="30252" xr:uid="{00000000-0005-0000-0000-000025760000}"/>
    <cellStyle name="Currency [2] Total 6 8 2 2" xfId="30253" xr:uid="{00000000-0005-0000-0000-000026760000}"/>
    <cellStyle name="Currency [2] Total 6 8 3" xfId="30254" xr:uid="{00000000-0005-0000-0000-000027760000}"/>
    <cellStyle name="Currency [2] Total 6 9" xfId="30255" xr:uid="{00000000-0005-0000-0000-000028760000}"/>
    <cellStyle name="Currency [2] Total 6 9 2" xfId="30256" xr:uid="{00000000-0005-0000-0000-000029760000}"/>
    <cellStyle name="Currency [2] Total 6 9 2 2" xfId="30257" xr:uid="{00000000-0005-0000-0000-00002A760000}"/>
    <cellStyle name="Currency [2] Total 6 9 3" xfId="30258" xr:uid="{00000000-0005-0000-0000-00002B760000}"/>
    <cellStyle name="Currency [2] Total 7" xfId="30259" xr:uid="{00000000-0005-0000-0000-00002C760000}"/>
    <cellStyle name="Currency [2] Total 7 10" xfId="30260" xr:uid="{00000000-0005-0000-0000-00002D760000}"/>
    <cellStyle name="Currency [2] Total 7 10 2" xfId="30261" xr:uid="{00000000-0005-0000-0000-00002E760000}"/>
    <cellStyle name="Currency [2] Total 7 11" xfId="30262" xr:uid="{00000000-0005-0000-0000-00002F760000}"/>
    <cellStyle name="Currency [2] Total 7 11 2" xfId="30263" xr:uid="{00000000-0005-0000-0000-000030760000}"/>
    <cellStyle name="Currency [2] Total 7 12" xfId="30264" xr:uid="{00000000-0005-0000-0000-000031760000}"/>
    <cellStyle name="Currency [2] Total 7 2" xfId="30265" xr:uid="{00000000-0005-0000-0000-000032760000}"/>
    <cellStyle name="Currency [2] Total 7 2 2" xfId="30266" xr:uid="{00000000-0005-0000-0000-000033760000}"/>
    <cellStyle name="Currency [2] Total 7 2 2 2" xfId="30267" xr:uid="{00000000-0005-0000-0000-000034760000}"/>
    <cellStyle name="Currency [2] Total 7 2 3" xfId="30268" xr:uid="{00000000-0005-0000-0000-000035760000}"/>
    <cellStyle name="Currency [2] Total 7 2 3 2" xfId="30269" xr:uid="{00000000-0005-0000-0000-000036760000}"/>
    <cellStyle name="Currency [2] Total 7 2 4" xfId="30270" xr:uid="{00000000-0005-0000-0000-000037760000}"/>
    <cellStyle name="Currency [2] Total 7 3" xfId="30271" xr:uid="{00000000-0005-0000-0000-000038760000}"/>
    <cellStyle name="Currency [2] Total 7 3 2" xfId="30272" xr:uid="{00000000-0005-0000-0000-000039760000}"/>
    <cellStyle name="Currency [2] Total 7 3 2 2" xfId="30273" xr:uid="{00000000-0005-0000-0000-00003A760000}"/>
    <cellStyle name="Currency [2] Total 7 3 3" xfId="30274" xr:uid="{00000000-0005-0000-0000-00003B760000}"/>
    <cellStyle name="Currency [2] Total 7 3 3 2" xfId="30275" xr:uid="{00000000-0005-0000-0000-00003C760000}"/>
    <cellStyle name="Currency [2] Total 7 3 4" xfId="30276" xr:uid="{00000000-0005-0000-0000-00003D760000}"/>
    <cellStyle name="Currency [2] Total 7 4" xfId="30277" xr:uid="{00000000-0005-0000-0000-00003E760000}"/>
    <cellStyle name="Currency [2] Total 7 4 2" xfId="30278" xr:uid="{00000000-0005-0000-0000-00003F760000}"/>
    <cellStyle name="Currency [2] Total 7 4 2 2" xfId="30279" xr:uid="{00000000-0005-0000-0000-000040760000}"/>
    <cellStyle name="Currency [2] Total 7 4 3" xfId="30280" xr:uid="{00000000-0005-0000-0000-000041760000}"/>
    <cellStyle name="Currency [2] Total 7 4 3 2" xfId="30281" xr:uid="{00000000-0005-0000-0000-000042760000}"/>
    <cellStyle name="Currency [2] Total 7 4 4" xfId="30282" xr:uid="{00000000-0005-0000-0000-000043760000}"/>
    <cellStyle name="Currency [2] Total 7 5" xfId="30283" xr:uid="{00000000-0005-0000-0000-000044760000}"/>
    <cellStyle name="Currency [2] Total 7 5 2" xfId="30284" xr:uid="{00000000-0005-0000-0000-000045760000}"/>
    <cellStyle name="Currency [2] Total 7 5 2 2" xfId="30285" xr:uid="{00000000-0005-0000-0000-000046760000}"/>
    <cellStyle name="Currency [2] Total 7 5 3" xfId="30286" xr:uid="{00000000-0005-0000-0000-000047760000}"/>
    <cellStyle name="Currency [2] Total 7 5 3 2" xfId="30287" xr:uid="{00000000-0005-0000-0000-000048760000}"/>
    <cellStyle name="Currency [2] Total 7 5 4" xfId="30288" xr:uid="{00000000-0005-0000-0000-000049760000}"/>
    <cellStyle name="Currency [2] Total 7 6" xfId="30289" xr:uid="{00000000-0005-0000-0000-00004A760000}"/>
    <cellStyle name="Currency [2] Total 7 6 2" xfId="30290" xr:uid="{00000000-0005-0000-0000-00004B760000}"/>
    <cellStyle name="Currency [2] Total 7 6 2 2" xfId="30291" xr:uid="{00000000-0005-0000-0000-00004C760000}"/>
    <cellStyle name="Currency [2] Total 7 6 3" xfId="30292" xr:uid="{00000000-0005-0000-0000-00004D760000}"/>
    <cellStyle name="Currency [2] Total 7 6 3 2" xfId="30293" xr:uid="{00000000-0005-0000-0000-00004E760000}"/>
    <cellStyle name="Currency [2] Total 7 6 4" xfId="30294" xr:uid="{00000000-0005-0000-0000-00004F760000}"/>
    <cellStyle name="Currency [2] Total 7 7" xfId="30295" xr:uid="{00000000-0005-0000-0000-000050760000}"/>
    <cellStyle name="Currency [2] Total 7 7 2" xfId="30296" xr:uid="{00000000-0005-0000-0000-000051760000}"/>
    <cellStyle name="Currency [2] Total 7 7 2 2" xfId="30297" xr:uid="{00000000-0005-0000-0000-000052760000}"/>
    <cellStyle name="Currency [2] Total 7 7 3" xfId="30298" xr:uid="{00000000-0005-0000-0000-000053760000}"/>
    <cellStyle name="Currency [2] Total 7 7 3 2" xfId="30299" xr:uid="{00000000-0005-0000-0000-000054760000}"/>
    <cellStyle name="Currency [2] Total 7 7 4" xfId="30300" xr:uid="{00000000-0005-0000-0000-000055760000}"/>
    <cellStyle name="Currency [2] Total 7 8" xfId="30301" xr:uid="{00000000-0005-0000-0000-000056760000}"/>
    <cellStyle name="Currency [2] Total 7 8 2" xfId="30302" xr:uid="{00000000-0005-0000-0000-000057760000}"/>
    <cellStyle name="Currency [2] Total 7 8 2 2" xfId="30303" xr:uid="{00000000-0005-0000-0000-000058760000}"/>
    <cellStyle name="Currency [2] Total 7 8 3" xfId="30304" xr:uid="{00000000-0005-0000-0000-000059760000}"/>
    <cellStyle name="Currency [2] Total 7 9" xfId="30305" xr:uid="{00000000-0005-0000-0000-00005A760000}"/>
    <cellStyle name="Currency [2] Total 7 9 2" xfId="30306" xr:uid="{00000000-0005-0000-0000-00005B760000}"/>
    <cellStyle name="Currency [2] Total 7 9 2 2" xfId="30307" xr:uid="{00000000-0005-0000-0000-00005C760000}"/>
    <cellStyle name="Currency [2] Total 7 9 3" xfId="30308" xr:uid="{00000000-0005-0000-0000-00005D760000}"/>
    <cellStyle name="Currency [2] Total 8" xfId="30309" xr:uid="{00000000-0005-0000-0000-00005E760000}"/>
    <cellStyle name="Currency [2] Total 8 10" xfId="30310" xr:uid="{00000000-0005-0000-0000-00005F760000}"/>
    <cellStyle name="Currency [2] Total 8 10 2" xfId="30311" xr:uid="{00000000-0005-0000-0000-000060760000}"/>
    <cellStyle name="Currency [2] Total 8 11" xfId="30312" xr:uid="{00000000-0005-0000-0000-000061760000}"/>
    <cellStyle name="Currency [2] Total 8 11 2" xfId="30313" xr:uid="{00000000-0005-0000-0000-000062760000}"/>
    <cellStyle name="Currency [2] Total 8 12" xfId="30314" xr:uid="{00000000-0005-0000-0000-000063760000}"/>
    <cellStyle name="Currency [2] Total 8 2" xfId="30315" xr:uid="{00000000-0005-0000-0000-000064760000}"/>
    <cellStyle name="Currency [2] Total 8 2 2" xfId="30316" xr:uid="{00000000-0005-0000-0000-000065760000}"/>
    <cellStyle name="Currency [2] Total 8 2 2 2" xfId="30317" xr:uid="{00000000-0005-0000-0000-000066760000}"/>
    <cellStyle name="Currency [2] Total 8 2 3" xfId="30318" xr:uid="{00000000-0005-0000-0000-000067760000}"/>
    <cellStyle name="Currency [2] Total 8 2 3 2" xfId="30319" xr:uid="{00000000-0005-0000-0000-000068760000}"/>
    <cellStyle name="Currency [2] Total 8 2 4" xfId="30320" xr:uid="{00000000-0005-0000-0000-000069760000}"/>
    <cellStyle name="Currency [2] Total 8 3" xfId="30321" xr:uid="{00000000-0005-0000-0000-00006A760000}"/>
    <cellStyle name="Currency [2] Total 8 3 2" xfId="30322" xr:uid="{00000000-0005-0000-0000-00006B760000}"/>
    <cellStyle name="Currency [2] Total 8 3 2 2" xfId="30323" xr:uid="{00000000-0005-0000-0000-00006C760000}"/>
    <cellStyle name="Currency [2] Total 8 3 3" xfId="30324" xr:uid="{00000000-0005-0000-0000-00006D760000}"/>
    <cellStyle name="Currency [2] Total 8 3 3 2" xfId="30325" xr:uid="{00000000-0005-0000-0000-00006E760000}"/>
    <cellStyle name="Currency [2] Total 8 3 4" xfId="30326" xr:uid="{00000000-0005-0000-0000-00006F760000}"/>
    <cellStyle name="Currency [2] Total 8 4" xfId="30327" xr:uid="{00000000-0005-0000-0000-000070760000}"/>
    <cellStyle name="Currency [2] Total 8 4 2" xfId="30328" xr:uid="{00000000-0005-0000-0000-000071760000}"/>
    <cellStyle name="Currency [2] Total 8 4 2 2" xfId="30329" xr:uid="{00000000-0005-0000-0000-000072760000}"/>
    <cellStyle name="Currency [2] Total 8 4 3" xfId="30330" xr:uid="{00000000-0005-0000-0000-000073760000}"/>
    <cellStyle name="Currency [2] Total 8 4 3 2" xfId="30331" xr:uid="{00000000-0005-0000-0000-000074760000}"/>
    <cellStyle name="Currency [2] Total 8 4 4" xfId="30332" xr:uid="{00000000-0005-0000-0000-000075760000}"/>
    <cellStyle name="Currency [2] Total 8 5" xfId="30333" xr:uid="{00000000-0005-0000-0000-000076760000}"/>
    <cellStyle name="Currency [2] Total 8 5 2" xfId="30334" xr:uid="{00000000-0005-0000-0000-000077760000}"/>
    <cellStyle name="Currency [2] Total 8 5 2 2" xfId="30335" xr:uid="{00000000-0005-0000-0000-000078760000}"/>
    <cellStyle name="Currency [2] Total 8 5 3" xfId="30336" xr:uid="{00000000-0005-0000-0000-000079760000}"/>
    <cellStyle name="Currency [2] Total 8 5 3 2" xfId="30337" xr:uid="{00000000-0005-0000-0000-00007A760000}"/>
    <cellStyle name="Currency [2] Total 8 5 4" xfId="30338" xr:uid="{00000000-0005-0000-0000-00007B760000}"/>
    <cellStyle name="Currency [2] Total 8 6" xfId="30339" xr:uid="{00000000-0005-0000-0000-00007C760000}"/>
    <cellStyle name="Currency [2] Total 8 6 2" xfId="30340" xr:uid="{00000000-0005-0000-0000-00007D760000}"/>
    <cellStyle name="Currency [2] Total 8 6 2 2" xfId="30341" xr:uid="{00000000-0005-0000-0000-00007E760000}"/>
    <cellStyle name="Currency [2] Total 8 6 3" xfId="30342" xr:uid="{00000000-0005-0000-0000-00007F760000}"/>
    <cellStyle name="Currency [2] Total 8 6 3 2" xfId="30343" xr:uid="{00000000-0005-0000-0000-000080760000}"/>
    <cellStyle name="Currency [2] Total 8 6 4" xfId="30344" xr:uid="{00000000-0005-0000-0000-000081760000}"/>
    <cellStyle name="Currency [2] Total 8 7" xfId="30345" xr:uid="{00000000-0005-0000-0000-000082760000}"/>
    <cellStyle name="Currency [2] Total 8 7 2" xfId="30346" xr:uid="{00000000-0005-0000-0000-000083760000}"/>
    <cellStyle name="Currency [2] Total 8 7 2 2" xfId="30347" xr:uid="{00000000-0005-0000-0000-000084760000}"/>
    <cellStyle name="Currency [2] Total 8 7 3" xfId="30348" xr:uid="{00000000-0005-0000-0000-000085760000}"/>
    <cellStyle name="Currency [2] Total 8 7 3 2" xfId="30349" xr:uid="{00000000-0005-0000-0000-000086760000}"/>
    <cellStyle name="Currency [2] Total 8 7 4" xfId="30350" xr:uid="{00000000-0005-0000-0000-000087760000}"/>
    <cellStyle name="Currency [2] Total 8 8" xfId="30351" xr:uid="{00000000-0005-0000-0000-000088760000}"/>
    <cellStyle name="Currency [2] Total 8 8 2" xfId="30352" xr:uid="{00000000-0005-0000-0000-000089760000}"/>
    <cellStyle name="Currency [2] Total 8 8 2 2" xfId="30353" xr:uid="{00000000-0005-0000-0000-00008A760000}"/>
    <cellStyle name="Currency [2] Total 8 8 3" xfId="30354" xr:uid="{00000000-0005-0000-0000-00008B760000}"/>
    <cellStyle name="Currency [2] Total 8 9" xfId="30355" xr:uid="{00000000-0005-0000-0000-00008C760000}"/>
    <cellStyle name="Currency [2] Total 8 9 2" xfId="30356" xr:uid="{00000000-0005-0000-0000-00008D760000}"/>
    <cellStyle name="Currency [2] Total 8 9 2 2" xfId="30357" xr:uid="{00000000-0005-0000-0000-00008E760000}"/>
    <cellStyle name="Currency [2] Total 8 9 3" xfId="30358" xr:uid="{00000000-0005-0000-0000-00008F760000}"/>
    <cellStyle name="Currency [2] Total 9" xfId="30359" xr:uid="{00000000-0005-0000-0000-000090760000}"/>
    <cellStyle name="Currency [2] Total 9 2" xfId="30360" xr:uid="{00000000-0005-0000-0000-000091760000}"/>
    <cellStyle name="Currency [2] Total 9 2 2" xfId="30361" xr:uid="{00000000-0005-0000-0000-000092760000}"/>
    <cellStyle name="Currency [2] Total 9 3" xfId="30362" xr:uid="{00000000-0005-0000-0000-000093760000}"/>
    <cellStyle name="Currency [2] Total 9 3 2" xfId="30363" xr:uid="{00000000-0005-0000-0000-000094760000}"/>
    <cellStyle name="Currency [2] Total 9 4" xfId="30364" xr:uid="{00000000-0005-0000-0000-000095760000}"/>
    <cellStyle name="Currency [2]_CMAI Indexed EBITDA Build v041" xfId="30365" xr:uid="{00000000-0005-0000-0000-000096760000}"/>
    <cellStyle name="Currency [3]" xfId="30366" xr:uid="{00000000-0005-0000-0000-000097760000}"/>
    <cellStyle name="Currency 0" xfId="30367" xr:uid="{00000000-0005-0000-0000-000098760000}"/>
    <cellStyle name="Currency 0.0" xfId="30368" xr:uid="{00000000-0005-0000-0000-000099760000}"/>
    <cellStyle name="Currency 0.0%" xfId="30369" xr:uid="{00000000-0005-0000-0000-00009A760000}"/>
    <cellStyle name="Currency 0.0_Accounts Receivable" xfId="30370" xr:uid="{00000000-0005-0000-0000-00009B760000}"/>
    <cellStyle name="Currency 0.00" xfId="30371" xr:uid="{00000000-0005-0000-0000-00009C760000}"/>
    <cellStyle name="Currency 0.00%" xfId="30372" xr:uid="{00000000-0005-0000-0000-00009D760000}"/>
    <cellStyle name="Currency 0.00_Accounts Receivable" xfId="30373" xr:uid="{00000000-0005-0000-0000-00009E760000}"/>
    <cellStyle name="Currency 0.000" xfId="30374" xr:uid="{00000000-0005-0000-0000-00009F760000}"/>
    <cellStyle name="Currency 0.000%" xfId="30375" xr:uid="{00000000-0005-0000-0000-0000A0760000}"/>
    <cellStyle name="Currency 0.000_Accounts Receivable" xfId="30376" xr:uid="{00000000-0005-0000-0000-0000A1760000}"/>
    <cellStyle name="Currency 0.0000" xfId="30377" xr:uid="{00000000-0005-0000-0000-0000A2760000}"/>
    <cellStyle name="Currency 0_2009 Q3 Monitoring Fees" xfId="30378" xr:uid="{00000000-0005-0000-0000-0000A3760000}"/>
    <cellStyle name="Currency 10" xfId="30379" xr:uid="{00000000-0005-0000-0000-0000A4760000}"/>
    <cellStyle name="Currency 11" xfId="30380" xr:uid="{00000000-0005-0000-0000-0000A5760000}"/>
    <cellStyle name="Currency 11 10" xfId="30381" xr:uid="{00000000-0005-0000-0000-0000A6760000}"/>
    <cellStyle name="Currency 11 13 2" xfId="30382" xr:uid="{00000000-0005-0000-0000-0000A7760000}"/>
    <cellStyle name="Currency 11 2 2 2" xfId="30383" xr:uid="{00000000-0005-0000-0000-0000A8760000}"/>
    <cellStyle name="Currency 11 4 4 2" xfId="30384" xr:uid="{00000000-0005-0000-0000-0000A9760000}"/>
    <cellStyle name="Currency 11 4 4 2 3" xfId="30385" xr:uid="{00000000-0005-0000-0000-0000AA760000}"/>
    <cellStyle name="Currency 11 5" xfId="30386" xr:uid="{00000000-0005-0000-0000-0000AB760000}"/>
    <cellStyle name="Currency 11 6 2" xfId="30387" xr:uid="{00000000-0005-0000-0000-0000AC760000}"/>
    <cellStyle name="Currency 12" xfId="30388" xr:uid="{00000000-0005-0000-0000-0000AD760000}"/>
    <cellStyle name="Currency 12 2" xfId="30389" xr:uid="{00000000-0005-0000-0000-0000AE760000}"/>
    <cellStyle name="Currency 13" xfId="30390" xr:uid="{00000000-0005-0000-0000-0000AF760000}"/>
    <cellStyle name="Currency 14" xfId="30391" xr:uid="{00000000-0005-0000-0000-0000B0760000}"/>
    <cellStyle name="Currency 14 2" xfId="30392" xr:uid="{00000000-0005-0000-0000-0000B1760000}"/>
    <cellStyle name="Currency 14 3" xfId="30393" xr:uid="{00000000-0005-0000-0000-0000B2760000}"/>
    <cellStyle name="Currency 14 4" xfId="30394" xr:uid="{00000000-0005-0000-0000-0000B3760000}"/>
    <cellStyle name="Currency 14 5" xfId="30395" xr:uid="{00000000-0005-0000-0000-0000B4760000}"/>
    <cellStyle name="Currency 15" xfId="30396" xr:uid="{00000000-0005-0000-0000-0000B5760000}"/>
    <cellStyle name="Currency 16" xfId="30397" xr:uid="{00000000-0005-0000-0000-0000B6760000}"/>
    <cellStyle name="Currency 17" xfId="30398" xr:uid="{00000000-0005-0000-0000-0000B7760000}"/>
    <cellStyle name="Currency 18" xfId="30399" xr:uid="{00000000-0005-0000-0000-0000B8760000}"/>
    <cellStyle name="Currency 19" xfId="30400" xr:uid="{00000000-0005-0000-0000-0000B9760000}"/>
    <cellStyle name="Currency 2" xfId="7" xr:uid="{00000000-0005-0000-0000-0000BA760000}"/>
    <cellStyle name="Currency 2 2" xfId="30401" xr:uid="{00000000-0005-0000-0000-0000BB760000}"/>
    <cellStyle name="Currency 2 3" xfId="30402" xr:uid="{00000000-0005-0000-0000-0000BC760000}"/>
    <cellStyle name="Currency 2 Total" xfId="30403" xr:uid="{00000000-0005-0000-0000-0000BD760000}"/>
    <cellStyle name="Currency 2 Total 10" xfId="30404" xr:uid="{00000000-0005-0000-0000-0000BE760000}"/>
    <cellStyle name="Currency 2 Total 10 2" xfId="30405" xr:uid="{00000000-0005-0000-0000-0000BF760000}"/>
    <cellStyle name="Currency 2 Total 10 2 2" xfId="30406" xr:uid="{00000000-0005-0000-0000-0000C0760000}"/>
    <cellStyle name="Currency 2 Total 10 3" xfId="30407" xr:uid="{00000000-0005-0000-0000-0000C1760000}"/>
    <cellStyle name="Currency 2 Total 10 3 2" xfId="30408" xr:uid="{00000000-0005-0000-0000-0000C2760000}"/>
    <cellStyle name="Currency 2 Total 10 4" xfId="30409" xr:uid="{00000000-0005-0000-0000-0000C3760000}"/>
    <cellStyle name="Currency 2 Total 11" xfId="30410" xr:uid="{00000000-0005-0000-0000-0000C4760000}"/>
    <cellStyle name="Currency 2 Total 11 2" xfId="30411" xr:uid="{00000000-0005-0000-0000-0000C5760000}"/>
    <cellStyle name="Currency 2 Total 11 2 2" xfId="30412" xr:uid="{00000000-0005-0000-0000-0000C6760000}"/>
    <cellStyle name="Currency 2 Total 11 3" xfId="30413" xr:uid="{00000000-0005-0000-0000-0000C7760000}"/>
    <cellStyle name="Currency 2 Total 11 3 2" xfId="30414" xr:uid="{00000000-0005-0000-0000-0000C8760000}"/>
    <cellStyle name="Currency 2 Total 11 4" xfId="30415" xr:uid="{00000000-0005-0000-0000-0000C9760000}"/>
    <cellStyle name="Currency 2 Total 12" xfId="30416" xr:uid="{00000000-0005-0000-0000-0000CA760000}"/>
    <cellStyle name="Currency 2 Total 12 2" xfId="30417" xr:uid="{00000000-0005-0000-0000-0000CB760000}"/>
    <cellStyle name="Currency 2 Total 12 2 2" xfId="30418" xr:uid="{00000000-0005-0000-0000-0000CC760000}"/>
    <cellStyle name="Currency 2 Total 12 3" xfId="30419" xr:uid="{00000000-0005-0000-0000-0000CD760000}"/>
    <cellStyle name="Currency 2 Total 12 3 2" xfId="30420" xr:uid="{00000000-0005-0000-0000-0000CE760000}"/>
    <cellStyle name="Currency 2 Total 12 4" xfId="30421" xr:uid="{00000000-0005-0000-0000-0000CF760000}"/>
    <cellStyle name="Currency 2 Total 13" xfId="30422" xr:uid="{00000000-0005-0000-0000-0000D0760000}"/>
    <cellStyle name="Currency 2 Total 13 2" xfId="30423" xr:uid="{00000000-0005-0000-0000-0000D1760000}"/>
    <cellStyle name="Currency 2 Total 13 2 2" xfId="30424" xr:uid="{00000000-0005-0000-0000-0000D2760000}"/>
    <cellStyle name="Currency 2 Total 13 3" xfId="30425" xr:uid="{00000000-0005-0000-0000-0000D3760000}"/>
    <cellStyle name="Currency 2 Total 13 3 2" xfId="30426" xr:uid="{00000000-0005-0000-0000-0000D4760000}"/>
    <cellStyle name="Currency 2 Total 13 4" xfId="30427" xr:uid="{00000000-0005-0000-0000-0000D5760000}"/>
    <cellStyle name="Currency 2 Total 14" xfId="30428" xr:uid="{00000000-0005-0000-0000-0000D6760000}"/>
    <cellStyle name="Currency 2 Total 14 2" xfId="30429" xr:uid="{00000000-0005-0000-0000-0000D7760000}"/>
    <cellStyle name="Currency 2 Total 14 2 2" xfId="30430" xr:uid="{00000000-0005-0000-0000-0000D8760000}"/>
    <cellStyle name="Currency 2 Total 14 3" xfId="30431" xr:uid="{00000000-0005-0000-0000-0000D9760000}"/>
    <cellStyle name="Currency 2 Total 14 3 2" xfId="30432" xr:uid="{00000000-0005-0000-0000-0000DA760000}"/>
    <cellStyle name="Currency 2 Total 14 4" xfId="30433" xr:uid="{00000000-0005-0000-0000-0000DB760000}"/>
    <cellStyle name="Currency 2 Total 15" xfId="30434" xr:uid="{00000000-0005-0000-0000-0000DC760000}"/>
    <cellStyle name="Currency 2 Total 15 2" xfId="30435" xr:uid="{00000000-0005-0000-0000-0000DD760000}"/>
    <cellStyle name="Currency 2 Total 15 2 2" xfId="30436" xr:uid="{00000000-0005-0000-0000-0000DE760000}"/>
    <cellStyle name="Currency 2 Total 15 3" xfId="30437" xr:uid="{00000000-0005-0000-0000-0000DF760000}"/>
    <cellStyle name="Currency 2 Total 15 3 2" xfId="30438" xr:uid="{00000000-0005-0000-0000-0000E0760000}"/>
    <cellStyle name="Currency 2 Total 15 4" xfId="30439" xr:uid="{00000000-0005-0000-0000-0000E1760000}"/>
    <cellStyle name="Currency 2 Total 16" xfId="30440" xr:uid="{00000000-0005-0000-0000-0000E2760000}"/>
    <cellStyle name="Currency 2 Total 16 2" xfId="30441" xr:uid="{00000000-0005-0000-0000-0000E3760000}"/>
    <cellStyle name="Currency 2 Total 16 2 2" xfId="30442" xr:uid="{00000000-0005-0000-0000-0000E4760000}"/>
    <cellStyle name="Currency 2 Total 16 3" xfId="30443" xr:uid="{00000000-0005-0000-0000-0000E5760000}"/>
    <cellStyle name="Currency 2 Total 17" xfId="30444" xr:uid="{00000000-0005-0000-0000-0000E6760000}"/>
    <cellStyle name="Currency 2 Total 17 2" xfId="30445" xr:uid="{00000000-0005-0000-0000-0000E7760000}"/>
    <cellStyle name="Currency 2 Total 17 2 2" xfId="30446" xr:uid="{00000000-0005-0000-0000-0000E8760000}"/>
    <cellStyle name="Currency 2 Total 17 3" xfId="30447" xr:uid="{00000000-0005-0000-0000-0000E9760000}"/>
    <cellStyle name="Currency 2 Total 18" xfId="30448" xr:uid="{00000000-0005-0000-0000-0000EA760000}"/>
    <cellStyle name="Currency 2 Total 18 2" xfId="30449" xr:uid="{00000000-0005-0000-0000-0000EB760000}"/>
    <cellStyle name="Currency 2 Total 19" xfId="30450" xr:uid="{00000000-0005-0000-0000-0000EC760000}"/>
    <cellStyle name="Currency 2 Total 19 2" xfId="30451" xr:uid="{00000000-0005-0000-0000-0000ED760000}"/>
    <cellStyle name="Currency 2 Total 2" xfId="30452" xr:uid="{00000000-0005-0000-0000-0000EE760000}"/>
    <cellStyle name="Currency 2 Total 2 10" xfId="30453" xr:uid="{00000000-0005-0000-0000-0000EF760000}"/>
    <cellStyle name="Currency 2 Total 2 10 2" xfId="30454" xr:uid="{00000000-0005-0000-0000-0000F0760000}"/>
    <cellStyle name="Currency 2 Total 2 11" xfId="30455" xr:uid="{00000000-0005-0000-0000-0000F1760000}"/>
    <cellStyle name="Currency 2 Total 2 11 2" xfId="30456" xr:uid="{00000000-0005-0000-0000-0000F2760000}"/>
    <cellStyle name="Currency 2 Total 2 12" xfId="30457" xr:uid="{00000000-0005-0000-0000-0000F3760000}"/>
    <cellStyle name="Currency 2 Total 2 2" xfId="30458" xr:uid="{00000000-0005-0000-0000-0000F4760000}"/>
    <cellStyle name="Currency 2 Total 2 2 2" xfId="30459" xr:uid="{00000000-0005-0000-0000-0000F5760000}"/>
    <cellStyle name="Currency 2 Total 2 2 2 2" xfId="30460" xr:uid="{00000000-0005-0000-0000-0000F6760000}"/>
    <cellStyle name="Currency 2 Total 2 2 3" xfId="30461" xr:uid="{00000000-0005-0000-0000-0000F7760000}"/>
    <cellStyle name="Currency 2 Total 2 2 3 2" xfId="30462" xr:uid="{00000000-0005-0000-0000-0000F8760000}"/>
    <cellStyle name="Currency 2 Total 2 2 4" xfId="30463" xr:uid="{00000000-0005-0000-0000-0000F9760000}"/>
    <cellStyle name="Currency 2 Total 2 3" xfId="30464" xr:uid="{00000000-0005-0000-0000-0000FA760000}"/>
    <cellStyle name="Currency 2 Total 2 3 2" xfId="30465" xr:uid="{00000000-0005-0000-0000-0000FB760000}"/>
    <cellStyle name="Currency 2 Total 2 3 2 2" xfId="30466" xr:uid="{00000000-0005-0000-0000-0000FC760000}"/>
    <cellStyle name="Currency 2 Total 2 3 3" xfId="30467" xr:uid="{00000000-0005-0000-0000-0000FD760000}"/>
    <cellStyle name="Currency 2 Total 2 3 3 2" xfId="30468" xr:uid="{00000000-0005-0000-0000-0000FE760000}"/>
    <cellStyle name="Currency 2 Total 2 3 4" xfId="30469" xr:uid="{00000000-0005-0000-0000-0000FF760000}"/>
    <cellStyle name="Currency 2 Total 2 4" xfId="30470" xr:uid="{00000000-0005-0000-0000-000000770000}"/>
    <cellStyle name="Currency 2 Total 2 4 2" xfId="30471" xr:uid="{00000000-0005-0000-0000-000001770000}"/>
    <cellStyle name="Currency 2 Total 2 4 2 2" xfId="30472" xr:uid="{00000000-0005-0000-0000-000002770000}"/>
    <cellStyle name="Currency 2 Total 2 4 3" xfId="30473" xr:uid="{00000000-0005-0000-0000-000003770000}"/>
    <cellStyle name="Currency 2 Total 2 4 3 2" xfId="30474" xr:uid="{00000000-0005-0000-0000-000004770000}"/>
    <cellStyle name="Currency 2 Total 2 4 4" xfId="30475" xr:uid="{00000000-0005-0000-0000-000005770000}"/>
    <cellStyle name="Currency 2 Total 2 5" xfId="30476" xr:uid="{00000000-0005-0000-0000-000006770000}"/>
    <cellStyle name="Currency 2 Total 2 5 2" xfId="30477" xr:uid="{00000000-0005-0000-0000-000007770000}"/>
    <cellStyle name="Currency 2 Total 2 5 2 2" xfId="30478" xr:uid="{00000000-0005-0000-0000-000008770000}"/>
    <cellStyle name="Currency 2 Total 2 5 3" xfId="30479" xr:uid="{00000000-0005-0000-0000-000009770000}"/>
    <cellStyle name="Currency 2 Total 2 5 3 2" xfId="30480" xr:uid="{00000000-0005-0000-0000-00000A770000}"/>
    <cellStyle name="Currency 2 Total 2 5 4" xfId="30481" xr:uid="{00000000-0005-0000-0000-00000B770000}"/>
    <cellStyle name="Currency 2 Total 2 6" xfId="30482" xr:uid="{00000000-0005-0000-0000-00000C770000}"/>
    <cellStyle name="Currency 2 Total 2 6 2" xfId="30483" xr:uid="{00000000-0005-0000-0000-00000D770000}"/>
    <cellStyle name="Currency 2 Total 2 6 2 2" xfId="30484" xr:uid="{00000000-0005-0000-0000-00000E770000}"/>
    <cellStyle name="Currency 2 Total 2 6 3" xfId="30485" xr:uid="{00000000-0005-0000-0000-00000F770000}"/>
    <cellStyle name="Currency 2 Total 2 6 3 2" xfId="30486" xr:uid="{00000000-0005-0000-0000-000010770000}"/>
    <cellStyle name="Currency 2 Total 2 6 4" xfId="30487" xr:uid="{00000000-0005-0000-0000-000011770000}"/>
    <cellStyle name="Currency 2 Total 2 7" xfId="30488" xr:uid="{00000000-0005-0000-0000-000012770000}"/>
    <cellStyle name="Currency 2 Total 2 7 2" xfId="30489" xr:uid="{00000000-0005-0000-0000-000013770000}"/>
    <cellStyle name="Currency 2 Total 2 7 2 2" xfId="30490" xr:uid="{00000000-0005-0000-0000-000014770000}"/>
    <cellStyle name="Currency 2 Total 2 7 3" xfId="30491" xr:uid="{00000000-0005-0000-0000-000015770000}"/>
    <cellStyle name="Currency 2 Total 2 7 3 2" xfId="30492" xr:uid="{00000000-0005-0000-0000-000016770000}"/>
    <cellStyle name="Currency 2 Total 2 7 4" xfId="30493" xr:uid="{00000000-0005-0000-0000-000017770000}"/>
    <cellStyle name="Currency 2 Total 2 8" xfId="30494" xr:uid="{00000000-0005-0000-0000-000018770000}"/>
    <cellStyle name="Currency 2 Total 2 8 2" xfId="30495" xr:uid="{00000000-0005-0000-0000-000019770000}"/>
    <cellStyle name="Currency 2 Total 2 8 2 2" xfId="30496" xr:uid="{00000000-0005-0000-0000-00001A770000}"/>
    <cellStyle name="Currency 2 Total 2 8 3" xfId="30497" xr:uid="{00000000-0005-0000-0000-00001B770000}"/>
    <cellStyle name="Currency 2 Total 2 9" xfId="30498" xr:uid="{00000000-0005-0000-0000-00001C770000}"/>
    <cellStyle name="Currency 2 Total 2 9 2" xfId="30499" xr:uid="{00000000-0005-0000-0000-00001D770000}"/>
    <cellStyle name="Currency 2 Total 2 9 2 2" xfId="30500" xr:uid="{00000000-0005-0000-0000-00001E770000}"/>
    <cellStyle name="Currency 2 Total 2 9 3" xfId="30501" xr:uid="{00000000-0005-0000-0000-00001F770000}"/>
    <cellStyle name="Currency 2 Total 20" xfId="30502" xr:uid="{00000000-0005-0000-0000-000020770000}"/>
    <cellStyle name="Currency 2 Total 3" xfId="30503" xr:uid="{00000000-0005-0000-0000-000021770000}"/>
    <cellStyle name="Currency 2 Total 3 10" xfId="30504" xr:uid="{00000000-0005-0000-0000-000022770000}"/>
    <cellStyle name="Currency 2 Total 3 10 2" xfId="30505" xr:uid="{00000000-0005-0000-0000-000023770000}"/>
    <cellStyle name="Currency 2 Total 3 11" xfId="30506" xr:uid="{00000000-0005-0000-0000-000024770000}"/>
    <cellStyle name="Currency 2 Total 3 11 2" xfId="30507" xr:uid="{00000000-0005-0000-0000-000025770000}"/>
    <cellStyle name="Currency 2 Total 3 12" xfId="30508" xr:uid="{00000000-0005-0000-0000-000026770000}"/>
    <cellStyle name="Currency 2 Total 3 2" xfId="30509" xr:uid="{00000000-0005-0000-0000-000027770000}"/>
    <cellStyle name="Currency 2 Total 3 2 2" xfId="30510" xr:uid="{00000000-0005-0000-0000-000028770000}"/>
    <cellStyle name="Currency 2 Total 3 2 2 2" xfId="30511" xr:uid="{00000000-0005-0000-0000-000029770000}"/>
    <cellStyle name="Currency 2 Total 3 2 3" xfId="30512" xr:uid="{00000000-0005-0000-0000-00002A770000}"/>
    <cellStyle name="Currency 2 Total 3 2 3 2" xfId="30513" xr:uid="{00000000-0005-0000-0000-00002B770000}"/>
    <cellStyle name="Currency 2 Total 3 2 4" xfId="30514" xr:uid="{00000000-0005-0000-0000-00002C770000}"/>
    <cellStyle name="Currency 2 Total 3 3" xfId="30515" xr:uid="{00000000-0005-0000-0000-00002D770000}"/>
    <cellStyle name="Currency 2 Total 3 3 2" xfId="30516" xr:uid="{00000000-0005-0000-0000-00002E770000}"/>
    <cellStyle name="Currency 2 Total 3 3 2 2" xfId="30517" xr:uid="{00000000-0005-0000-0000-00002F770000}"/>
    <cellStyle name="Currency 2 Total 3 3 3" xfId="30518" xr:uid="{00000000-0005-0000-0000-000030770000}"/>
    <cellStyle name="Currency 2 Total 3 3 3 2" xfId="30519" xr:uid="{00000000-0005-0000-0000-000031770000}"/>
    <cellStyle name="Currency 2 Total 3 3 4" xfId="30520" xr:uid="{00000000-0005-0000-0000-000032770000}"/>
    <cellStyle name="Currency 2 Total 3 4" xfId="30521" xr:uid="{00000000-0005-0000-0000-000033770000}"/>
    <cellStyle name="Currency 2 Total 3 4 2" xfId="30522" xr:uid="{00000000-0005-0000-0000-000034770000}"/>
    <cellStyle name="Currency 2 Total 3 4 2 2" xfId="30523" xr:uid="{00000000-0005-0000-0000-000035770000}"/>
    <cellStyle name="Currency 2 Total 3 4 3" xfId="30524" xr:uid="{00000000-0005-0000-0000-000036770000}"/>
    <cellStyle name="Currency 2 Total 3 4 3 2" xfId="30525" xr:uid="{00000000-0005-0000-0000-000037770000}"/>
    <cellStyle name="Currency 2 Total 3 4 4" xfId="30526" xr:uid="{00000000-0005-0000-0000-000038770000}"/>
    <cellStyle name="Currency 2 Total 3 5" xfId="30527" xr:uid="{00000000-0005-0000-0000-000039770000}"/>
    <cellStyle name="Currency 2 Total 3 5 2" xfId="30528" xr:uid="{00000000-0005-0000-0000-00003A770000}"/>
    <cellStyle name="Currency 2 Total 3 5 2 2" xfId="30529" xr:uid="{00000000-0005-0000-0000-00003B770000}"/>
    <cellStyle name="Currency 2 Total 3 5 3" xfId="30530" xr:uid="{00000000-0005-0000-0000-00003C770000}"/>
    <cellStyle name="Currency 2 Total 3 5 3 2" xfId="30531" xr:uid="{00000000-0005-0000-0000-00003D770000}"/>
    <cellStyle name="Currency 2 Total 3 5 4" xfId="30532" xr:uid="{00000000-0005-0000-0000-00003E770000}"/>
    <cellStyle name="Currency 2 Total 3 6" xfId="30533" xr:uid="{00000000-0005-0000-0000-00003F770000}"/>
    <cellStyle name="Currency 2 Total 3 6 2" xfId="30534" xr:uid="{00000000-0005-0000-0000-000040770000}"/>
    <cellStyle name="Currency 2 Total 3 6 2 2" xfId="30535" xr:uid="{00000000-0005-0000-0000-000041770000}"/>
    <cellStyle name="Currency 2 Total 3 6 3" xfId="30536" xr:uid="{00000000-0005-0000-0000-000042770000}"/>
    <cellStyle name="Currency 2 Total 3 6 3 2" xfId="30537" xr:uid="{00000000-0005-0000-0000-000043770000}"/>
    <cellStyle name="Currency 2 Total 3 6 4" xfId="30538" xr:uid="{00000000-0005-0000-0000-000044770000}"/>
    <cellStyle name="Currency 2 Total 3 7" xfId="30539" xr:uid="{00000000-0005-0000-0000-000045770000}"/>
    <cellStyle name="Currency 2 Total 3 7 2" xfId="30540" xr:uid="{00000000-0005-0000-0000-000046770000}"/>
    <cellStyle name="Currency 2 Total 3 7 2 2" xfId="30541" xr:uid="{00000000-0005-0000-0000-000047770000}"/>
    <cellStyle name="Currency 2 Total 3 7 3" xfId="30542" xr:uid="{00000000-0005-0000-0000-000048770000}"/>
    <cellStyle name="Currency 2 Total 3 7 3 2" xfId="30543" xr:uid="{00000000-0005-0000-0000-000049770000}"/>
    <cellStyle name="Currency 2 Total 3 7 4" xfId="30544" xr:uid="{00000000-0005-0000-0000-00004A770000}"/>
    <cellStyle name="Currency 2 Total 3 8" xfId="30545" xr:uid="{00000000-0005-0000-0000-00004B770000}"/>
    <cellStyle name="Currency 2 Total 3 8 2" xfId="30546" xr:uid="{00000000-0005-0000-0000-00004C770000}"/>
    <cellStyle name="Currency 2 Total 3 8 2 2" xfId="30547" xr:uid="{00000000-0005-0000-0000-00004D770000}"/>
    <cellStyle name="Currency 2 Total 3 8 3" xfId="30548" xr:uid="{00000000-0005-0000-0000-00004E770000}"/>
    <cellStyle name="Currency 2 Total 3 9" xfId="30549" xr:uid="{00000000-0005-0000-0000-00004F770000}"/>
    <cellStyle name="Currency 2 Total 3 9 2" xfId="30550" xr:uid="{00000000-0005-0000-0000-000050770000}"/>
    <cellStyle name="Currency 2 Total 3 9 2 2" xfId="30551" xr:uid="{00000000-0005-0000-0000-000051770000}"/>
    <cellStyle name="Currency 2 Total 3 9 3" xfId="30552" xr:uid="{00000000-0005-0000-0000-000052770000}"/>
    <cellStyle name="Currency 2 Total 4" xfId="30553" xr:uid="{00000000-0005-0000-0000-000053770000}"/>
    <cellStyle name="Currency 2 Total 4 10" xfId="30554" xr:uid="{00000000-0005-0000-0000-000054770000}"/>
    <cellStyle name="Currency 2 Total 4 10 2" xfId="30555" xr:uid="{00000000-0005-0000-0000-000055770000}"/>
    <cellStyle name="Currency 2 Total 4 11" xfId="30556" xr:uid="{00000000-0005-0000-0000-000056770000}"/>
    <cellStyle name="Currency 2 Total 4 11 2" xfId="30557" xr:uid="{00000000-0005-0000-0000-000057770000}"/>
    <cellStyle name="Currency 2 Total 4 12" xfId="30558" xr:uid="{00000000-0005-0000-0000-000058770000}"/>
    <cellStyle name="Currency 2 Total 4 2" xfId="30559" xr:uid="{00000000-0005-0000-0000-000059770000}"/>
    <cellStyle name="Currency 2 Total 4 2 2" xfId="30560" xr:uid="{00000000-0005-0000-0000-00005A770000}"/>
    <cellStyle name="Currency 2 Total 4 2 2 2" xfId="30561" xr:uid="{00000000-0005-0000-0000-00005B770000}"/>
    <cellStyle name="Currency 2 Total 4 2 3" xfId="30562" xr:uid="{00000000-0005-0000-0000-00005C770000}"/>
    <cellStyle name="Currency 2 Total 4 2 3 2" xfId="30563" xr:uid="{00000000-0005-0000-0000-00005D770000}"/>
    <cellStyle name="Currency 2 Total 4 2 4" xfId="30564" xr:uid="{00000000-0005-0000-0000-00005E770000}"/>
    <cellStyle name="Currency 2 Total 4 3" xfId="30565" xr:uid="{00000000-0005-0000-0000-00005F770000}"/>
    <cellStyle name="Currency 2 Total 4 3 2" xfId="30566" xr:uid="{00000000-0005-0000-0000-000060770000}"/>
    <cellStyle name="Currency 2 Total 4 3 2 2" xfId="30567" xr:uid="{00000000-0005-0000-0000-000061770000}"/>
    <cellStyle name="Currency 2 Total 4 3 3" xfId="30568" xr:uid="{00000000-0005-0000-0000-000062770000}"/>
    <cellStyle name="Currency 2 Total 4 3 3 2" xfId="30569" xr:uid="{00000000-0005-0000-0000-000063770000}"/>
    <cellStyle name="Currency 2 Total 4 3 4" xfId="30570" xr:uid="{00000000-0005-0000-0000-000064770000}"/>
    <cellStyle name="Currency 2 Total 4 4" xfId="30571" xr:uid="{00000000-0005-0000-0000-000065770000}"/>
    <cellStyle name="Currency 2 Total 4 4 2" xfId="30572" xr:uid="{00000000-0005-0000-0000-000066770000}"/>
    <cellStyle name="Currency 2 Total 4 4 2 2" xfId="30573" xr:uid="{00000000-0005-0000-0000-000067770000}"/>
    <cellStyle name="Currency 2 Total 4 4 3" xfId="30574" xr:uid="{00000000-0005-0000-0000-000068770000}"/>
    <cellStyle name="Currency 2 Total 4 4 3 2" xfId="30575" xr:uid="{00000000-0005-0000-0000-000069770000}"/>
    <cellStyle name="Currency 2 Total 4 4 4" xfId="30576" xr:uid="{00000000-0005-0000-0000-00006A770000}"/>
    <cellStyle name="Currency 2 Total 4 5" xfId="30577" xr:uid="{00000000-0005-0000-0000-00006B770000}"/>
    <cellStyle name="Currency 2 Total 4 5 2" xfId="30578" xr:uid="{00000000-0005-0000-0000-00006C770000}"/>
    <cellStyle name="Currency 2 Total 4 5 2 2" xfId="30579" xr:uid="{00000000-0005-0000-0000-00006D770000}"/>
    <cellStyle name="Currency 2 Total 4 5 3" xfId="30580" xr:uid="{00000000-0005-0000-0000-00006E770000}"/>
    <cellStyle name="Currency 2 Total 4 5 3 2" xfId="30581" xr:uid="{00000000-0005-0000-0000-00006F770000}"/>
    <cellStyle name="Currency 2 Total 4 5 4" xfId="30582" xr:uid="{00000000-0005-0000-0000-000070770000}"/>
    <cellStyle name="Currency 2 Total 4 6" xfId="30583" xr:uid="{00000000-0005-0000-0000-000071770000}"/>
    <cellStyle name="Currency 2 Total 4 6 2" xfId="30584" xr:uid="{00000000-0005-0000-0000-000072770000}"/>
    <cellStyle name="Currency 2 Total 4 6 2 2" xfId="30585" xr:uid="{00000000-0005-0000-0000-000073770000}"/>
    <cellStyle name="Currency 2 Total 4 6 3" xfId="30586" xr:uid="{00000000-0005-0000-0000-000074770000}"/>
    <cellStyle name="Currency 2 Total 4 6 3 2" xfId="30587" xr:uid="{00000000-0005-0000-0000-000075770000}"/>
    <cellStyle name="Currency 2 Total 4 6 4" xfId="30588" xr:uid="{00000000-0005-0000-0000-000076770000}"/>
    <cellStyle name="Currency 2 Total 4 7" xfId="30589" xr:uid="{00000000-0005-0000-0000-000077770000}"/>
    <cellStyle name="Currency 2 Total 4 7 2" xfId="30590" xr:uid="{00000000-0005-0000-0000-000078770000}"/>
    <cellStyle name="Currency 2 Total 4 7 2 2" xfId="30591" xr:uid="{00000000-0005-0000-0000-000079770000}"/>
    <cellStyle name="Currency 2 Total 4 7 3" xfId="30592" xr:uid="{00000000-0005-0000-0000-00007A770000}"/>
    <cellStyle name="Currency 2 Total 4 7 3 2" xfId="30593" xr:uid="{00000000-0005-0000-0000-00007B770000}"/>
    <cellStyle name="Currency 2 Total 4 7 4" xfId="30594" xr:uid="{00000000-0005-0000-0000-00007C770000}"/>
    <cellStyle name="Currency 2 Total 4 8" xfId="30595" xr:uid="{00000000-0005-0000-0000-00007D770000}"/>
    <cellStyle name="Currency 2 Total 4 8 2" xfId="30596" xr:uid="{00000000-0005-0000-0000-00007E770000}"/>
    <cellStyle name="Currency 2 Total 4 8 2 2" xfId="30597" xr:uid="{00000000-0005-0000-0000-00007F770000}"/>
    <cellStyle name="Currency 2 Total 4 8 3" xfId="30598" xr:uid="{00000000-0005-0000-0000-000080770000}"/>
    <cellStyle name="Currency 2 Total 4 9" xfId="30599" xr:uid="{00000000-0005-0000-0000-000081770000}"/>
    <cellStyle name="Currency 2 Total 4 9 2" xfId="30600" xr:uid="{00000000-0005-0000-0000-000082770000}"/>
    <cellStyle name="Currency 2 Total 4 9 2 2" xfId="30601" xr:uid="{00000000-0005-0000-0000-000083770000}"/>
    <cellStyle name="Currency 2 Total 4 9 3" xfId="30602" xr:uid="{00000000-0005-0000-0000-000084770000}"/>
    <cellStyle name="Currency 2 Total 5" xfId="30603" xr:uid="{00000000-0005-0000-0000-000085770000}"/>
    <cellStyle name="Currency 2 Total 5 10" xfId="30604" xr:uid="{00000000-0005-0000-0000-000086770000}"/>
    <cellStyle name="Currency 2 Total 5 10 2" xfId="30605" xr:uid="{00000000-0005-0000-0000-000087770000}"/>
    <cellStyle name="Currency 2 Total 5 11" xfId="30606" xr:uid="{00000000-0005-0000-0000-000088770000}"/>
    <cellStyle name="Currency 2 Total 5 11 2" xfId="30607" xr:uid="{00000000-0005-0000-0000-000089770000}"/>
    <cellStyle name="Currency 2 Total 5 12" xfId="30608" xr:uid="{00000000-0005-0000-0000-00008A770000}"/>
    <cellStyle name="Currency 2 Total 5 2" xfId="30609" xr:uid="{00000000-0005-0000-0000-00008B770000}"/>
    <cellStyle name="Currency 2 Total 5 2 2" xfId="30610" xr:uid="{00000000-0005-0000-0000-00008C770000}"/>
    <cellStyle name="Currency 2 Total 5 2 2 2" xfId="30611" xr:uid="{00000000-0005-0000-0000-00008D770000}"/>
    <cellStyle name="Currency 2 Total 5 2 3" xfId="30612" xr:uid="{00000000-0005-0000-0000-00008E770000}"/>
    <cellStyle name="Currency 2 Total 5 2 3 2" xfId="30613" xr:uid="{00000000-0005-0000-0000-00008F770000}"/>
    <cellStyle name="Currency 2 Total 5 2 4" xfId="30614" xr:uid="{00000000-0005-0000-0000-000090770000}"/>
    <cellStyle name="Currency 2 Total 5 3" xfId="30615" xr:uid="{00000000-0005-0000-0000-000091770000}"/>
    <cellStyle name="Currency 2 Total 5 3 2" xfId="30616" xr:uid="{00000000-0005-0000-0000-000092770000}"/>
    <cellStyle name="Currency 2 Total 5 3 2 2" xfId="30617" xr:uid="{00000000-0005-0000-0000-000093770000}"/>
    <cellStyle name="Currency 2 Total 5 3 3" xfId="30618" xr:uid="{00000000-0005-0000-0000-000094770000}"/>
    <cellStyle name="Currency 2 Total 5 3 3 2" xfId="30619" xr:uid="{00000000-0005-0000-0000-000095770000}"/>
    <cellStyle name="Currency 2 Total 5 3 4" xfId="30620" xr:uid="{00000000-0005-0000-0000-000096770000}"/>
    <cellStyle name="Currency 2 Total 5 4" xfId="30621" xr:uid="{00000000-0005-0000-0000-000097770000}"/>
    <cellStyle name="Currency 2 Total 5 4 2" xfId="30622" xr:uid="{00000000-0005-0000-0000-000098770000}"/>
    <cellStyle name="Currency 2 Total 5 4 2 2" xfId="30623" xr:uid="{00000000-0005-0000-0000-000099770000}"/>
    <cellStyle name="Currency 2 Total 5 4 3" xfId="30624" xr:uid="{00000000-0005-0000-0000-00009A770000}"/>
    <cellStyle name="Currency 2 Total 5 4 3 2" xfId="30625" xr:uid="{00000000-0005-0000-0000-00009B770000}"/>
    <cellStyle name="Currency 2 Total 5 4 4" xfId="30626" xr:uid="{00000000-0005-0000-0000-00009C770000}"/>
    <cellStyle name="Currency 2 Total 5 5" xfId="30627" xr:uid="{00000000-0005-0000-0000-00009D770000}"/>
    <cellStyle name="Currency 2 Total 5 5 2" xfId="30628" xr:uid="{00000000-0005-0000-0000-00009E770000}"/>
    <cellStyle name="Currency 2 Total 5 5 2 2" xfId="30629" xr:uid="{00000000-0005-0000-0000-00009F770000}"/>
    <cellStyle name="Currency 2 Total 5 5 3" xfId="30630" xr:uid="{00000000-0005-0000-0000-0000A0770000}"/>
    <cellStyle name="Currency 2 Total 5 5 3 2" xfId="30631" xr:uid="{00000000-0005-0000-0000-0000A1770000}"/>
    <cellStyle name="Currency 2 Total 5 5 4" xfId="30632" xr:uid="{00000000-0005-0000-0000-0000A2770000}"/>
    <cellStyle name="Currency 2 Total 5 6" xfId="30633" xr:uid="{00000000-0005-0000-0000-0000A3770000}"/>
    <cellStyle name="Currency 2 Total 5 6 2" xfId="30634" xr:uid="{00000000-0005-0000-0000-0000A4770000}"/>
    <cellStyle name="Currency 2 Total 5 6 2 2" xfId="30635" xr:uid="{00000000-0005-0000-0000-0000A5770000}"/>
    <cellStyle name="Currency 2 Total 5 6 3" xfId="30636" xr:uid="{00000000-0005-0000-0000-0000A6770000}"/>
    <cellStyle name="Currency 2 Total 5 6 3 2" xfId="30637" xr:uid="{00000000-0005-0000-0000-0000A7770000}"/>
    <cellStyle name="Currency 2 Total 5 6 4" xfId="30638" xr:uid="{00000000-0005-0000-0000-0000A8770000}"/>
    <cellStyle name="Currency 2 Total 5 7" xfId="30639" xr:uid="{00000000-0005-0000-0000-0000A9770000}"/>
    <cellStyle name="Currency 2 Total 5 7 2" xfId="30640" xr:uid="{00000000-0005-0000-0000-0000AA770000}"/>
    <cellStyle name="Currency 2 Total 5 7 2 2" xfId="30641" xr:uid="{00000000-0005-0000-0000-0000AB770000}"/>
    <cellStyle name="Currency 2 Total 5 7 3" xfId="30642" xr:uid="{00000000-0005-0000-0000-0000AC770000}"/>
    <cellStyle name="Currency 2 Total 5 7 3 2" xfId="30643" xr:uid="{00000000-0005-0000-0000-0000AD770000}"/>
    <cellStyle name="Currency 2 Total 5 7 4" xfId="30644" xr:uid="{00000000-0005-0000-0000-0000AE770000}"/>
    <cellStyle name="Currency 2 Total 5 8" xfId="30645" xr:uid="{00000000-0005-0000-0000-0000AF770000}"/>
    <cellStyle name="Currency 2 Total 5 8 2" xfId="30646" xr:uid="{00000000-0005-0000-0000-0000B0770000}"/>
    <cellStyle name="Currency 2 Total 5 8 2 2" xfId="30647" xr:uid="{00000000-0005-0000-0000-0000B1770000}"/>
    <cellStyle name="Currency 2 Total 5 8 3" xfId="30648" xr:uid="{00000000-0005-0000-0000-0000B2770000}"/>
    <cellStyle name="Currency 2 Total 5 9" xfId="30649" xr:uid="{00000000-0005-0000-0000-0000B3770000}"/>
    <cellStyle name="Currency 2 Total 5 9 2" xfId="30650" xr:uid="{00000000-0005-0000-0000-0000B4770000}"/>
    <cellStyle name="Currency 2 Total 5 9 2 2" xfId="30651" xr:uid="{00000000-0005-0000-0000-0000B5770000}"/>
    <cellStyle name="Currency 2 Total 5 9 3" xfId="30652" xr:uid="{00000000-0005-0000-0000-0000B6770000}"/>
    <cellStyle name="Currency 2 Total 6" xfId="30653" xr:uid="{00000000-0005-0000-0000-0000B7770000}"/>
    <cellStyle name="Currency 2 Total 6 10" xfId="30654" xr:uid="{00000000-0005-0000-0000-0000B8770000}"/>
    <cellStyle name="Currency 2 Total 6 10 2" xfId="30655" xr:uid="{00000000-0005-0000-0000-0000B9770000}"/>
    <cellStyle name="Currency 2 Total 6 11" xfId="30656" xr:uid="{00000000-0005-0000-0000-0000BA770000}"/>
    <cellStyle name="Currency 2 Total 6 11 2" xfId="30657" xr:uid="{00000000-0005-0000-0000-0000BB770000}"/>
    <cellStyle name="Currency 2 Total 6 12" xfId="30658" xr:uid="{00000000-0005-0000-0000-0000BC770000}"/>
    <cellStyle name="Currency 2 Total 6 2" xfId="30659" xr:uid="{00000000-0005-0000-0000-0000BD770000}"/>
    <cellStyle name="Currency 2 Total 6 2 2" xfId="30660" xr:uid="{00000000-0005-0000-0000-0000BE770000}"/>
    <cellStyle name="Currency 2 Total 6 2 2 2" xfId="30661" xr:uid="{00000000-0005-0000-0000-0000BF770000}"/>
    <cellStyle name="Currency 2 Total 6 2 3" xfId="30662" xr:uid="{00000000-0005-0000-0000-0000C0770000}"/>
    <cellStyle name="Currency 2 Total 6 2 3 2" xfId="30663" xr:uid="{00000000-0005-0000-0000-0000C1770000}"/>
    <cellStyle name="Currency 2 Total 6 2 4" xfId="30664" xr:uid="{00000000-0005-0000-0000-0000C2770000}"/>
    <cellStyle name="Currency 2 Total 6 3" xfId="30665" xr:uid="{00000000-0005-0000-0000-0000C3770000}"/>
    <cellStyle name="Currency 2 Total 6 3 2" xfId="30666" xr:uid="{00000000-0005-0000-0000-0000C4770000}"/>
    <cellStyle name="Currency 2 Total 6 3 2 2" xfId="30667" xr:uid="{00000000-0005-0000-0000-0000C5770000}"/>
    <cellStyle name="Currency 2 Total 6 3 3" xfId="30668" xr:uid="{00000000-0005-0000-0000-0000C6770000}"/>
    <cellStyle name="Currency 2 Total 6 3 3 2" xfId="30669" xr:uid="{00000000-0005-0000-0000-0000C7770000}"/>
    <cellStyle name="Currency 2 Total 6 3 4" xfId="30670" xr:uid="{00000000-0005-0000-0000-0000C8770000}"/>
    <cellStyle name="Currency 2 Total 6 4" xfId="30671" xr:uid="{00000000-0005-0000-0000-0000C9770000}"/>
    <cellStyle name="Currency 2 Total 6 4 2" xfId="30672" xr:uid="{00000000-0005-0000-0000-0000CA770000}"/>
    <cellStyle name="Currency 2 Total 6 4 2 2" xfId="30673" xr:uid="{00000000-0005-0000-0000-0000CB770000}"/>
    <cellStyle name="Currency 2 Total 6 4 3" xfId="30674" xr:uid="{00000000-0005-0000-0000-0000CC770000}"/>
    <cellStyle name="Currency 2 Total 6 4 3 2" xfId="30675" xr:uid="{00000000-0005-0000-0000-0000CD770000}"/>
    <cellStyle name="Currency 2 Total 6 4 4" xfId="30676" xr:uid="{00000000-0005-0000-0000-0000CE770000}"/>
    <cellStyle name="Currency 2 Total 6 5" xfId="30677" xr:uid="{00000000-0005-0000-0000-0000CF770000}"/>
    <cellStyle name="Currency 2 Total 6 5 2" xfId="30678" xr:uid="{00000000-0005-0000-0000-0000D0770000}"/>
    <cellStyle name="Currency 2 Total 6 5 2 2" xfId="30679" xr:uid="{00000000-0005-0000-0000-0000D1770000}"/>
    <cellStyle name="Currency 2 Total 6 5 3" xfId="30680" xr:uid="{00000000-0005-0000-0000-0000D2770000}"/>
    <cellStyle name="Currency 2 Total 6 5 3 2" xfId="30681" xr:uid="{00000000-0005-0000-0000-0000D3770000}"/>
    <cellStyle name="Currency 2 Total 6 5 4" xfId="30682" xr:uid="{00000000-0005-0000-0000-0000D4770000}"/>
    <cellStyle name="Currency 2 Total 6 6" xfId="30683" xr:uid="{00000000-0005-0000-0000-0000D5770000}"/>
    <cellStyle name="Currency 2 Total 6 6 2" xfId="30684" xr:uid="{00000000-0005-0000-0000-0000D6770000}"/>
    <cellStyle name="Currency 2 Total 6 6 2 2" xfId="30685" xr:uid="{00000000-0005-0000-0000-0000D7770000}"/>
    <cellStyle name="Currency 2 Total 6 6 3" xfId="30686" xr:uid="{00000000-0005-0000-0000-0000D8770000}"/>
    <cellStyle name="Currency 2 Total 6 6 3 2" xfId="30687" xr:uid="{00000000-0005-0000-0000-0000D9770000}"/>
    <cellStyle name="Currency 2 Total 6 6 4" xfId="30688" xr:uid="{00000000-0005-0000-0000-0000DA770000}"/>
    <cellStyle name="Currency 2 Total 6 7" xfId="30689" xr:uid="{00000000-0005-0000-0000-0000DB770000}"/>
    <cellStyle name="Currency 2 Total 6 7 2" xfId="30690" xr:uid="{00000000-0005-0000-0000-0000DC770000}"/>
    <cellStyle name="Currency 2 Total 6 7 2 2" xfId="30691" xr:uid="{00000000-0005-0000-0000-0000DD770000}"/>
    <cellStyle name="Currency 2 Total 6 7 3" xfId="30692" xr:uid="{00000000-0005-0000-0000-0000DE770000}"/>
    <cellStyle name="Currency 2 Total 6 7 3 2" xfId="30693" xr:uid="{00000000-0005-0000-0000-0000DF770000}"/>
    <cellStyle name="Currency 2 Total 6 7 4" xfId="30694" xr:uid="{00000000-0005-0000-0000-0000E0770000}"/>
    <cellStyle name="Currency 2 Total 6 8" xfId="30695" xr:uid="{00000000-0005-0000-0000-0000E1770000}"/>
    <cellStyle name="Currency 2 Total 6 8 2" xfId="30696" xr:uid="{00000000-0005-0000-0000-0000E2770000}"/>
    <cellStyle name="Currency 2 Total 6 8 2 2" xfId="30697" xr:uid="{00000000-0005-0000-0000-0000E3770000}"/>
    <cellStyle name="Currency 2 Total 6 8 3" xfId="30698" xr:uid="{00000000-0005-0000-0000-0000E4770000}"/>
    <cellStyle name="Currency 2 Total 6 9" xfId="30699" xr:uid="{00000000-0005-0000-0000-0000E5770000}"/>
    <cellStyle name="Currency 2 Total 6 9 2" xfId="30700" xr:uid="{00000000-0005-0000-0000-0000E6770000}"/>
    <cellStyle name="Currency 2 Total 6 9 2 2" xfId="30701" xr:uid="{00000000-0005-0000-0000-0000E7770000}"/>
    <cellStyle name="Currency 2 Total 6 9 3" xfId="30702" xr:uid="{00000000-0005-0000-0000-0000E8770000}"/>
    <cellStyle name="Currency 2 Total 7" xfId="30703" xr:uid="{00000000-0005-0000-0000-0000E9770000}"/>
    <cellStyle name="Currency 2 Total 7 10" xfId="30704" xr:uid="{00000000-0005-0000-0000-0000EA770000}"/>
    <cellStyle name="Currency 2 Total 7 10 2" xfId="30705" xr:uid="{00000000-0005-0000-0000-0000EB770000}"/>
    <cellStyle name="Currency 2 Total 7 11" xfId="30706" xr:uid="{00000000-0005-0000-0000-0000EC770000}"/>
    <cellStyle name="Currency 2 Total 7 11 2" xfId="30707" xr:uid="{00000000-0005-0000-0000-0000ED770000}"/>
    <cellStyle name="Currency 2 Total 7 12" xfId="30708" xr:uid="{00000000-0005-0000-0000-0000EE770000}"/>
    <cellStyle name="Currency 2 Total 7 2" xfId="30709" xr:uid="{00000000-0005-0000-0000-0000EF770000}"/>
    <cellStyle name="Currency 2 Total 7 2 2" xfId="30710" xr:uid="{00000000-0005-0000-0000-0000F0770000}"/>
    <cellStyle name="Currency 2 Total 7 2 2 2" xfId="30711" xr:uid="{00000000-0005-0000-0000-0000F1770000}"/>
    <cellStyle name="Currency 2 Total 7 2 3" xfId="30712" xr:uid="{00000000-0005-0000-0000-0000F2770000}"/>
    <cellStyle name="Currency 2 Total 7 2 3 2" xfId="30713" xr:uid="{00000000-0005-0000-0000-0000F3770000}"/>
    <cellStyle name="Currency 2 Total 7 2 4" xfId="30714" xr:uid="{00000000-0005-0000-0000-0000F4770000}"/>
    <cellStyle name="Currency 2 Total 7 3" xfId="30715" xr:uid="{00000000-0005-0000-0000-0000F5770000}"/>
    <cellStyle name="Currency 2 Total 7 3 2" xfId="30716" xr:uid="{00000000-0005-0000-0000-0000F6770000}"/>
    <cellStyle name="Currency 2 Total 7 3 2 2" xfId="30717" xr:uid="{00000000-0005-0000-0000-0000F7770000}"/>
    <cellStyle name="Currency 2 Total 7 3 3" xfId="30718" xr:uid="{00000000-0005-0000-0000-0000F8770000}"/>
    <cellStyle name="Currency 2 Total 7 3 3 2" xfId="30719" xr:uid="{00000000-0005-0000-0000-0000F9770000}"/>
    <cellStyle name="Currency 2 Total 7 3 4" xfId="30720" xr:uid="{00000000-0005-0000-0000-0000FA770000}"/>
    <cellStyle name="Currency 2 Total 7 4" xfId="30721" xr:uid="{00000000-0005-0000-0000-0000FB770000}"/>
    <cellStyle name="Currency 2 Total 7 4 2" xfId="30722" xr:uid="{00000000-0005-0000-0000-0000FC770000}"/>
    <cellStyle name="Currency 2 Total 7 4 2 2" xfId="30723" xr:uid="{00000000-0005-0000-0000-0000FD770000}"/>
    <cellStyle name="Currency 2 Total 7 4 3" xfId="30724" xr:uid="{00000000-0005-0000-0000-0000FE770000}"/>
    <cellStyle name="Currency 2 Total 7 4 3 2" xfId="30725" xr:uid="{00000000-0005-0000-0000-0000FF770000}"/>
    <cellStyle name="Currency 2 Total 7 4 4" xfId="30726" xr:uid="{00000000-0005-0000-0000-000000780000}"/>
    <cellStyle name="Currency 2 Total 7 5" xfId="30727" xr:uid="{00000000-0005-0000-0000-000001780000}"/>
    <cellStyle name="Currency 2 Total 7 5 2" xfId="30728" xr:uid="{00000000-0005-0000-0000-000002780000}"/>
    <cellStyle name="Currency 2 Total 7 5 2 2" xfId="30729" xr:uid="{00000000-0005-0000-0000-000003780000}"/>
    <cellStyle name="Currency 2 Total 7 5 3" xfId="30730" xr:uid="{00000000-0005-0000-0000-000004780000}"/>
    <cellStyle name="Currency 2 Total 7 5 3 2" xfId="30731" xr:uid="{00000000-0005-0000-0000-000005780000}"/>
    <cellStyle name="Currency 2 Total 7 5 4" xfId="30732" xr:uid="{00000000-0005-0000-0000-000006780000}"/>
    <cellStyle name="Currency 2 Total 7 6" xfId="30733" xr:uid="{00000000-0005-0000-0000-000007780000}"/>
    <cellStyle name="Currency 2 Total 7 6 2" xfId="30734" xr:uid="{00000000-0005-0000-0000-000008780000}"/>
    <cellStyle name="Currency 2 Total 7 6 2 2" xfId="30735" xr:uid="{00000000-0005-0000-0000-000009780000}"/>
    <cellStyle name="Currency 2 Total 7 6 3" xfId="30736" xr:uid="{00000000-0005-0000-0000-00000A780000}"/>
    <cellStyle name="Currency 2 Total 7 6 3 2" xfId="30737" xr:uid="{00000000-0005-0000-0000-00000B780000}"/>
    <cellStyle name="Currency 2 Total 7 6 4" xfId="30738" xr:uid="{00000000-0005-0000-0000-00000C780000}"/>
    <cellStyle name="Currency 2 Total 7 7" xfId="30739" xr:uid="{00000000-0005-0000-0000-00000D780000}"/>
    <cellStyle name="Currency 2 Total 7 7 2" xfId="30740" xr:uid="{00000000-0005-0000-0000-00000E780000}"/>
    <cellStyle name="Currency 2 Total 7 7 2 2" xfId="30741" xr:uid="{00000000-0005-0000-0000-00000F780000}"/>
    <cellStyle name="Currency 2 Total 7 7 3" xfId="30742" xr:uid="{00000000-0005-0000-0000-000010780000}"/>
    <cellStyle name="Currency 2 Total 7 7 3 2" xfId="30743" xr:uid="{00000000-0005-0000-0000-000011780000}"/>
    <cellStyle name="Currency 2 Total 7 7 4" xfId="30744" xr:uid="{00000000-0005-0000-0000-000012780000}"/>
    <cellStyle name="Currency 2 Total 7 8" xfId="30745" xr:uid="{00000000-0005-0000-0000-000013780000}"/>
    <cellStyle name="Currency 2 Total 7 8 2" xfId="30746" xr:uid="{00000000-0005-0000-0000-000014780000}"/>
    <cellStyle name="Currency 2 Total 7 8 2 2" xfId="30747" xr:uid="{00000000-0005-0000-0000-000015780000}"/>
    <cellStyle name="Currency 2 Total 7 8 3" xfId="30748" xr:uid="{00000000-0005-0000-0000-000016780000}"/>
    <cellStyle name="Currency 2 Total 7 9" xfId="30749" xr:uid="{00000000-0005-0000-0000-000017780000}"/>
    <cellStyle name="Currency 2 Total 7 9 2" xfId="30750" xr:uid="{00000000-0005-0000-0000-000018780000}"/>
    <cellStyle name="Currency 2 Total 7 9 2 2" xfId="30751" xr:uid="{00000000-0005-0000-0000-000019780000}"/>
    <cellStyle name="Currency 2 Total 7 9 3" xfId="30752" xr:uid="{00000000-0005-0000-0000-00001A780000}"/>
    <cellStyle name="Currency 2 Total 8" xfId="30753" xr:uid="{00000000-0005-0000-0000-00001B780000}"/>
    <cellStyle name="Currency 2 Total 8 10" xfId="30754" xr:uid="{00000000-0005-0000-0000-00001C780000}"/>
    <cellStyle name="Currency 2 Total 8 10 2" xfId="30755" xr:uid="{00000000-0005-0000-0000-00001D780000}"/>
    <cellStyle name="Currency 2 Total 8 11" xfId="30756" xr:uid="{00000000-0005-0000-0000-00001E780000}"/>
    <cellStyle name="Currency 2 Total 8 11 2" xfId="30757" xr:uid="{00000000-0005-0000-0000-00001F780000}"/>
    <cellStyle name="Currency 2 Total 8 12" xfId="30758" xr:uid="{00000000-0005-0000-0000-000020780000}"/>
    <cellStyle name="Currency 2 Total 8 2" xfId="30759" xr:uid="{00000000-0005-0000-0000-000021780000}"/>
    <cellStyle name="Currency 2 Total 8 2 2" xfId="30760" xr:uid="{00000000-0005-0000-0000-000022780000}"/>
    <cellStyle name="Currency 2 Total 8 2 2 2" xfId="30761" xr:uid="{00000000-0005-0000-0000-000023780000}"/>
    <cellStyle name="Currency 2 Total 8 2 3" xfId="30762" xr:uid="{00000000-0005-0000-0000-000024780000}"/>
    <cellStyle name="Currency 2 Total 8 2 3 2" xfId="30763" xr:uid="{00000000-0005-0000-0000-000025780000}"/>
    <cellStyle name="Currency 2 Total 8 2 4" xfId="30764" xr:uid="{00000000-0005-0000-0000-000026780000}"/>
    <cellStyle name="Currency 2 Total 8 3" xfId="30765" xr:uid="{00000000-0005-0000-0000-000027780000}"/>
    <cellStyle name="Currency 2 Total 8 3 2" xfId="30766" xr:uid="{00000000-0005-0000-0000-000028780000}"/>
    <cellStyle name="Currency 2 Total 8 3 2 2" xfId="30767" xr:uid="{00000000-0005-0000-0000-000029780000}"/>
    <cellStyle name="Currency 2 Total 8 3 3" xfId="30768" xr:uid="{00000000-0005-0000-0000-00002A780000}"/>
    <cellStyle name="Currency 2 Total 8 3 3 2" xfId="30769" xr:uid="{00000000-0005-0000-0000-00002B780000}"/>
    <cellStyle name="Currency 2 Total 8 3 4" xfId="30770" xr:uid="{00000000-0005-0000-0000-00002C780000}"/>
    <cellStyle name="Currency 2 Total 8 4" xfId="30771" xr:uid="{00000000-0005-0000-0000-00002D780000}"/>
    <cellStyle name="Currency 2 Total 8 4 2" xfId="30772" xr:uid="{00000000-0005-0000-0000-00002E780000}"/>
    <cellStyle name="Currency 2 Total 8 4 2 2" xfId="30773" xr:uid="{00000000-0005-0000-0000-00002F780000}"/>
    <cellStyle name="Currency 2 Total 8 4 3" xfId="30774" xr:uid="{00000000-0005-0000-0000-000030780000}"/>
    <cellStyle name="Currency 2 Total 8 4 3 2" xfId="30775" xr:uid="{00000000-0005-0000-0000-000031780000}"/>
    <cellStyle name="Currency 2 Total 8 4 4" xfId="30776" xr:uid="{00000000-0005-0000-0000-000032780000}"/>
    <cellStyle name="Currency 2 Total 8 5" xfId="30777" xr:uid="{00000000-0005-0000-0000-000033780000}"/>
    <cellStyle name="Currency 2 Total 8 5 2" xfId="30778" xr:uid="{00000000-0005-0000-0000-000034780000}"/>
    <cellStyle name="Currency 2 Total 8 5 2 2" xfId="30779" xr:uid="{00000000-0005-0000-0000-000035780000}"/>
    <cellStyle name="Currency 2 Total 8 5 3" xfId="30780" xr:uid="{00000000-0005-0000-0000-000036780000}"/>
    <cellStyle name="Currency 2 Total 8 5 3 2" xfId="30781" xr:uid="{00000000-0005-0000-0000-000037780000}"/>
    <cellStyle name="Currency 2 Total 8 5 4" xfId="30782" xr:uid="{00000000-0005-0000-0000-000038780000}"/>
    <cellStyle name="Currency 2 Total 8 6" xfId="30783" xr:uid="{00000000-0005-0000-0000-000039780000}"/>
    <cellStyle name="Currency 2 Total 8 6 2" xfId="30784" xr:uid="{00000000-0005-0000-0000-00003A780000}"/>
    <cellStyle name="Currency 2 Total 8 6 2 2" xfId="30785" xr:uid="{00000000-0005-0000-0000-00003B780000}"/>
    <cellStyle name="Currency 2 Total 8 6 3" xfId="30786" xr:uid="{00000000-0005-0000-0000-00003C780000}"/>
    <cellStyle name="Currency 2 Total 8 6 3 2" xfId="30787" xr:uid="{00000000-0005-0000-0000-00003D780000}"/>
    <cellStyle name="Currency 2 Total 8 6 4" xfId="30788" xr:uid="{00000000-0005-0000-0000-00003E780000}"/>
    <cellStyle name="Currency 2 Total 8 7" xfId="30789" xr:uid="{00000000-0005-0000-0000-00003F780000}"/>
    <cellStyle name="Currency 2 Total 8 7 2" xfId="30790" xr:uid="{00000000-0005-0000-0000-000040780000}"/>
    <cellStyle name="Currency 2 Total 8 7 2 2" xfId="30791" xr:uid="{00000000-0005-0000-0000-000041780000}"/>
    <cellStyle name="Currency 2 Total 8 7 3" xfId="30792" xr:uid="{00000000-0005-0000-0000-000042780000}"/>
    <cellStyle name="Currency 2 Total 8 7 3 2" xfId="30793" xr:uid="{00000000-0005-0000-0000-000043780000}"/>
    <cellStyle name="Currency 2 Total 8 7 4" xfId="30794" xr:uid="{00000000-0005-0000-0000-000044780000}"/>
    <cellStyle name="Currency 2 Total 8 8" xfId="30795" xr:uid="{00000000-0005-0000-0000-000045780000}"/>
    <cellStyle name="Currency 2 Total 8 8 2" xfId="30796" xr:uid="{00000000-0005-0000-0000-000046780000}"/>
    <cellStyle name="Currency 2 Total 8 8 2 2" xfId="30797" xr:uid="{00000000-0005-0000-0000-000047780000}"/>
    <cellStyle name="Currency 2 Total 8 8 3" xfId="30798" xr:uid="{00000000-0005-0000-0000-000048780000}"/>
    <cellStyle name="Currency 2 Total 8 9" xfId="30799" xr:uid="{00000000-0005-0000-0000-000049780000}"/>
    <cellStyle name="Currency 2 Total 8 9 2" xfId="30800" xr:uid="{00000000-0005-0000-0000-00004A780000}"/>
    <cellStyle name="Currency 2 Total 8 9 2 2" xfId="30801" xr:uid="{00000000-0005-0000-0000-00004B780000}"/>
    <cellStyle name="Currency 2 Total 8 9 3" xfId="30802" xr:uid="{00000000-0005-0000-0000-00004C780000}"/>
    <cellStyle name="Currency 2 Total 9" xfId="30803" xr:uid="{00000000-0005-0000-0000-00004D780000}"/>
    <cellStyle name="Currency 2 Total 9 2" xfId="30804" xr:uid="{00000000-0005-0000-0000-00004E780000}"/>
    <cellStyle name="Currency 2 Total 9 2 2" xfId="30805" xr:uid="{00000000-0005-0000-0000-00004F780000}"/>
    <cellStyle name="Currency 2 Total 9 3" xfId="30806" xr:uid="{00000000-0005-0000-0000-000050780000}"/>
    <cellStyle name="Currency 2 Total 9 3 2" xfId="30807" xr:uid="{00000000-0005-0000-0000-000051780000}"/>
    <cellStyle name="Currency 2 Total 9 4" xfId="30808" xr:uid="{00000000-0005-0000-0000-000052780000}"/>
    <cellStyle name="Currency 2*" xfId="30809" xr:uid="{00000000-0005-0000-0000-000053780000}"/>
    <cellStyle name="Currency 2_% Change" xfId="30810" xr:uid="{00000000-0005-0000-0000-000054780000}"/>
    <cellStyle name="Currency 20" xfId="30811" xr:uid="{00000000-0005-0000-0000-000055780000}"/>
    <cellStyle name="Currency 21" xfId="30812" xr:uid="{00000000-0005-0000-0000-000056780000}"/>
    <cellStyle name="Currency 22" xfId="30813" xr:uid="{00000000-0005-0000-0000-000057780000}"/>
    <cellStyle name="Currency 22 2" xfId="30814" xr:uid="{00000000-0005-0000-0000-000058780000}"/>
    <cellStyle name="Currency 22 3" xfId="30815" xr:uid="{00000000-0005-0000-0000-000059780000}"/>
    <cellStyle name="Currency 22 4" xfId="30816" xr:uid="{00000000-0005-0000-0000-00005A780000}"/>
    <cellStyle name="Currency 22 5" xfId="30817" xr:uid="{00000000-0005-0000-0000-00005B780000}"/>
    <cellStyle name="Currency 23" xfId="30818" xr:uid="{00000000-0005-0000-0000-00005C780000}"/>
    <cellStyle name="Currency 23 2" xfId="30819" xr:uid="{00000000-0005-0000-0000-00005D780000}"/>
    <cellStyle name="Currency 23 3 3" xfId="30820" xr:uid="{00000000-0005-0000-0000-00005E780000}"/>
    <cellStyle name="Currency 24" xfId="36262" xr:uid="{00000000-0005-0000-0000-00005F780000}"/>
    <cellStyle name="Currency 27" xfId="30821" xr:uid="{00000000-0005-0000-0000-000060780000}"/>
    <cellStyle name="Currency 28" xfId="30822" xr:uid="{00000000-0005-0000-0000-000061780000}"/>
    <cellStyle name="Currency 3" xfId="30823" xr:uid="{00000000-0005-0000-0000-000062780000}"/>
    <cellStyle name="Currency 3 10" xfId="30824" xr:uid="{00000000-0005-0000-0000-000063780000}"/>
    <cellStyle name="Currency 3 11" xfId="30825" xr:uid="{00000000-0005-0000-0000-000064780000}"/>
    <cellStyle name="Currency 3 12" xfId="30826" xr:uid="{00000000-0005-0000-0000-000065780000}"/>
    <cellStyle name="Currency 3 13" xfId="30827" xr:uid="{00000000-0005-0000-0000-000066780000}"/>
    <cellStyle name="Currency 3 14" xfId="30828" xr:uid="{00000000-0005-0000-0000-000067780000}"/>
    <cellStyle name="Currency 3 15" xfId="30829" xr:uid="{00000000-0005-0000-0000-000068780000}"/>
    <cellStyle name="Currency 3 16" xfId="30830" xr:uid="{00000000-0005-0000-0000-000069780000}"/>
    <cellStyle name="Currency 3 17" xfId="30831" xr:uid="{00000000-0005-0000-0000-00006A780000}"/>
    <cellStyle name="Currency 3 18" xfId="30832" xr:uid="{00000000-0005-0000-0000-00006B780000}"/>
    <cellStyle name="Currency 3 2" xfId="30833" xr:uid="{00000000-0005-0000-0000-00006C780000}"/>
    <cellStyle name="Currency 3 3" xfId="30834" xr:uid="{00000000-0005-0000-0000-00006D780000}"/>
    <cellStyle name="Currency 3 4" xfId="30835" xr:uid="{00000000-0005-0000-0000-00006E780000}"/>
    <cellStyle name="Currency 3 5" xfId="30836" xr:uid="{00000000-0005-0000-0000-00006F780000}"/>
    <cellStyle name="Currency 3 6" xfId="30837" xr:uid="{00000000-0005-0000-0000-000070780000}"/>
    <cellStyle name="Currency 3 7" xfId="30838" xr:uid="{00000000-0005-0000-0000-000071780000}"/>
    <cellStyle name="Currency 3 8" xfId="30839" xr:uid="{00000000-0005-0000-0000-000072780000}"/>
    <cellStyle name="Currency 3 9" xfId="30840" xr:uid="{00000000-0005-0000-0000-000073780000}"/>
    <cellStyle name="Currency 3*" xfId="30841" xr:uid="{00000000-0005-0000-0000-000074780000}"/>
    <cellStyle name="Currency 4" xfId="30842" xr:uid="{00000000-0005-0000-0000-000075780000}"/>
    <cellStyle name="Currency 4 2" xfId="30843" xr:uid="{00000000-0005-0000-0000-000076780000}"/>
    <cellStyle name="Currency 4 3" xfId="30844" xr:uid="{00000000-0005-0000-0000-000077780000}"/>
    <cellStyle name="Currency 40" xfId="30845" xr:uid="{00000000-0005-0000-0000-000078780000}"/>
    <cellStyle name="Currency 5" xfId="30846" xr:uid="{00000000-0005-0000-0000-000079780000}"/>
    <cellStyle name="Currency 6" xfId="30847" xr:uid="{00000000-0005-0000-0000-00007A780000}"/>
    <cellStyle name="Currency 6 10" xfId="30848" xr:uid="{00000000-0005-0000-0000-00007B780000}"/>
    <cellStyle name="Currency 6 11" xfId="30849" xr:uid="{00000000-0005-0000-0000-00007C780000}"/>
    <cellStyle name="Currency 6 12" xfId="30850" xr:uid="{00000000-0005-0000-0000-00007D780000}"/>
    <cellStyle name="Currency 6 13" xfId="30851" xr:uid="{00000000-0005-0000-0000-00007E780000}"/>
    <cellStyle name="Currency 6 14" xfId="30852" xr:uid="{00000000-0005-0000-0000-00007F780000}"/>
    <cellStyle name="Currency 6 15" xfId="30853" xr:uid="{00000000-0005-0000-0000-000080780000}"/>
    <cellStyle name="Currency 6 16" xfId="30854" xr:uid="{00000000-0005-0000-0000-000081780000}"/>
    <cellStyle name="Currency 6 17" xfId="30855" xr:uid="{00000000-0005-0000-0000-000082780000}"/>
    <cellStyle name="Currency 6 18" xfId="30856" xr:uid="{00000000-0005-0000-0000-000083780000}"/>
    <cellStyle name="Currency 6 2" xfId="30857" xr:uid="{00000000-0005-0000-0000-000084780000}"/>
    <cellStyle name="Currency 6 3" xfId="30858" xr:uid="{00000000-0005-0000-0000-000085780000}"/>
    <cellStyle name="Currency 6 4" xfId="30859" xr:uid="{00000000-0005-0000-0000-000086780000}"/>
    <cellStyle name="Currency 6 5" xfId="30860" xr:uid="{00000000-0005-0000-0000-000087780000}"/>
    <cellStyle name="Currency 6 6" xfId="30861" xr:uid="{00000000-0005-0000-0000-000088780000}"/>
    <cellStyle name="Currency 6 7" xfId="30862" xr:uid="{00000000-0005-0000-0000-000089780000}"/>
    <cellStyle name="Currency 6 8" xfId="30863" xr:uid="{00000000-0005-0000-0000-00008A780000}"/>
    <cellStyle name="Currency 6 9" xfId="30864" xr:uid="{00000000-0005-0000-0000-00008B780000}"/>
    <cellStyle name="Currency 7" xfId="30865" xr:uid="{00000000-0005-0000-0000-00008C780000}"/>
    <cellStyle name="Currency 7 10" xfId="30866" xr:uid="{00000000-0005-0000-0000-00008D780000}"/>
    <cellStyle name="Currency 7 11" xfId="30867" xr:uid="{00000000-0005-0000-0000-00008E780000}"/>
    <cellStyle name="Currency 7 12" xfId="30868" xr:uid="{00000000-0005-0000-0000-00008F780000}"/>
    <cellStyle name="Currency 7 13" xfId="30869" xr:uid="{00000000-0005-0000-0000-000090780000}"/>
    <cellStyle name="Currency 7 14" xfId="30870" xr:uid="{00000000-0005-0000-0000-000091780000}"/>
    <cellStyle name="Currency 7 2" xfId="30871" xr:uid="{00000000-0005-0000-0000-000092780000}"/>
    <cellStyle name="Currency 7 3" xfId="30872" xr:uid="{00000000-0005-0000-0000-000093780000}"/>
    <cellStyle name="Currency 7 4" xfId="30873" xr:uid="{00000000-0005-0000-0000-000094780000}"/>
    <cellStyle name="Currency 7 5" xfId="30874" xr:uid="{00000000-0005-0000-0000-000095780000}"/>
    <cellStyle name="Currency 7 6" xfId="30875" xr:uid="{00000000-0005-0000-0000-000096780000}"/>
    <cellStyle name="Currency 7 7" xfId="30876" xr:uid="{00000000-0005-0000-0000-000097780000}"/>
    <cellStyle name="Currency 7 8" xfId="30877" xr:uid="{00000000-0005-0000-0000-000098780000}"/>
    <cellStyle name="Currency 7 9" xfId="30878" xr:uid="{00000000-0005-0000-0000-000099780000}"/>
    <cellStyle name="Currency 8" xfId="30879" xr:uid="{00000000-0005-0000-0000-00009A780000}"/>
    <cellStyle name="Currency 9" xfId="30880" xr:uid="{00000000-0005-0000-0000-00009B780000}"/>
    <cellStyle name="Currency Anglais" xfId="30881" xr:uid="{00000000-0005-0000-0000-00009C780000}"/>
    <cellStyle name="Currency francais" xfId="30882" xr:uid="{00000000-0005-0000-0000-00009D780000}"/>
    <cellStyle name="Currency Input" xfId="30883" xr:uid="{00000000-0005-0000-0000-00009E780000}"/>
    <cellStyle name="Currency P" xfId="30884" xr:uid="{00000000-0005-0000-0000-00009F780000}"/>
    <cellStyle name="Currency P 2" xfId="30885" xr:uid="{00000000-0005-0000-0000-0000A0780000}"/>
    <cellStyle name="Currency Per Share" xfId="30886" xr:uid="{00000000-0005-0000-0000-0000A1780000}"/>
    <cellStyle name="Currency Per Share 2" xfId="30887" xr:uid="{00000000-0005-0000-0000-0000A2780000}"/>
    <cellStyle name="currency rate" xfId="30888" xr:uid="{00000000-0005-0000-0000-0000A3780000}"/>
    <cellStyle name="Currency thousands" xfId="30889" xr:uid="{00000000-0005-0000-0000-0000A4780000}"/>
    <cellStyle name="Currency w/0.00" xfId="30890" xr:uid="{00000000-0005-0000-0000-0000A5780000}"/>
    <cellStyle name="Currency$" xfId="30891" xr:uid="{00000000-0005-0000-0000-0000A6780000}"/>
    <cellStyle name="Currency*" xfId="30892" xr:uid="{00000000-0005-0000-0000-0000A7780000}"/>
    <cellStyle name="Currency0" xfId="30893" xr:uid="{00000000-0005-0000-0000-0000A8780000}"/>
    <cellStyle name="Currency0 10" xfId="30894" xr:uid="{00000000-0005-0000-0000-0000A9780000}"/>
    <cellStyle name="Currency0 10 2" xfId="30895" xr:uid="{00000000-0005-0000-0000-0000AA780000}"/>
    <cellStyle name="Currency0 10 2 2" xfId="30896" xr:uid="{00000000-0005-0000-0000-0000AB780000}"/>
    <cellStyle name="Currency0 10 2 3" xfId="30897" xr:uid="{00000000-0005-0000-0000-0000AC780000}"/>
    <cellStyle name="Currency0 10 3" xfId="30898" xr:uid="{00000000-0005-0000-0000-0000AD780000}"/>
    <cellStyle name="Currency0 10 4" xfId="30899" xr:uid="{00000000-0005-0000-0000-0000AE780000}"/>
    <cellStyle name="Currency0 11" xfId="30900" xr:uid="{00000000-0005-0000-0000-0000AF780000}"/>
    <cellStyle name="Currency0 11 2" xfId="30901" xr:uid="{00000000-0005-0000-0000-0000B0780000}"/>
    <cellStyle name="Currency0 11 2 2" xfId="30902" xr:uid="{00000000-0005-0000-0000-0000B1780000}"/>
    <cellStyle name="Currency0 11 2 3" xfId="30903" xr:uid="{00000000-0005-0000-0000-0000B2780000}"/>
    <cellStyle name="Currency0 11 3" xfId="30904" xr:uid="{00000000-0005-0000-0000-0000B3780000}"/>
    <cellStyle name="Currency0 11 4" xfId="30905" xr:uid="{00000000-0005-0000-0000-0000B4780000}"/>
    <cellStyle name="Currency0 12" xfId="30906" xr:uid="{00000000-0005-0000-0000-0000B5780000}"/>
    <cellStyle name="Currency0 12 2" xfId="30907" xr:uid="{00000000-0005-0000-0000-0000B6780000}"/>
    <cellStyle name="Currency0 12 2 2" xfId="30908" xr:uid="{00000000-0005-0000-0000-0000B7780000}"/>
    <cellStyle name="Currency0 12 2 3" xfId="30909" xr:uid="{00000000-0005-0000-0000-0000B8780000}"/>
    <cellStyle name="Currency0 12 3" xfId="30910" xr:uid="{00000000-0005-0000-0000-0000B9780000}"/>
    <cellStyle name="Currency0 12 4" xfId="30911" xr:uid="{00000000-0005-0000-0000-0000BA780000}"/>
    <cellStyle name="Currency0 13" xfId="30912" xr:uid="{00000000-0005-0000-0000-0000BB780000}"/>
    <cellStyle name="Currency0 13 2" xfId="30913" xr:uid="{00000000-0005-0000-0000-0000BC780000}"/>
    <cellStyle name="Currency0 13 2 2" xfId="30914" xr:uid="{00000000-0005-0000-0000-0000BD780000}"/>
    <cellStyle name="Currency0 13 2 3" xfId="30915" xr:uid="{00000000-0005-0000-0000-0000BE780000}"/>
    <cellStyle name="Currency0 13 3" xfId="30916" xr:uid="{00000000-0005-0000-0000-0000BF780000}"/>
    <cellStyle name="Currency0 13 4" xfId="30917" xr:uid="{00000000-0005-0000-0000-0000C0780000}"/>
    <cellStyle name="Currency0 14" xfId="30918" xr:uid="{00000000-0005-0000-0000-0000C1780000}"/>
    <cellStyle name="Currency0 14 2" xfId="30919" xr:uid="{00000000-0005-0000-0000-0000C2780000}"/>
    <cellStyle name="Currency0 14 2 2" xfId="30920" xr:uid="{00000000-0005-0000-0000-0000C3780000}"/>
    <cellStyle name="Currency0 14 2 3" xfId="30921" xr:uid="{00000000-0005-0000-0000-0000C4780000}"/>
    <cellStyle name="Currency0 14 3" xfId="30922" xr:uid="{00000000-0005-0000-0000-0000C5780000}"/>
    <cellStyle name="Currency0 14 4" xfId="30923" xr:uid="{00000000-0005-0000-0000-0000C6780000}"/>
    <cellStyle name="Currency0 15" xfId="30924" xr:uid="{00000000-0005-0000-0000-0000C7780000}"/>
    <cellStyle name="Currency0 15 2" xfId="30925" xr:uid="{00000000-0005-0000-0000-0000C8780000}"/>
    <cellStyle name="Currency0 15 2 2" xfId="30926" xr:uid="{00000000-0005-0000-0000-0000C9780000}"/>
    <cellStyle name="Currency0 15 2 3" xfId="30927" xr:uid="{00000000-0005-0000-0000-0000CA780000}"/>
    <cellStyle name="Currency0 15 3" xfId="30928" xr:uid="{00000000-0005-0000-0000-0000CB780000}"/>
    <cellStyle name="Currency0 15 4" xfId="30929" xr:uid="{00000000-0005-0000-0000-0000CC780000}"/>
    <cellStyle name="Currency0 16" xfId="30930" xr:uid="{00000000-0005-0000-0000-0000CD780000}"/>
    <cellStyle name="Currency0 16 2" xfId="30931" xr:uid="{00000000-0005-0000-0000-0000CE780000}"/>
    <cellStyle name="Currency0 16 2 2" xfId="30932" xr:uid="{00000000-0005-0000-0000-0000CF780000}"/>
    <cellStyle name="Currency0 16 2 3" xfId="30933" xr:uid="{00000000-0005-0000-0000-0000D0780000}"/>
    <cellStyle name="Currency0 16 3" xfId="30934" xr:uid="{00000000-0005-0000-0000-0000D1780000}"/>
    <cellStyle name="Currency0 16 4" xfId="30935" xr:uid="{00000000-0005-0000-0000-0000D2780000}"/>
    <cellStyle name="Currency0 17" xfId="30936" xr:uid="{00000000-0005-0000-0000-0000D3780000}"/>
    <cellStyle name="Currency0 17 2" xfId="30937" xr:uid="{00000000-0005-0000-0000-0000D4780000}"/>
    <cellStyle name="Currency0 17 2 2" xfId="30938" xr:uid="{00000000-0005-0000-0000-0000D5780000}"/>
    <cellStyle name="Currency0 17 2 3" xfId="30939" xr:uid="{00000000-0005-0000-0000-0000D6780000}"/>
    <cellStyle name="Currency0 17 3" xfId="30940" xr:uid="{00000000-0005-0000-0000-0000D7780000}"/>
    <cellStyle name="Currency0 17 4" xfId="30941" xr:uid="{00000000-0005-0000-0000-0000D8780000}"/>
    <cellStyle name="Currency0 18" xfId="30942" xr:uid="{00000000-0005-0000-0000-0000D9780000}"/>
    <cellStyle name="Currency0 18 2" xfId="30943" xr:uid="{00000000-0005-0000-0000-0000DA780000}"/>
    <cellStyle name="Currency0 18 2 2" xfId="30944" xr:uid="{00000000-0005-0000-0000-0000DB780000}"/>
    <cellStyle name="Currency0 18 2 3" xfId="30945" xr:uid="{00000000-0005-0000-0000-0000DC780000}"/>
    <cellStyle name="Currency0 18 3" xfId="30946" xr:uid="{00000000-0005-0000-0000-0000DD780000}"/>
    <cellStyle name="Currency0 18 4" xfId="30947" xr:uid="{00000000-0005-0000-0000-0000DE780000}"/>
    <cellStyle name="Currency0 19" xfId="30948" xr:uid="{00000000-0005-0000-0000-0000DF780000}"/>
    <cellStyle name="Currency0 19 2" xfId="30949" xr:uid="{00000000-0005-0000-0000-0000E0780000}"/>
    <cellStyle name="Currency0 19 2 2" xfId="30950" xr:uid="{00000000-0005-0000-0000-0000E1780000}"/>
    <cellStyle name="Currency0 19 2 3" xfId="30951" xr:uid="{00000000-0005-0000-0000-0000E2780000}"/>
    <cellStyle name="Currency0 19 3" xfId="30952" xr:uid="{00000000-0005-0000-0000-0000E3780000}"/>
    <cellStyle name="Currency0 19 4" xfId="30953" xr:uid="{00000000-0005-0000-0000-0000E4780000}"/>
    <cellStyle name="Currency0 2" xfId="30954" xr:uid="{00000000-0005-0000-0000-0000E5780000}"/>
    <cellStyle name="Currency0 2 10" xfId="30955" xr:uid="{00000000-0005-0000-0000-0000E6780000}"/>
    <cellStyle name="Currency0 2 11" xfId="30956" xr:uid="{00000000-0005-0000-0000-0000E7780000}"/>
    <cellStyle name="Currency0 2 12" xfId="30957" xr:uid="{00000000-0005-0000-0000-0000E8780000}"/>
    <cellStyle name="Currency0 2 13" xfId="30958" xr:uid="{00000000-0005-0000-0000-0000E9780000}"/>
    <cellStyle name="Currency0 2 14" xfId="30959" xr:uid="{00000000-0005-0000-0000-0000EA780000}"/>
    <cellStyle name="Currency0 2 15" xfId="30960" xr:uid="{00000000-0005-0000-0000-0000EB780000}"/>
    <cellStyle name="Currency0 2 16" xfId="30961" xr:uid="{00000000-0005-0000-0000-0000EC780000}"/>
    <cellStyle name="Currency0 2 17" xfId="30962" xr:uid="{00000000-0005-0000-0000-0000ED780000}"/>
    <cellStyle name="Currency0 2 18" xfId="30963" xr:uid="{00000000-0005-0000-0000-0000EE780000}"/>
    <cellStyle name="Currency0 2 19" xfId="30964" xr:uid="{00000000-0005-0000-0000-0000EF780000}"/>
    <cellStyle name="Currency0 2 2" xfId="30965" xr:uid="{00000000-0005-0000-0000-0000F0780000}"/>
    <cellStyle name="Currency0 2 2 2" xfId="30966" xr:uid="{00000000-0005-0000-0000-0000F1780000}"/>
    <cellStyle name="Currency0 2 2 3" xfId="30967" xr:uid="{00000000-0005-0000-0000-0000F2780000}"/>
    <cellStyle name="Currency0 2 20" xfId="30968" xr:uid="{00000000-0005-0000-0000-0000F3780000}"/>
    <cellStyle name="Currency0 2 21" xfId="30969" xr:uid="{00000000-0005-0000-0000-0000F4780000}"/>
    <cellStyle name="Currency0 2 22" xfId="30970" xr:uid="{00000000-0005-0000-0000-0000F5780000}"/>
    <cellStyle name="Currency0 2 23" xfId="30971" xr:uid="{00000000-0005-0000-0000-0000F6780000}"/>
    <cellStyle name="Currency0 2 24" xfId="30972" xr:uid="{00000000-0005-0000-0000-0000F7780000}"/>
    <cellStyle name="Currency0 2 25" xfId="30973" xr:uid="{00000000-0005-0000-0000-0000F8780000}"/>
    <cellStyle name="Currency0 2 26" xfId="30974" xr:uid="{00000000-0005-0000-0000-0000F9780000}"/>
    <cellStyle name="Currency0 2 27" xfId="30975" xr:uid="{00000000-0005-0000-0000-0000FA780000}"/>
    <cellStyle name="Currency0 2 28" xfId="30976" xr:uid="{00000000-0005-0000-0000-0000FB780000}"/>
    <cellStyle name="Currency0 2 29" xfId="30977" xr:uid="{00000000-0005-0000-0000-0000FC780000}"/>
    <cellStyle name="Currency0 2 3" xfId="30978" xr:uid="{00000000-0005-0000-0000-0000FD780000}"/>
    <cellStyle name="Currency0 2 30" xfId="30979" xr:uid="{00000000-0005-0000-0000-0000FE780000}"/>
    <cellStyle name="Currency0 2 31" xfId="30980" xr:uid="{00000000-0005-0000-0000-0000FF780000}"/>
    <cellStyle name="Currency0 2 32" xfId="30981" xr:uid="{00000000-0005-0000-0000-000000790000}"/>
    <cellStyle name="Currency0 2 33" xfId="30982" xr:uid="{00000000-0005-0000-0000-000001790000}"/>
    <cellStyle name="Currency0 2 34" xfId="30983" xr:uid="{00000000-0005-0000-0000-000002790000}"/>
    <cellStyle name="Currency0 2 35" xfId="30984" xr:uid="{00000000-0005-0000-0000-000003790000}"/>
    <cellStyle name="Currency0 2 36" xfId="30985" xr:uid="{00000000-0005-0000-0000-000004790000}"/>
    <cellStyle name="Currency0 2 37" xfId="30986" xr:uid="{00000000-0005-0000-0000-000005790000}"/>
    <cellStyle name="Currency0 2 38" xfId="30987" xr:uid="{00000000-0005-0000-0000-000006790000}"/>
    <cellStyle name="Currency0 2 39" xfId="30988" xr:uid="{00000000-0005-0000-0000-000007790000}"/>
    <cellStyle name="Currency0 2 4" xfId="30989" xr:uid="{00000000-0005-0000-0000-000008790000}"/>
    <cellStyle name="Currency0 2 40" xfId="30990" xr:uid="{00000000-0005-0000-0000-000009790000}"/>
    <cellStyle name="Currency0 2 41" xfId="30991" xr:uid="{00000000-0005-0000-0000-00000A790000}"/>
    <cellStyle name="Currency0 2 42" xfId="30992" xr:uid="{00000000-0005-0000-0000-00000B790000}"/>
    <cellStyle name="Currency0 2 5" xfId="30993" xr:uid="{00000000-0005-0000-0000-00000C790000}"/>
    <cellStyle name="Currency0 2 6" xfId="30994" xr:uid="{00000000-0005-0000-0000-00000D790000}"/>
    <cellStyle name="Currency0 2 7" xfId="30995" xr:uid="{00000000-0005-0000-0000-00000E790000}"/>
    <cellStyle name="Currency0 2 8" xfId="30996" xr:uid="{00000000-0005-0000-0000-00000F790000}"/>
    <cellStyle name="Currency0 2 9" xfId="30997" xr:uid="{00000000-0005-0000-0000-000010790000}"/>
    <cellStyle name="Currency0 20" xfId="30998" xr:uid="{00000000-0005-0000-0000-000011790000}"/>
    <cellStyle name="Currency0 20 2" xfId="30999" xr:uid="{00000000-0005-0000-0000-000012790000}"/>
    <cellStyle name="Currency0 20 2 2" xfId="31000" xr:uid="{00000000-0005-0000-0000-000013790000}"/>
    <cellStyle name="Currency0 20 2 3" xfId="31001" xr:uid="{00000000-0005-0000-0000-000014790000}"/>
    <cellStyle name="Currency0 20 3" xfId="31002" xr:uid="{00000000-0005-0000-0000-000015790000}"/>
    <cellStyle name="Currency0 20 4" xfId="31003" xr:uid="{00000000-0005-0000-0000-000016790000}"/>
    <cellStyle name="Currency0 21" xfId="31004" xr:uid="{00000000-0005-0000-0000-000017790000}"/>
    <cellStyle name="Currency0 21 2" xfId="31005" xr:uid="{00000000-0005-0000-0000-000018790000}"/>
    <cellStyle name="Currency0 21 2 2" xfId="31006" xr:uid="{00000000-0005-0000-0000-000019790000}"/>
    <cellStyle name="Currency0 21 2 3" xfId="31007" xr:uid="{00000000-0005-0000-0000-00001A790000}"/>
    <cellStyle name="Currency0 21 3" xfId="31008" xr:uid="{00000000-0005-0000-0000-00001B790000}"/>
    <cellStyle name="Currency0 21 4" xfId="31009" xr:uid="{00000000-0005-0000-0000-00001C790000}"/>
    <cellStyle name="Currency0 22" xfId="31010" xr:uid="{00000000-0005-0000-0000-00001D790000}"/>
    <cellStyle name="Currency0 22 2" xfId="31011" xr:uid="{00000000-0005-0000-0000-00001E790000}"/>
    <cellStyle name="Currency0 22 2 2" xfId="31012" xr:uid="{00000000-0005-0000-0000-00001F790000}"/>
    <cellStyle name="Currency0 22 2 3" xfId="31013" xr:uid="{00000000-0005-0000-0000-000020790000}"/>
    <cellStyle name="Currency0 22 3" xfId="31014" xr:uid="{00000000-0005-0000-0000-000021790000}"/>
    <cellStyle name="Currency0 22 4" xfId="31015" xr:uid="{00000000-0005-0000-0000-000022790000}"/>
    <cellStyle name="Currency0 23" xfId="31016" xr:uid="{00000000-0005-0000-0000-000023790000}"/>
    <cellStyle name="Currency0 23 2" xfId="31017" xr:uid="{00000000-0005-0000-0000-000024790000}"/>
    <cellStyle name="Currency0 23 2 2" xfId="31018" xr:uid="{00000000-0005-0000-0000-000025790000}"/>
    <cellStyle name="Currency0 23 2 3" xfId="31019" xr:uid="{00000000-0005-0000-0000-000026790000}"/>
    <cellStyle name="Currency0 23 3" xfId="31020" xr:uid="{00000000-0005-0000-0000-000027790000}"/>
    <cellStyle name="Currency0 23 4" xfId="31021" xr:uid="{00000000-0005-0000-0000-000028790000}"/>
    <cellStyle name="Currency0 24" xfId="31022" xr:uid="{00000000-0005-0000-0000-000029790000}"/>
    <cellStyle name="Currency0 24 2" xfId="31023" xr:uid="{00000000-0005-0000-0000-00002A790000}"/>
    <cellStyle name="Currency0 24 2 2" xfId="31024" xr:uid="{00000000-0005-0000-0000-00002B790000}"/>
    <cellStyle name="Currency0 24 2 3" xfId="31025" xr:uid="{00000000-0005-0000-0000-00002C790000}"/>
    <cellStyle name="Currency0 24 3" xfId="31026" xr:uid="{00000000-0005-0000-0000-00002D790000}"/>
    <cellStyle name="Currency0 24 4" xfId="31027" xr:uid="{00000000-0005-0000-0000-00002E790000}"/>
    <cellStyle name="Currency0 25" xfId="31028" xr:uid="{00000000-0005-0000-0000-00002F790000}"/>
    <cellStyle name="Currency0 25 2" xfId="31029" xr:uid="{00000000-0005-0000-0000-000030790000}"/>
    <cellStyle name="Currency0 25 2 2" xfId="31030" xr:uid="{00000000-0005-0000-0000-000031790000}"/>
    <cellStyle name="Currency0 25 2 3" xfId="31031" xr:uid="{00000000-0005-0000-0000-000032790000}"/>
    <cellStyle name="Currency0 25 3" xfId="31032" xr:uid="{00000000-0005-0000-0000-000033790000}"/>
    <cellStyle name="Currency0 25 4" xfId="31033" xr:uid="{00000000-0005-0000-0000-000034790000}"/>
    <cellStyle name="Currency0 26" xfId="31034" xr:uid="{00000000-0005-0000-0000-000035790000}"/>
    <cellStyle name="Currency0 26 2" xfId="31035" xr:uid="{00000000-0005-0000-0000-000036790000}"/>
    <cellStyle name="Currency0 26 2 2" xfId="31036" xr:uid="{00000000-0005-0000-0000-000037790000}"/>
    <cellStyle name="Currency0 26 2 3" xfId="31037" xr:uid="{00000000-0005-0000-0000-000038790000}"/>
    <cellStyle name="Currency0 26 3" xfId="31038" xr:uid="{00000000-0005-0000-0000-000039790000}"/>
    <cellStyle name="Currency0 26 4" xfId="31039" xr:uid="{00000000-0005-0000-0000-00003A790000}"/>
    <cellStyle name="Currency0 27" xfId="31040" xr:uid="{00000000-0005-0000-0000-00003B790000}"/>
    <cellStyle name="Currency0 27 2" xfId="31041" xr:uid="{00000000-0005-0000-0000-00003C790000}"/>
    <cellStyle name="Currency0 27 2 2" xfId="31042" xr:uid="{00000000-0005-0000-0000-00003D790000}"/>
    <cellStyle name="Currency0 27 2 3" xfId="31043" xr:uid="{00000000-0005-0000-0000-00003E790000}"/>
    <cellStyle name="Currency0 27 3" xfId="31044" xr:uid="{00000000-0005-0000-0000-00003F790000}"/>
    <cellStyle name="Currency0 27 4" xfId="31045" xr:uid="{00000000-0005-0000-0000-000040790000}"/>
    <cellStyle name="Currency0 28" xfId="31046" xr:uid="{00000000-0005-0000-0000-000041790000}"/>
    <cellStyle name="Currency0 29" xfId="31047" xr:uid="{00000000-0005-0000-0000-000042790000}"/>
    <cellStyle name="Currency0 3" xfId="31048" xr:uid="{00000000-0005-0000-0000-000043790000}"/>
    <cellStyle name="Currency0 3 10" xfId="31049" xr:uid="{00000000-0005-0000-0000-000044790000}"/>
    <cellStyle name="Currency0 3 11" xfId="31050" xr:uid="{00000000-0005-0000-0000-000045790000}"/>
    <cellStyle name="Currency0 3 12" xfId="31051" xr:uid="{00000000-0005-0000-0000-000046790000}"/>
    <cellStyle name="Currency0 3 13" xfId="31052" xr:uid="{00000000-0005-0000-0000-000047790000}"/>
    <cellStyle name="Currency0 3 14" xfId="31053" xr:uid="{00000000-0005-0000-0000-000048790000}"/>
    <cellStyle name="Currency0 3 15" xfId="31054" xr:uid="{00000000-0005-0000-0000-000049790000}"/>
    <cellStyle name="Currency0 3 16" xfId="31055" xr:uid="{00000000-0005-0000-0000-00004A790000}"/>
    <cellStyle name="Currency0 3 17" xfId="31056" xr:uid="{00000000-0005-0000-0000-00004B790000}"/>
    <cellStyle name="Currency0 3 18" xfId="31057" xr:uid="{00000000-0005-0000-0000-00004C790000}"/>
    <cellStyle name="Currency0 3 19" xfId="31058" xr:uid="{00000000-0005-0000-0000-00004D790000}"/>
    <cellStyle name="Currency0 3 2" xfId="31059" xr:uid="{00000000-0005-0000-0000-00004E790000}"/>
    <cellStyle name="Currency0 3 2 2" xfId="31060" xr:uid="{00000000-0005-0000-0000-00004F790000}"/>
    <cellStyle name="Currency0 3 2 3" xfId="31061" xr:uid="{00000000-0005-0000-0000-000050790000}"/>
    <cellStyle name="Currency0 3 20" xfId="31062" xr:uid="{00000000-0005-0000-0000-000051790000}"/>
    <cellStyle name="Currency0 3 21" xfId="31063" xr:uid="{00000000-0005-0000-0000-000052790000}"/>
    <cellStyle name="Currency0 3 22" xfId="31064" xr:uid="{00000000-0005-0000-0000-000053790000}"/>
    <cellStyle name="Currency0 3 23" xfId="31065" xr:uid="{00000000-0005-0000-0000-000054790000}"/>
    <cellStyle name="Currency0 3 24" xfId="31066" xr:uid="{00000000-0005-0000-0000-000055790000}"/>
    <cellStyle name="Currency0 3 25" xfId="31067" xr:uid="{00000000-0005-0000-0000-000056790000}"/>
    <cellStyle name="Currency0 3 26" xfId="31068" xr:uid="{00000000-0005-0000-0000-000057790000}"/>
    <cellStyle name="Currency0 3 27" xfId="31069" xr:uid="{00000000-0005-0000-0000-000058790000}"/>
    <cellStyle name="Currency0 3 28" xfId="31070" xr:uid="{00000000-0005-0000-0000-000059790000}"/>
    <cellStyle name="Currency0 3 29" xfId="31071" xr:uid="{00000000-0005-0000-0000-00005A790000}"/>
    <cellStyle name="Currency0 3 3" xfId="31072" xr:uid="{00000000-0005-0000-0000-00005B790000}"/>
    <cellStyle name="Currency0 3 30" xfId="31073" xr:uid="{00000000-0005-0000-0000-00005C790000}"/>
    <cellStyle name="Currency0 3 31" xfId="31074" xr:uid="{00000000-0005-0000-0000-00005D790000}"/>
    <cellStyle name="Currency0 3 32" xfId="31075" xr:uid="{00000000-0005-0000-0000-00005E790000}"/>
    <cellStyle name="Currency0 3 33" xfId="31076" xr:uid="{00000000-0005-0000-0000-00005F790000}"/>
    <cellStyle name="Currency0 3 34" xfId="31077" xr:uid="{00000000-0005-0000-0000-000060790000}"/>
    <cellStyle name="Currency0 3 35" xfId="31078" xr:uid="{00000000-0005-0000-0000-000061790000}"/>
    <cellStyle name="Currency0 3 36" xfId="31079" xr:uid="{00000000-0005-0000-0000-000062790000}"/>
    <cellStyle name="Currency0 3 37" xfId="31080" xr:uid="{00000000-0005-0000-0000-000063790000}"/>
    <cellStyle name="Currency0 3 38" xfId="31081" xr:uid="{00000000-0005-0000-0000-000064790000}"/>
    <cellStyle name="Currency0 3 39" xfId="31082" xr:uid="{00000000-0005-0000-0000-000065790000}"/>
    <cellStyle name="Currency0 3 4" xfId="31083" xr:uid="{00000000-0005-0000-0000-000066790000}"/>
    <cellStyle name="Currency0 3 40" xfId="31084" xr:uid="{00000000-0005-0000-0000-000067790000}"/>
    <cellStyle name="Currency0 3 41" xfId="31085" xr:uid="{00000000-0005-0000-0000-000068790000}"/>
    <cellStyle name="Currency0 3 42" xfId="31086" xr:uid="{00000000-0005-0000-0000-000069790000}"/>
    <cellStyle name="Currency0 3 5" xfId="31087" xr:uid="{00000000-0005-0000-0000-00006A790000}"/>
    <cellStyle name="Currency0 3 6" xfId="31088" xr:uid="{00000000-0005-0000-0000-00006B790000}"/>
    <cellStyle name="Currency0 3 7" xfId="31089" xr:uid="{00000000-0005-0000-0000-00006C790000}"/>
    <cellStyle name="Currency0 3 8" xfId="31090" xr:uid="{00000000-0005-0000-0000-00006D790000}"/>
    <cellStyle name="Currency0 3 9" xfId="31091" xr:uid="{00000000-0005-0000-0000-00006E790000}"/>
    <cellStyle name="Currency0 30" xfId="31092" xr:uid="{00000000-0005-0000-0000-00006F790000}"/>
    <cellStyle name="Currency0 31" xfId="31093" xr:uid="{00000000-0005-0000-0000-000070790000}"/>
    <cellStyle name="Currency0 32" xfId="31094" xr:uid="{00000000-0005-0000-0000-000071790000}"/>
    <cellStyle name="Currency0 33" xfId="31095" xr:uid="{00000000-0005-0000-0000-000072790000}"/>
    <cellStyle name="Currency0 34" xfId="31096" xr:uid="{00000000-0005-0000-0000-000073790000}"/>
    <cellStyle name="Currency0 35" xfId="31097" xr:uid="{00000000-0005-0000-0000-000074790000}"/>
    <cellStyle name="Currency0 36" xfId="31098" xr:uid="{00000000-0005-0000-0000-000075790000}"/>
    <cellStyle name="Currency0 37" xfId="31099" xr:uid="{00000000-0005-0000-0000-000076790000}"/>
    <cellStyle name="Currency0 38" xfId="31100" xr:uid="{00000000-0005-0000-0000-000077790000}"/>
    <cellStyle name="Currency0 39" xfId="31101" xr:uid="{00000000-0005-0000-0000-000078790000}"/>
    <cellStyle name="Currency0 4" xfId="31102" xr:uid="{00000000-0005-0000-0000-000079790000}"/>
    <cellStyle name="Currency0 4 2" xfId="31103" xr:uid="{00000000-0005-0000-0000-00007A790000}"/>
    <cellStyle name="Currency0 4 2 2" xfId="31104" xr:uid="{00000000-0005-0000-0000-00007B790000}"/>
    <cellStyle name="Currency0 4 2 3" xfId="31105" xr:uid="{00000000-0005-0000-0000-00007C790000}"/>
    <cellStyle name="Currency0 4 3" xfId="31106" xr:uid="{00000000-0005-0000-0000-00007D790000}"/>
    <cellStyle name="Currency0 4 4" xfId="31107" xr:uid="{00000000-0005-0000-0000-00007E790000}"/>
    <cellStyle name="Currency0 40" xfId="31108" xr:uid="{00000000-0005-0000-0000-00007F790000}"/>
    <cellStyle name="Currency0 41" xfId="31109" xr:uid="{00000000-0005-0000-0000-000080790000}"/>
    <cellStyle name="Currency0 42" xfId="31110" xr:uid="{00000000-0005-0000-0000-000081790000}"/>
    <cellStyle name="Currency0 43" xfId="31111" xr:uid="{00000000-0005-0000-0000-000082790000}"/>
    <cellStyle name="Currency0 44" xfId="31112" xr:uid="{00000000-0005-0000-0000-000083790000}"/>
    <cellStyle name="Currency0 45" xfId="31113" xr:uid="{00000000-0005-0000-0000-000084790000}"/>
    <cellStyle name="Currency0 46" xfId="31114" xr:uid="{00000000-0005-0000-0000-000085790000}"/>
    <cellStyle name="Currency0 47" xfId="31115" xr:uid="{00000000-0005-0000-0000-000086790000}"/>
    <cellStyle name="Currency0 48" xfId="31116" xr:uid="{00000000-0005-0000-0000-000087790000}"/>
    <cellStyle name="Currency0 49" xfId="31117" xr:uid="{00000000-0005-0000-0000-000088790000}"/>
    <cellStyle name="Currency0 5" xfId="31118" xr:uid="{00000000-0005-0000-0000-000089790000}"/>
    <cellStyle name="Currency0 5 2" xfId="31119" xr:uid="{00000000-0005-0000-0000-00008A790000}"/>
    <cellStyle name="Currency0 5 2 2" xfId="31120" xr:uid="{00000000-0005-0000-0000-00008B790000}"/>
    <cellStyle name="Currency0 5 2 3" xfId="31121" xr:uid="{00000000-0005-0000-0000-00008C790000}"/>
    <cellStyle name="Currency0 5 3" xfId="31122" xr:uid="{00000000-0005-0000-0000-00008D790000}"/>
    <cellStyle name="Currency0 5 4" xfId="31123" xr:uid="{00000000-0005-0000-0000-00008E790000}"/>
    <cellStyle name="Currency0 50" xfId="31124" xr:uid="{00000000-0005-0000-0000-00008F790000}"/>
    <cellStyle name="Currency0 51" xfId="31125" xr:uid="{00000000-0005-0000-0000-000090790000}"/>
    <cellStyle name="Currency0 52" xfId="31126" xr:uid="{00000000-0005-0000-0000-000091790000}"/>
    <cellStyle name="Currency0 53" xfId="31127" xr:uid="{00000000-0005-0000-0000-000092790000}"/>
    <cellStyle name="Currency0 54" xfId="31128" xr:uid="{00000000-0005-0000-0000-000093790000}"/>
    <cellStyle name="Currency0 55" xfId="31129" xr:uid="{00000000-0005-0000-0000-000094790000}"/>
    <cellStyle name="Currency0 56" xfId="31130" xr:uid="{00000000-0005-0000-0000-000095790000}"/>
    <cellStyle name="Currency0 57" xfId="31131" xr:uid="{00000000-0005-0000-0000-000096790000}"/>
    <cellStyle name="Currency0 58" xfId="31132" xr:uid="{00000000-0005-0000-0000-000097790000}"/>
    <cellStyle name="Currency0 59" xfId="31133" xr:uid="{00000000-0005-0000-0000-000098790000}"/>
    <cellStyle name="Currency0 6" xfId="31134" xr:uid="{00000000-0005-0000-0000-000099790000}"/>
    <cellStyle name="Currency0 6 2" xfId="31135" xr:uid="{00000000-0005-0000-0000-00009A790000}"/>
    <cellStyle name="Currency0 6 2 2" xfId="31136" xr:uid="{00000000-0005-0000-0000-00009B790000}"/>
    <cellStyle name="Currency0 6 2 3" xfId="31137" xr:uid="{00000000-0005-0000-0000-00009C790000}"/>
    <cellStyle name="Currency0 6 3" xfId="31138" xr:uid="{00000000-0005-0000-0000-00009D790000}"/>
    <cellStyle name="Currency0 6 4" xfId="31139" xr:uid="{00000000-0005-0000-0000-00009E790000}"/>
    <cellStyle name="Currency0 60" xfId="31140" xr:uid="{00000000-0005-0000-0000-00009F790000}"/>
    <cellStyle name="Currency0 61" xfId="31141" xr:uid="{00000000-0005-0000-0000-0000A0790000}"/>
    <cellStyle name="Currency0 62" xfId="31142" xr:uid="{00000000-0005-0000-0000-0000A1790000}"/>
    <cellStyle name="Currency0 63" xfId="31143" xr:uid="{00000000-0005-0000-0000-0000A2790000}"/>
    <cellStyle name="Currency0 64" xfId="31144" xr:uid="{00000000-0005-0000-0000-0000A3790000}"/>
    <cellStyle name="Currency0 65" xfId="31145" xr:uid="{00000000-0005-0000-0000-0000A4790000}"/>
    <cellStyle name="Currency0 7" xfId="31146" xr:uid="{00000000-0005-0000-0000-0000A5790000}"/>
    <cellStyle name="Currency0 7 2" xfId="31147" xr:uid="{00000000-0005-0000-0000-0000A6790000}"/>
    <cellStyle name="Currency0 7 2 2" xfId="31148" xr:uid="{00000000-0005-0000-0000-0000A7790000}"/>
    <cellStyle name="Currency0 7 2 3" xfId="31149" xr:uid="{00000000-0005-0000-0000-0000A8790000}"/>
    <cellStyle name="Currency0 7 3" xfId="31150" xr:uid="{00000000-0005-0000-0000-0000A9790000}"/>
    <cellStyle name="Currency0 7 4" xfId="31151" xr:uid="{00000000-0005-0000-0000-0000AA790000}"/>
    <cellStyle name="Currency0 8" xfId="31152" xr:uid="{00000000-0005-0000-0000-0000AB790000}"/>
    <cellStyle name="Currency0 8 2" xfId="31153" xr:uid="{00000000-0005-0000-0000-0000AC790000}"/>
    <cellStyle name="Currency0 8 2 2" xfId="31154" xr:uid="{00000000-0005-0000-0000-0000AD790000}"/>
    <cellStyle name="Currency0 8 2 3" xfId="31155" xr:uid="{00000000-0005-0000-0000-0000AE790000}"/>
    <cellStyle name="Currency0 8 3" xfId="31156" xr:uid="{00000000-0005-0000-0000-0000AF790000}"/>
    <cellStyle name="Currency0 8 4" xfId="31157" xr:uid="{00000000-0005-0000-0000-0000B0790000}"/>
    <cellStyle name="Currency0 9" xfId="31158" xr:uid="{00000000-0005-0000-0000-0000B1790000}"/>
    <cellStyle name="Currency0 9 2" xfId="31159" xr:uid="{00000000-0005-0000-0000-0000B2790000}"/>
    <cellStyle name="Currency0 9 2 2" xfId="31160" xr:uid="{00000000-0005-0000-0000-0000B3790000}"/>
    <cellStyle name="Currency0 9 2 3" xfId="31161" xr:uid="{00000000-0005-0000-0000-0000B4790000}"/>
    <cellStyle name="Currency0 9 3" xfId="31162" xr:uid="{00000000-0005-0000-0000-0000B5790000}"/>
    <cellStyle name="Currency0 9 4" xfId="31163" xr:uid="{00000000-0005-0000-0000-0000B6790000}"/>
    <cellStyle name="Currency1" xfId="31164" xr:uid="{00000000-0005-0000-0000-0000B7790000}"/>
    <cellStyle name="Currency2" xfId="31165" xr:uid="{00000000-0005-0000-0000-0000B8790000}"/>
    <cellStyle name="Currency3" xfId="31166" xr:uid="{00000000-0005-0000-0000-0000B9790000}"/>
    <cellStyle name="Currencyunder" xfId="31167" xr:uid="{00000000-0005-0000-0000-0000BA790000}"/>
    <cellStyle name="Currsmall" xfId="31168" xr:uid="{00000000-0005-0000-0000-0000BB790000}"/>
    <cellStyle name="custom" xfId="31169" xr:uid="{00000000-0005-0000-0000-0000BC790000}"/>
    <cellStyle name="Custom - Opmaakprofiel8" xfId="31170" xr:uid="{00000000-0005-0000-0000-0000BD790000}"/>
    <cellStyle name="D" xfId="31171" xr:uid="{00000000-0005-0000-0000-0000BE790000}"/>
    <cellStyle name="D$_x0014_‹D$4÷Ø‰D$4ë_x0007_Æ" xfId="31172" xr:uid="{00000000-0005-0000-0000-0000BF790000}"/>
    <cellStyle name="D$_x0014_‹D$4÷Ø‰D$4ë_x0007_Æ 2" xfId="31173" xr:uid="{00000000-0005-0000-0000-0000C0790000}"/>
    <cellStyle name="D$_x0014_‹D$4÷Ø‰D$4ë_x0007_Æ 3" xfId="31174" xr:uid="{00000000-0005-0000-0000-0000C1790000}"/>
    <cellStyle name="D$_x0014_‹D$4÷Ø‰D$4ë_x0007_Æ_AAA CM Funds" xfId="31175" xr:uid="{00000000-0005-0000-0000-0000C2790000}"/>
    <cellStyle name="d_(ZAC)BofA Portfolio_2009-09-30 - BV calc as of 7-31-2010" xfId="31176" xr:uid="{00000000-0005-0000-0000-0000C3790000}"/>
    <cellStyle name="d_Apollo - Annex B (2)" xfId="31177" xr:uid="{00000000-0005-0000-0000-0000C4790000}"/>
    <cellStyle name="d_Apollo - Annex B (2)_Sheet2" xfId="31178" xr:uid="{00000000-0005-0000-0000-0000C5790000}"/>
    <cellStyle name="D_AUM &amp; FTE" xfId="31179" xr:uid="{00000000-0005-0000-0000-0000C6790000}"/>
    <cellStyle name="d_BOA Partnership BV Calc 8-31-10" xfId="31180" xr:uid="{00000000-0005-0000-0000-0000C7790000}"/>
    <cellStyle name="d_Book1" xfId="31181" xr:uid="{00000000-0005-0000-0000-0000C8790000}"/>
    <cellStyle name="d_CMP-S-10" xfId="31182" xr:uid="{00000000-0005-0000-0000-0000C9790000}"/>
    <cellStyle name="D_COF I Carry 2010-02-24" xfId="31183" xr:uid="{00000000-0005-0000-0000-0000CA790000}"/>
    <cellStyle name="D_D &amp; A" xfId="31184" xr:uid="{00000000-0005-0000-0000-0000CB790000}"/>
    <cellStyle name="D_LYO Returns 2010-03-06" xfId="31185" xr:uid="{00000000-0005-0000-0000-0000CC790000}"/>
    <cellStyle name="D_NOWRAP" xfId="31186" xr:uid="{00000000-0005-0000-0000-0000CD790000}"/>
    <cellStyle name="d_PE Fund Projections 2010-03-11" xfId="31187" xr:uid="{00000000-0005-0000-0000-0000CE790000}"/>
    <cellStyle name="d_pro forma tie-in DRAFT - WIP" xfId="31188" xr:uid="{00000000-0005-0000-0000-0000CF790000}"/>
    <cellStyle name="d_pro forma tie-in DRAFT - WIP_2008_Plan_Model_6_05_08 May Update v20hhh" xfId="31189" xr:uid="{00000000-0005-0000-0000-0000D0790000}"/>
    <cellStyle name="d_pro forma tie-in DRAFT - WIP_Copy of Placement Fees 5yr Model_da4" xfId="31190" xr:uid="{00000000-0005-0000-0000-0000D1790000}"/>
    <cellStyle name="d_pro forma tie-in DRAFT - WIP_Copy of Placement Fees 5yr Model_da4_Sheet1" xfId="31191" xr:uid="{00000000-0005-0000-0000-0000D2790000}"/>
    <cellStyle name="d_pro forma tie-in DRAFT - WIP_Placement Fees 5yr Modelv9" xfId="31192" xr:uid="{00000000-0005-0000-0000-0000D3790000}"/>
    <cellStyle name="d_pro forma tie-in DRAFT - WIP_Placement Fees 5yr Modelv9_Sheet1" xfId="31193" xr:uid="{00000000-0005-0000-0000-0000D4790000}"/>
    <cellStyle name="d_pro forma tie-in v2007_07_11-03_00" xfId="31194" xr:uid="{00000000-0005-0000-0000-0000D5790000}"/>
    <cellStyle name="d_pro forma tie-in v2007_07_11-03_00_2008_Plan_Model_6_05_08 May Update v20hhh" xfId="31195" xr:uid="{00000000-0005-0000-0000-0000D6790000}"/>
    <cellStyle name="d_pro forma tie-in v2007_07_11-03_00_Copy of Placement Fees 5yr Model_da4" xfId="31196" xr:uid="{00000000-0005-0000-0000-0000D7790000}"/>
    <cellStyle name="d_pro forma tie-in v2007_07_11-03_00_Copy of Placement Fees 5yr Model_da4_Sheet1" xfId="31197" xr:uid="{00000000-0005-0000-0000-0000D8790000}"/>
    <cellStyle name="d_pro forma tie-in v2007_07_11-03_00_Placement Fees 5yr Modelv9" xfId="31198" xr:uid="{00000000-0005-0000-0000-0000D9790000}"/>
    <cellStyle name="d_pro forma tie-in v2007_07_11-03_00_Placement Fees 5yr Modelv9_Sheet1" xfId="31199" xr:uid="{00000000-0005-0000-0000-0000DA790000}"/>
    <cellStyle name="d_Rights Offering Rider 4" xfId="31200" xr:uid="{00000000-0005-0000-0000-0000DB790000}"/>
    <cellStyle name="D_Sheet1" xfId="31201" xr:uid="{00000000-0005-0000-0000-0000DC790000}"/>
    <cellStyle name="D_Sheet3" xfId="31202" xr:uid="{00000000-0005-0000-0000-0000DD790000}"/>
    <cellStyle name="d_verso january distribution 2 6 07" xfId="31203" xr:uid="{00000000-0005-0000-0000-0000DE790000}"/>
    <cellStyle name="d_verso january distribution 2 6 07_2008.projected.version.II" xfId="31204" xr:uid="{00000000-0005-0000-0000-0000DF790000}"/>
    <cellStyle name="d_verso january distribution 2 6 07_2008_Plan_Model_2Q'08 Update_ v1" xfId="31205" xr:uid="{00000000-0005-0000-0000-0000E0790000}"/>
    <cellStyle name="d_verso january distribution 2 6 07_5-year PLs" xfId="31206" xr:uid="{00000000-0005-0000-0000-0000E1790000}"/>
    <cellStyle name="d_verso january distribution 2 6 07_AAA CM Funds" xfId="31207" xr:uid="{00000000-0005-0000-0000-0000E2790000}"/>
    <cellStyle name="d_verso january distribution 2 6 07_Adv Fees" xfId="31208" xr:uid="{00000000-0005-0000-0000-0000E3790000}"/>
    <cellStyle name="d_verso january distribution 2 6 07_AGM 2009 Earnings Forecast Model_080916_v4" xfId="31209" xr:uid="{00000000-0005-0000-0000-0000E4790000}"/>
    <cellStyle name="d_verso january distribution 2 6 07_AGM 2009 Earnings Forecast Model_080916_v7" xfId="31210" xr:uid="{00000000-0005-0000-0000-0000E5790000}"/>
    <cellStyle name="d_verso january distribution 2 6 07_AGM Earnings Forecast Model_080724_v35_FINAL" xfId="31211" xr:uid="{00000000-0005-0000-0000-0000E6790000}"/>
    <cellStyle name="d_verso january distribution 2 6 07_AGM Earnings Forecast Model_080724_v35_FINAL_Sheet1" xfId="31212" xr:uid="{00000000-0005-0000-0000-0000E7790000}"/>
    <cellStyle name="d_verso january distribution 2 6 07_AGM Earnings Forecast Model_080724_v37_FINAL" xfId="31213" xr:uid="{00000000-0005-0000-0000-0000E8790000}"/>
    <cellStyle name="d_verso january distribution 2 6 07_AGM Earnings Forecast Model_080724_v37_FINAL_Sheet1" xfId="31214" xr:uid="{00000000-0005-0000-0000-0000E9790000}"/>
    <cellStyle name="d_verso january distribution 2 6 07_AUM &amp; FTE" xfId="31215" xr:uid="{00000000-0005-0000-0000-0000EA790000}"/>
    <cellStyle name="d_verso january distribution 2 6 07_Book2" xfId="31216" xr:uid="{00000000-0005-0000-0000-0000EB790000}"/>
    <cellStyle name="d_verso january distribution 2 6 07_Book3 (2)" xfId="31217" xr:uid="{00000000-0005-0000-0000-0000EC790000}"/>
    <cellStyle name="d_verso january distribution 2 6 07_Book3 (6)" xfId="31218" xr:uid="{00000000-0005-0000-0000-0000ED790000}"/>
    <cellStyle name="d_verso january distribution 2 6 07_Book8" xfId="31219" xr:uid="{00000000-0005-0000-0000-0000EE790000}"/>
    <cellStyle name="d_verso january distribution 2 6 07_Book9" xfId="31220" xr:uid="{00000000-0005-0000-0000-0000EF790000}"/>
    <cellStyle name="d_verso january distribution 2 6 07_Book9_Sheet1" xfId="31221" xr:uid="{00000000-0005-0000-0000-0000F0790000}"/>
    <cellStyle name="d_verso january distribution 2 6 07_Copy of AGM Earnings Forecast Model_080724_v37_to JJackson" xfId="31222" xr:uid="{00000000-0005-0000-0000-0000F1790000}"/>
    <cellStyle name="d_verso january distribution 2 6 07_Copy of Placement Fees 5yr Model_da4" xfId="31223" xr:uid="{00000000-0005-0000-0000-0000F2790000}"/>
    <cellStyle name="d_verso january distribution 2 6 07_Expense Summary Master File (2)" xfId="31224" xr:uid="{00000000-0005-0000-0000-0000F3790000}"/>
    <cellStyle name="d_verso january distribution 2 6 07_Expense Summary Master File (2)_Sheet1" xfId="31225" xr:uid="{00000000-0005-0000-0000-0000F4790000}"/>
    <cellStyle name="d_verso january distribution 2 6 07_Expense Summary Master File 2009-Update II" xfId="31226" xr:uid="{00000000-0005-0000-0000-0000F5790000}"/>
    <cellStyle name="d_verso january distribution 2 6 07_MD&amp;A support - Q2 '08 and '07 - 09.11.08" xfId="31227" xr:uid="{00000000-0005-0000-0000-0000F6790000}"/>
    <cellStyle name="d_verso january distribution 2 6 07_MDA - AUM Modelv3_6 18" xfId="31228" xr:uid="{00000000-0005-0000-0000-0000F7790000}"/>
    <cellStyle name="d_verso january distribution 2 6 07_MDA - AUM Modelv4_values8 11" xfId="31229" xr:uid="{00000000-0005-0000-0000-0000F8790000}"/>
    <cellStyle name="d_verso january distribution 2 6 07_MDA - AUM Modelv4_values8 11 (2)" xfId="31230" xr:uid="{00000000-0005-0000-0000-0000F9790000}"/>
    <cellStyle name="d_verso january distribution 2 6 07_Sheet1" xfId="31231" xr:uid="{00000000-0005-0000-0000-0000FA790000}"/>
    <cellStyle name="d_Waterfall Summary - Verso CEVA Rexnord 2-21-07" xfId="31232" xr:uid="{00000000-0005-0000-0000-0000FB790000}"/>
    <cellStyle name="d_Waterfall Summary - Verso CEVA Rexnord 2-21-07_2008.projected.version.II" xfId="31233" xr:uid="{00000000-0005-0000-0000-0000FC790000}"/>
    <cellStyle name="d_Waterfall Summary - Verso CEVA Rexnord 2-21-07_2008_Plan_Model_2Q'08 Update_ v1" xfId="31234" xr:uid="{00000000-0005-0000-0000-0000FD790000}"/>
    <cellStyle name="d_Waterfall Summary - Verso CEVA Rexnord 2-21-07_5-year PLs" xfId="31235" xr:uid="{00000000-0005-0000-0000-0000FE790000}"/>
    <cellStyle name="d_Waterfall Summary - Verso CEVA Rexnord 2-21-07_Adv Fees" xfId="31236" xr:uid="{00000000-0005-0000-0000-0000FF790000}"/>
    <cellStyle name="d_Waterfall Summary - Verso CEVA Rexnord 2-21-07_AGM 2009 Earnings Forecast Model_080916_v4" xfId="31237" xr:uid="{00000000-0005-0000-0000-0000007A0000}"/>
    <cellStyle name="d_Waterfall Summary - Verso CEVA Rexnord 2-21-07_AGM 2009 Earnings Forecast Model_080916_v7" xfId="31238" xr:uid="{00000000-0005-0000-0000-0000017A0000}"/>
    <cellStyle name="d_Waterfall Summary - Verso CEVA Rexnord 2-21-07_AGM Earnings Forecast Model_080724_v35_FINAL" xfId="31239" xr:uid="{00000000-0005-0000-0000-0000027A0000}"/>
    <cellStyle name="d_Waterfall Summary - Verso CEVA Rexnord 2-21-07_AGM Earnings Forecast Model_080724_v35_FINAL_Sheet1" xfId="31240" xr:uid="{00000000-0005-0000-0000-0000037A0000}"/>
    <cellStyle name="d_Waterfall Summary - Verso CEVA Rexnord 2-21-07_AGM Earnings Forecast Model_080724_v37_FINAL" xfId="31241" xr:uid="{00000000-0005-0000-0000-0000047A0000}"/>
    <cellStyle name="d_Waterfall Summary - Verso CEVA Rexnord 2-21-07_AGM Earnings Forecast Model_080724_v37_FINAL_Sheet1" xfId="31242" xr:uid="{00000000-0005-0000-0000-0000057A0000}"/>
    <cellStyle name="d_Waterfall Summary - Verso CEVA Rexnord 2-21-07_AUM &amp; FTE" xfId="31243" xr:uid="{00000000-0005-0000-0000-0000067A0000}"/>
    <cellStyle name="d_Waterfall Summary - Verso CEVA Rexnord 2-21-07_Book2" xfId="31244" xr:uid="{00000000-0005-0000-0000-0000077A0000}"/>
    <cellStyle name="d_Waterfall Summary - Verso CEVA Rexnord 2-21-07_Book3 (2)" xfId="31245" xr:uid="{00000000-0005-0000-0000-0000087A0000}"/>
    <cellStyle name="d_Waterfall Summary - Verso CEVA Rexnord 2-21-07_Book3 (6)" xfId="31246" xr:uid="{00000000-0005-0000-0000-0000097A0000}"/>
    <cellStyle name="d_Waterfall Summary - Verso CEVA Rexnord 2-21-07_Book8" xfId="31247" xr:uid="{00000000-0005-0000-0000-00000A7A0000}"/>
    <cellStyle name="d_Waterfall Summary - Verso CEVA Rexnord 2-21-07_Book9" xfId="31248" xr:uid="{00000000-0005-0000-0000-00000B7A0000}"/>
    <cellStyle name="d_Waterfall Summary - Verso CEVA Rexnord 2-21-07_Book9_Sheet1" xfId="31249" xr:uid="{00000000-0005-0000-0000-00000C7A0000}"/>
    <cellStyle name="d_Waterfall Summary - Verso CEVA Rexnord 2-21-07_Copy of AGM Earnings Forecast Model_080724_v37_to JJackson" xfId="31250" xr:uid="{00000000-0005-0000-0000-00000D7A0000}"/>
    <cellStyle name="d_Waterfall Summary - Verso CEVA Rexnord 2-21-07_Copy of Placement Fees 5yr Model_da4" xfId="31251" xr:uid="{00000000-0005-0000-0000-00000E7A0000}"/>
    <cellStyle name="d_Waterfall Summary - Verso CEVA Rexnord 2-21-07_Expense Summary Master File (2)" xfId="31252" xr:uid="{00000000-0005-0000-0000-00000F7A0000}"/>
    <cellStyle name="d_Waterfall Summary - Verso CEVA Rexnord 2-21-07_Expense Summary Master File (2)_Sheet1" xfId="31253" xr:uid="{00000000-0005-0000-0000-0000107A0000}"/>
    <cellStyle name="d_Waterfall Summary - Verso CEVA Rexnord 2-21-07_Expense Summary Master File 2009-Update II" xfId="31254" xr:uid="{00000000-0005-0000-0000-0000117A0000}"/>
    <cellStyle name="d_Waterfall Summary - Verso CEVA Rexnord 2-21-07_MD&amp;A support - Q2 '08 and '07 - 09.11.08" xfId="31255" xr:uid="{00000000-0005-0000-0000-0000127A0000}"/>
    <cellStyle name="d_Waterfall Summary - Verso CEVA Rexnord 2-21-07_MDA - AUM Modelv3_6 18" xfId="31256" xr:uid="{00000000-0005-0000-0000-0000137A0000}"/>
    <cellStyle name="d_Waterfall Summary - Verso CEVA Rexnord 2-21-07_MDA - AUM Modelv4_values8 11" xfId="31257" xr:uid="{00000000-0005-0000-0000-0000147A0000}"/>
    <cellStyle name="d_Waterfall Summary - Verso CEVA Rexnord 2-21-07_MDA - AUM Modelv4_values8 11 (2)" xfId="31258" xr:uid="{00000000-0005-0000-0000-0000157A0000}"/>
    <cellStyle name="d_Waterfall Summary - Verso CEVA Rexnord 2-21-07_Sheet1" xfId="31259" xr:uid="{00000000-0005-0000-0000-0000167A0000}"/>
    <cellStyle name="d_yield" xfId="31260" xr:uid="{00000000-0005-0000-0000-0000177A0000}"/>
    <cellStyle name="d_yield 2" xfId="31261" xr:uid="{00000000-0005-0000-0000-0000187A0000}"/>
    <cellStyle name="d_yield_CCRD-muse -2" xfId="31262" xr:uid="{00000000-0005-0000-0000-0000197A0000}"/>
    <cellStyle name="d_yield_CCRD-muse -2 2" xfId="31263" xr:uid="{00000000-0005-0000-0000-00001A7A0000}"/>
    <cellStyle name="d_yield_DCF-Valuation Support" xfId="31264" xr:uid="{00000000-0005-0000-0000-00001B7A0000}"/>
    <cellStyle name="d_yield_DCF-Valuation Support 2" xfId="31265" xr:uid="{00000000-0005-0000-0000-00001C7A0000}"/>
    <cellStyle name="d_yield_ICOS-INC" xfId="31266" xr:uid="{00000000-0005-0000-0000-00001D7A0000}"/>
    <cellStyle name="d_yield_ICOS-INC (2)" xfId="31267" xr:uid="{00000000-0005-0000-0000-00001E7A0000}"/>
    <cellStyle name="d_yield_ICOS-INC (2) 2" xfId="31268" xr:uid="{00000000-0005-0000-0000-00001F7A0000}"/>
    <cellStyle name="d_yield_ICOS-INC 2" xfId="31269" xr:uid="{00000000-0005-0000-0000-0000207A0000}"/>
    <cellStyle name="d_yield_ICOS-INC 3" xfId="31270" xr:uid="{00000000-0005-0000-0000-0000217A0000}"/>
    <cellStyle name="d_yield_ICOS-INC 4" xfId="31271" xr:uid="{00000000-0005-0000-0000-0000227A0000}"/>
    <cellStyle name="d_yield_Merger Model16.xls Chart 1" xfId="31272" xr:uid="{00000000-0005-0000-0000-0000237A0000}"/>
    <cellStyle name="d_yield_Merger Model16.xls Chart 1 2" xfId="31273" xr:uid="{00000000-0005-0000-0000-0000247A0000}"/>
    <cellStyle name="d_yield_Merger Model34b" xfId="31274" xr:uid="{00000000-0005-0000-0000-0000257A0000}"/>
    <cellStyle name="d_yield_Merger Model34b 2" xfId="31275" xr:uid="{00000000-0005-0000-0000-0000267A0000}"/>
    <cellStyle name="d_yield_MKS 7.29 Valuation" xfId="31276" xr:uid="{00000000-0005-0000-0000-0000277A0000}"/>
    <cellStyle name="d_yield_MKS 7.29 Valuation 2" xfId="31277" xr:uid="{00000000-0005-0000-0000-0000287A0000}"/>
    <cellStyle name="d2" xfId="31278" xr:uid="{00000000-0005-0000-0000-0000297A0000}"/>
    <cellStyle name="d2 2" xfId="31279" xr:uid="{00000000-0005-0000-0000-00002A7A0000}"/>
    <cellStyle name="DAGS" xfId="31280" xr:uid="{00000000-0005-0000-0000-00002B7A0000}"/>
    <cellStyle name="DAGS 2" xfId="31281" xr:uid="{00000000-0005-0000-0000-00002C7A0000}"/>
    <cellStyle name="Dark Title" xfId="31282" xr:uid="{00000000-0005-0000-0000-00002D7A0000}"/>
    <cellStyle name="Dash" xfId="31283" xr:uid="{00000000-0005-0000-0000-00002E7A0000}"/>
    <cellStyle name="Data" xfId="31284" xr:uid="{00000000-0005-0000-0000-00002F7A0000}"/>
    <cellStyle name="Data   - Opmaakprofiel2" xfId="31285" xr:uid="{00000000-0005-0000-0000-0000307A0000}"/>
    <cellStyle name="Data   - Opmaakprofiel2 2" xfId="31286" xr:uid="{00000000-0005-0000-0000-0000317A0000}"/>
    <cellStyle name="Data 2" xfId="31287" xr:uid="{00000000-0005-0000-0000-0000327A0000}"/>
    <cellStyle name="Data 3" xfId="31288" xr:uid="{00000000-0005-0000-0000-0000337A0000}"/>
    <cellStyle name="Data 4" xfId="31289" xr:uid="{00000000-0005-0000-0000-0000347A0000}"/>
    <cellStyle name="Data 5" xfId="31290" xr:uid="{00000000-0005-0000-0000-0000357A0000}"/>
    <cellStyle name="Data 6" xfId="31291" xr:uid="{00000000-0005-0000-0000-0000367A0000}"/>
    <cellStyle name="Data Entry" xfId="31292" xr:uid="{00000000-0005-0000-0000-0000377A0000}"/>
    <cellStyle name="data_Apollo - Annex B (2)" xfId="31293" xr:uid="{00000000-0005-0000-0000-0000387A0000}"/>
    <cellStyle name="DataBases" xfId="31294" xr:uid="{00000000-0005-0000-0000-0000397A0000}"/>
    <cellStyle name="DataToHide" xfId="31295" xr:uid="{00000000-0005-0000-0000-00003A7A0000}"/>
    <cellStyle name="Date" xfId="31296" xr:uid="{00000000-0005-0000-0000-00003B7A0000}"/>
    <cellStyle name="Date - Style1" xfId="31297" xr:uid="{00000000-0005-0000-0000-00003C7A0000}"/>
    <cellStyle name="Date - Style4" xfId="31298" xr:uid="{00000000-0005-0000-0000-00003D7A0000}"/>
    <cellStyle name="Date [Abbreviated]" xfId="31299" xr:uid="{00000000-0005-0000-0000-00003E7A0000}"/>
    <cellStyle name="Date [D-M-Y]" xfId="31300" xr:uid="{00000000-0005-0000-0000-00003F7A0000}"/>
    <cellStyle name="Date [D-M-Y] 2" xfId="31301" xr:uid="{00000000-0005-0000-0000-0000407A0000}"/>
    <cellStyle name="Date [Long Europe]" xfId="31302" xr:uid="{00000000-0005-0000-0000-0000417A0000}"/>
    <cellStyle name="Date [Long U.S.]" xfId="31303" xr:uid="{00000000-0005-0000-0000-0000427A0000}"/>
    <cellStyle name="Date [M/D/Y]" xfId="31304" xr:uid="{00000000-0005-0000-0000-0000437A0000}"/>
    <cellStyle name="Date [M/Y]" xfId="31305" xr:uid="{00000000-0005-0000-0000-0000447A0000}"/>
    <cellStyle name="Date [mm-dd-yy]" xfId="31306" xr:uid="{00000000-0005-0000-0000-0000457A0000}"/>
    <cellStyle name="Date [mmm-d-yyyy]" xfId="31307" xr:uid="{00000000-0005-0000-0000-0000467A0000}"/>
    <cellStyle name="Date [mmm-yy]" xfId="31308" xr:uid="{00000000-0005-0000-0000-0000477A0000}"/>
    <cellStyle name="Date [mmm-yyyy]" xfId="31309" xr:uid="{00000000-0005-0000-0000-0000487A0000}"/>
    <cellStyle name="Date [mmm-yyyy] 2" xfId="31310" xr:uid="{00000000-0005-0000-0000-0000497A0000}"/>
    <cellStyle name="Date [M-Y]" xfId="31311" xr:uid="{00000000-0005-0000-0000-00004A7A0000}"/>
    <cellStyle name="Date [Short Europe]" xfId="31312" xr:uid="{00000000-0005-0000-0000-00004B7A0000}"/>
    <cellStyle name="Date [Short U.S.]" xfId="31313" xr:uid="{00000000-0005-0000-0000-00004C7A0000}"/>
    <cellStyle name="Date [yy-mm-dd]" xfId="31314" xr:uid="{00000000-0005-0000-0000-00004D7A0000}"/>
    <cellStyle name="Date 10" xfId="31315" xr:uid="{00000000-0005-0000-0000-00004E7A0000}"/>
    <cellStyle name="Date 11" xfId="31316" xr:uid="{00000000-0005-0000-0000-00004F7A0000}"/>
    <cellStyle name="Date 12" xfId="31317" xr:uid="{00000000-0005-0000-0000-0000507A0000}"/>
    <cellStyle name="Date 13" xfId="31318" xr:uid="{00000000-0005-0000-0000-0000517A0000}"/>
    <cellStyle name="Date 14" xfId="31319" xr:uid="{00000000-0005-0000-0000-0000527A0000}"/>
    <cellStyle name="Date 15" xfId="31320" xr:uid="{00000000-0005-0000-0000-0000537A0000}"/>
    <cellStyle name="Date 16" xfId="31321" xr:uid="{00000000-0005-0000-0000-0000547A0000}"/>
    <cellStyle name="Date 17" xfId="31322" xr:uid="{00000000-0005-0000-0000-0000557A0000}"/>
    <cellStyle name="Date 18" xfId="31323" xr:uid="{00000000-0005-0000-0000-0000567A0000}"/>
    <cellStyle name="Date 19" xfId="31324" xr:uid="{00000000-0005-0000-0000-0000577A0000}"/>
    <cellStyle name="Date 2" xfId="31325" xr:uid="{00000000-0005-0000-0000-0000587A0000}"/>
    <cellStyle name="Date 20" xfId="31326" xr:uid="{00000000-0005-0000-0000-0000597A0000}"/>
    <cellStyle name="Date 21" xfId="31327" xr:uid="{00000000-0005-0000-0000-00005A7A0000}"/>
    <cellStyle name="Date 22" xfId="31328" xr:uid="{00000000-0005-0000-0000-00005B7A0000}"/>
    <cellStyle name="Date 23" xfId="31329" xr:uid="{00000000-0005-0000-0000-00005C7A0000}"/>
    <cellStyle name="Date 24" xfId="31330" xr:uid="{00000000-0005-0000-0000-00005D7A0000}"/>
    <cellStyle name="Date 25" xfId="31331" xr:uid="{00000000-0005-0000-0000-00005E7A0000}"/>
    <cellStyle name="Date 26" xfId="31332" xr:uid="{00000000-0005-0000-0000-00005F7A0000}"/>
    <cellStyle name="Date 27" xfId="31333" xr:uid="{00000000-0005-0000-0000-0000607A0000}"/>
    <cellStyle name="Date 28" xfId="31334" xr:uid="{00000000-0005-0000-0000-0000617A0000}"/>
    <cellStyle name="Date 29" xfId="31335" xr:uid="{00000000-0005-0000-0000-0000627A0000}"/>
    <cellStyle name="Date 3" xfId="31336" xr:uid="{00000000-0005-0000-0000-0000637A0000}"/>
    <cellStyle name="Date 30" xfId="31337" xr:uid="{00000000-0005-0000-0000-0000647A0000}"/>
    <cellStyle name="Date 31" xfId="31338" xr:uid="{00000000-0005-0000-0000-0000657A0000}"/>
    <cellStyle name="Date 32" xfId="31339" xr:uid="{00000000-0005-0000-0000-0000667A0000}"/>
    <cellStyle name="Date 33" xfId="31340" xr:uid="{00000000-0005-0000-0000-0000677A0000}"/>
    <cellStyle name="Date 34" xfId="31341" xr:uid="{00000000-0005-0000-0000-0000687A0000}"/>
    <cellStyle name="Date 35" xfId="31342" xr:uid="{00000000-0005-0000-0000-0000697A0000}"/>
    <cellStyle name="Date 36" xfId="31343" xr:uid="{00000000-0005-0000-0000-00006A7A0000}"/>
    <cellStyle name="Date 37" xfId="31344" xr:uid="{00000000-0005-0000-0000-00006B7A0000}"/>
    <cellStyle name="Date 38" xfId="31345" xr:uid="{00000000-0005-0000-0000-00006C7A0000}"/>
    <cellStyle name="Date 39" xfId="31346" xr:uid="{00000000-0005-0000-0000-00006D7A0000}"/>
    <cellStyle name="Date 4" xfId="31347" xr:uid="{00000000-0005-0000-0000-00006E7A0000}"/>
    <cellStyle name="Date 40" xfId="31348" xr:uid="{00000000-0005-0000-0000-00006F7A0000}"/>
    <cellStyle name="Date 41" xfId="31349" xr:uid="{00000000-0005-0000-0000-0000707A0000}"/>
    <cellStyle name="Date 5" xfId="31350" xr:uid="{00000000-0005-0000-0000-0000717A0000}"/>
    <cellStyle name="Date 6" xfId="31351" xr:uid="{00000000-0005-0000-0000-0000727A0000}"/>
    <cellStyle name="Date 7" xfId="31352" xr:uid="{00000000-0005-0000-0000-0000737A0000}"/>
    <cellStyle name="Date 8" xfId="31353" xr:uid="{00000000-0005-0000-0000-0000747A0000}"/>
    <cellStyle name="Date 9" xfId="31354" xr:uid="{00000000-0005-0000-0000-0000757A0000}"/>
    <cellStyle name="Date Aligned" xfId="31355" xr:uid="{00000000-0005-0000-0000-0000767A0000}"/>
    <cellStyle name="Date Aligned*" xfId="31356" xr:uid="{00000000-0005-0000-0000-0000777A0000}"/>
    <cellStyle name="Date Aligned_9_30 PF Debt Schedule" xfId="31357" xr:uid="{00000000-0005-0000-0000-0000787A0000}"/>
    <cellStyle name="Date Short" xfId="31358" xr:uid="{00000000-0005-0000-0000-0000797A0000}"/>
    <cellStyle name="Date Short 2" xfId="31359" xr:uid="{00000000-0005-0000-0000-00007A7A0000}"/>
    <cellStyle name="Date Short_AAA CM Funds" xfId="31360" xr:uid="{00000000-0005-0000-0000-00007B7A0000}"/>
    <cellStyle name="Date Year" xfId="31361" xr:uid="{00000000-0005-0000-0000-00007C7A0000}"/>
    <cellStyle name="Date: d/m/y" xfId="31362" xr:uid="{00000000-0005-0000-0000-00007D7A0000}"/>
    <cellStyle name="Date: d-mmm-yy" xfId="31363" xr:uid="{00000000-0005-0000-0000-00007E7A0000}"/>
    <cellStyle name="Date: m/d/y" xfId="31364" xr:uid="{00000000-0005-0000-0000-00007F7A0000}"/>
    <cellStyle name="Date: m/d/yy" xfId="31365" xr:uid="{00000000-0005-0000-0000-0000807A0000}"/>
    <cellStyle name="Date: mmm" xfId="31366" xr:uid="{00000000-0005-0000-0000-0000817A0000}"/>
    <cellStyle name="Date_~1788399" xfId="31367" xr:uid="{00000000-0005-0000-0000-0000827A0000}"/>
    <cellStyle name="Date1" xfId="31368" xr:uid="{00000000-0005-0000-0000-0000837A0000}"/>
    <cellStyle name="Date1 2" xfId="31369" xr:uid="{00000000-0005-0000-0000-0000847A0000}"/>
    <cellStyle name="Date2" xfId="31370" xr:uid="{00000000-0005-0000-0000-0000857A0000}"/>
    <cellStyle name="Date2 2" xfId="31371" xr:uid="{00000000-0005-0000-0000-0000867A0000}"/>
    <cellStyle name="DateFormat" xfId="31372" xr:uid="{00000000-0005-0000-0000-0000877A0000}"/>
    <cellStyle name="DateTime" xfId="31373" xr:uid="{00000000-0005-0000-0000-0000887A0000}"/>
    <cellStyle name="Daydate" xfId="31374" xr:uid="{00000000-0005-0000-0000-0000897A0000}"/>
    <cellStyle name="DblLineDollarAcct" xfId="31375" xr:uid="{00000000-0005-0000-0000-00008A7A0000}"/>
    <cellStyle name="DblLinePercent" xfId="31376" xr:uid="{00000000-0005-0000-0000-00008B7A0000}"/>
    <cellStyle name="dd" xfId="31377" xr:uid="{00000000-0005-0000-0000-00008C7A0000}"/>
    <cellStyle name="ddd" xfId="31378" xr:uid="{00000000-0005-0000-0000-00008D7A0000}"/>
    <cellStyle name="Debit" xfId="31379" xr:uid="{00000000-0005-0000-0000-00008E7A0000}"/>
    <cellStyle name="Debit 2" xfId="31380" xr:uid="{00000000-0005-0000-0000-00008F7A0000}"/>
    <cellStyle name="Debit subtotal" xfId="31381" xr:uid="{00000000-0005-0000-0000-0000907A0000}"/>
    <cellStyle name="Debit subtotal 10" xfId="31382" xr:uid="{00000000-0005-0000-0000-0000917A0000}"/>
    <cellStyle name="Debit subtotal 10 2" xfId="31383" xr:uid="{00000000-0005-0000-0000-0000927A0000}"/>
    <cellStyle name="Debit subtotal 10 2 2" xfId="31384" xr:uid="{00000000-0005-0000-0000-0000937A0000}"/>
    <cellStyle name="Debit subtotal 10 3" xfId="31385" xr:uid="{00000000-0005-0000-0000-0000947A0000}"/>
    <cellStyle name="Debit subtotal 10 3 2" xfId="31386" xr:uid="{00000000-0005-0000-0000-0000957A0000}"/>
    <cellStyle name="Debit subtotal 10 4" xfId="31387" xr:uid="{00000000-0005-0000-0000-0000967A0000}"/>
    <cellStyle name="Debit subtotal 11" xfId="31388" xr:uid="{00000000-0005-0000-0000-0000977A0000}"/>
    <cellStyle name="Debit subtotal 11 2" xfId="31389" xr:uid="{00000000-0005-0000-0000-0000987A0000}"/>
    <cellStyle name="Debit subtotal 11 2 2" xfId="31390" xr:uid="{00000000-0005-0000-0000-0000997A0000}"/>
    <cellStyle name="Debit subtotal 11 3" xfId="31391" xr:uid="{00000000-0005-0000-0000-00009A7A0000}"/>
    <cellStyle name="Debit subtotal 11 3 2" xfId="31392" xr:uid="{00000000-0005-0000-0000-00009B7A0000}"/>
    <cellStyle name="Debit subtotal 11 4" xfId="31393" xr:uid="{00000000-0005-0000-0000-00009C7A0000}"/>
    <cellStyle name="Debit subtotal 12" xfId="31394" xr:uid="{00000000-0005-0000-0000-00009D7A0000}"/>
    <cellStyle name="Debit subtotal 12 2" xfId="31395" xr:uid="{00000000-0005-0000-0000-00009E7A0000}"/>
    <cellStyle name="Debit subtotal 12 2 2" xfId="31396" xr:uid="{00000000-0005-0000-0000-00009F7A0000}"/>
    <cellStyle name="Debit subtotal 12 3" xfId="31397" xr:uid="{00000000-0005-0000-0000-0000A07A0000}"/>
    <cellStyle name="Debit subtotal 12 3 2" xfId="31398" xr:uid="{00000000-0005-0000-0000-0000A17A0000}"/>
    <cellStyle name="Debit subtotal 12 4" xfId="31399" xr:uid="{00000000-0005-0000-0000-0000A27A0000}"/>
    <cellStyle name="Debit subtotal 13" xfId="31400" xr:uid="{00000000-0005-0000-0000-0000A37A0000}"/>
    <cellStyle name="Debit subtotal 13 2" xfId="31401" xr:uid="{00000000-0005-0000-0000-0000A47A0000}"/>
    <cellStyle name="Debit subtotal 13 2 2" xfId="31402" xr:uid="{00000000-0005-0000-0000-0000A57A0000}"/>
    <cellStyle name="Debit subtotal 13 3" xfId="31403" xr:uid="{00000000-0005-0000-0000-0000A67A0000}"/>
    <cellStyle name="Debit subtotal 13 3 2" xfId="31404" xr:uid="{00000000-0005-0000-0000-0000A77A0000}"/>
    <cellStyle name="Debit subtotal 13 4" xfId="31405" xr:uid="{00000000-0005-0000-0000-0000A87A0000}"/>
    <cellStyle name="Debit subtotal 14" xfId="31406" xr:uid="{00000000-0005-0000-0000-0000A97A0000}"/>
    <cellStyle name="Debit subtotal 14 2" xfId="31407" xr:uid="{00000000-0005-0000-0000-0000AA7A0000}"/>
    <cellStyle name="Debit subtotal 14 2 2" xfId="31408" xr:uid="{00000000-0005-0000-0000-0000AB7A0000}"/>
    <cellStyle name="Debit subtotal 14 3" xfId="31409" xr:uid="{00000000-0005-0000-0000-0000AC7A0000}"/>
    <cellStyle name="Debit subtotal 14 3 2" xfId="31410" xr:uid="{00000000-0005-0000-0000-0000AD7A0000}"/>
    <cellStyle name="Debit subtotal 14 4" xfId="31411" xr:uid="{00000000-0005-0000-0000-0000AE7A0000}"/>
    <cellStyle name="Debit subtotal 15" xfId="31412" xr:uid="{00000000-0005-0000-0000-0000AF7A0000}"/>
    <cellStyle name="Debit subtotal 15 2" xfId="31413" xr:uid="{00000000-0005-0000-0000-0000B07A0000}"/>
    <cellStyle name="Debit subtotal 15 2 2" xfId="31414" xr:uid="{00000000-0005-0000-0000-0000B17A0000}"/>
    <cellStyle name="Debit subtotal 15 3" xfId="31415" xr:uid="{00000000-0005-0000-0000-0000B27A0000}"/>
    <cellStyle name="Debit subtotal 15 3 2" xfId="31416" xr:uid="{00000000-0005-0000-0000-0000B37A0000}"/>
    <cellStyle name="Debit subtotal 15 4" xfId="31417" xr:uid="{00000000-0005-0000-0000-0000B47A0000}"/>
    <cellStyle name="Debit subtotal 16" xfId="31418" xr:uid="{00000000-0005-0000-0000-0000B57A0000}"/>
    <cellStyle name="Debit subtotal 16 2" xfId="31419" xr:uid="{00000000-0005-0000-0000-0000B67A0000}"/>
    <cellStyle name="Debit subtotal 16 2 2" xfId="31420" xr:uid="{00000000-0005-0000-0000-0000B77A0000}"/>
    <cellStyle name="Debit subtotal 16 3" xfId="31421" xr:uid="{00000000-0005-0000-0000-0000B87A0000}"/>
    <cellStyle name="Debit subtotal 16 3 2" xfId="31422" xr:uid="{00000000-0005-0000-0000-0000B97A0000}"/>
    <cellStyle name="Debit subtotal 16 4" xfId="31423" xr:uid="{00000000-0005-0000-0000-0000BA7A0000}"/>
    <cellStyle name="Debit subtotal 17" xfId="31424" xr:uid="{00000000-0005-0000-0000-0000BB7A0000}"/>
    <cellStyle name="Debit subtotal 17 2" xfId="31425" xr:uid="{00000000-0005-0000-0000-0000BC7A0000}"/>
    <cellStyle name="Debit subtotal 17 2 2" xfId="31426" xr:uid="{00000000-0005-0000-0000-0000BD7A0000}"/>
    <cellStyle name="Debit subtotal 17 3" xfId="31427" xr:uid="{00000000-0005-0000-0000-0000BE7A0000}"/>
    <cellStyle name="Debit subtotal 18" xfId="31428" xr:uid="{00000000-0005-0000-0000-0000BF7A0000}"/>
    <cellStyle name="Debit subtotal 18 2" xfId="31429" xr:uid="{00000000-0005-0000-0000-0000C07A0000}"/>
    <cellStyle name="Debit subtotal 18 2 2" xfId="31430" xr:uid="{00000000-0005-0000-0000-0000C17A0000}"/>
    <cellStyle name="Debit subtotal 18 3" xfId="31431" xr:uid="{00000000-0005-0000-0000-0000C27A0000}"/>
    <cellStyle name="Debit subtotal 19" xfId="31432" xr:uid="{00000000-0005-0000-0000-0000C37A0000}"/>
    <cellStyle name="Debit subtotal 19 2" xfId="31433" xr:uid="{00000000-0005-0000-0000-0000C47A0000}"/>
    <cellStyle name="Debit subtotal 2" xfId="31434" xr:uid="{00000000-0005-0000-0000-0000C57A0000}"/>
    <cellStyle name="Debit subtotal 2 10" xfId="31435" xr:uid="{00000000-0005-0000-0000-0000C67A0000}"/>
    <cellStyle name="Debit subtotal 2 10 2" xfId="31436" xr:uid="{00000000-0005-0000-0000-0000C77A0000}"/>
    <cellStyle name="Debit subtotal 2 10 2 2" xfId="31437" xr:uid="{00000000-0005-0000-0000-0000C87A0000}"/>
    <cellStyle name="Debit subtotal 2 10 3" xfId="31438" xr:uid="{00000000-0005-0000-0000-0000C97A0000}"/>
    <cellStyle name="Debit subtotal 2 10 3 2" xfId="31439" xr:uid="{00000000-0005-0000-0000-0000CA7A0000}"/>
    <cellStyle name="Debit subtotal 2 10 4" xfId="31440" xr:uid="{00000000-0005-0000-0000-0000CB7A0000}"/>
    <cellStyle name="Debit subtotal 2 11" xfId="31441" xr:uid="{00000000-0005-0000-0000-0000CC7A0000}"/>
    <cellStyle name="Debit subtotal 2 11 2" xfId="31442" xr:uid="{00000000-0005-0000-0000-0000CD7A0000}"/>
    <cellStyle name="Debit subtotal 2 11 2 2" xfId="31443" xr:uid="{00000000-0005-0000-0000-0000CE7A0000}"/>
    <cellStyle name="Debit subtotal 2 11 3" xfId="31444" xr:uid="{00000000-0005-0000-0000-0000CF7A0000}"/>
    <cellStyle name="Debit subtotal 2 11 3 2" xfId="31445" xr:uid="{00000000-0005-0000-0000-0000D07A0000}"/>
    <cellStyle name="Debit subtotal 2 11 4" xfId="31446" xr:uid="{00000000-0005-0000-0000-0000D17A0000}"/>
    <cellStyle name="Debit subtotal 2 12" xfId="31447" xr:uid="{00000000-0005-0000-0000-0000D27A0000}"/>
    <cellStyle name="Debit subtotal 2 12 2" xfId="31448" xr:uid="{00000000-0005-0000-0000-0000D37A0000}"/>
    <cellStyle name="Debit subtotal 2 12 2 2" xfId="31449" xr:uid="{00000000-0005-0000-0000-0000D47A0000}"/>
    <cellStyle name="Debit subtotal 2 12 3" xfId="31450" xr:uid="{00000000-0005-0000-0000-0000D57A0000}"/>
    <cellStyle name="Debit subtotal 2 12 3 2" xfId="31451" xr:uid="{00000000-0005-0000-0000-0000D67A0000}"/>
    <cellStyle name="Debit subtotal 2 12 4" xfId="31452" xr:uid="{00000000-0005-0000-0000-0000D77A0000}"/>
    <cellStyle name="Debit subtotal 2 13" xfId="31453" xr:uid="{00000000-0005-0000-0000-0000D87A0000}"/>
    <cellStyle name="Debit subtotal 2 13 2" xfId="31454" xr:uid="{00000000-0005-0000-0000-0000D97A0000}"/>
    <cellStyle name="Debit subtotal 2 13 2 2" xfId="31455" xr:uid="{00000000-0005-0000-0000-0000DA7A0000}"/>
    <cellStyle name="Debit subtotal 2 13 3" xfId="31456" xr:uid="{00000000-0005-0000-0000-0000DB7A0000}"/>
    <cellStyle name="Debit subtotal 2 13 3 2" xfId="31457" xr:uid="{00000000-0005-0000-0000-0000DC7A0000}"/>
    <cellStyle name="Debit subtotal 2 13 4" xfId="31458" xr:uid="{00000000-0005-0000-0000-0000DD7A0000}"/>
    <cellStyle name="Debit subtotal 2 14" xfId="31459" xr:uid="{00000000-0005-0000-0000-0000DE7A0000}"/>
    <cellStyle name="Debit subtotal 2 14 2" xfId="31460" xr:uid="{00000000-0005-0000-0000-0000DF7A0000}"/>
    <cellStyle name="Debit subtotal 2 14 2 2" xfId="31461" xr:uid="{00000000-0005-0000-0000-0000E07A0000}"/>
    <cellStyle name="Debit subtotal 2 14 3" xfId="31462" xr:uid="{00000000-0005-0000-0000-0000E17A0000}"/>
    <cellStyle name="Debit subtotal 2 14 3 2" xfId="31463" xr:uid="{00000000-0005-0000-0000-0000E27A0000}"/>
    <cellStyle name="Debit subtotal 2 14 4" xfId="31464" xr:uid="{00000000-0005-0000-0000-0000E37A0000}"/>
    <cellStyle name="Debit subtotal 2 15" xfId="31465" xr:uid="{00000000-0005-0000-0000-0000E47A0000}"/>
    <cellStyle name="Debit subtotal 2 15 2" xfId="31466" xr:uid="{00000000-0005-0000-0000-0000E57A0000}"/>
    <cellStyle name="Debit subtotal 2 15 2 2" xfId="31467" xr:uid="{00000000-0005-0000-0000-0000E67A0000}"/>
    <cellStyle name="Debit subtotal 2 15 3" xfId="31468" xr:uid="{00000000-0005-0000-0000-0000E77A0000}"/>
    <cellStyle name="Debit subtotal 2 15 3 2" xfId="31469" xr:uid="{00000000-0005-0000-0000-0000E87A0000}"/>
    <cellStyle name="Debit subtotal 2 15 4" xfId="31470" xr:uid="{00000000-0005-0000-0000-0000E97A0000}"/>
    <cellStyle name="Debit subtotal 2 16" xfId="31471" xr:uid="{00000000-0005-0000-0000-0000EA7A0000}"/>
    <cellStyle name="Debit subtotal 2 16 2" xfId="31472" xr:uid="{00000000-0005-0000-0000-0000EB7A0000}"/>
    <cellStyle name="Debit subtotal 2 16 2 2" xfId="31473" xr:uid="{00000000-0005-0000-0000-0000EC7A0000}"/>
    <cellStyle name="Debit subtotal 2 16 3" xfId="31474" xr:uid="{00000000-0005-0000-0000-0000ED7A0000}"/>
    <cellStyle name="Debit subtotal 2 17" xfId="31475" xr:uid="{00000000-0005-0000-0000-0000EE7A0000}"/>
    <cellStyle name="Debit subtotal 2 17 2" xfId="31476" xr:uid="{00000000-0005-0000-0000-0000EF7A0000}"/>
    <cellStyle name="Debit subtotal 2 17 2 2" xfId="31477" xr:uid="{00000000-0005-0000-0000-0000F07A0000}"/>
    <cellStyle name="Debit subtotal 2 17 3" xfId="31478" xr:uid="{00000000-0005-0000-0000-0000F17A0000}"/>
    <cellStyle name="Debit subtotal 2 18" xfId="31479" xr:uid="{00000000-0005-0000-0000-0000F27A0000}"/>
    <cellStyle name="Debit subtotal 2 18 2" xfId="31480" xr:uid="{00000000-0005-0000-0000-0000F37A0000}"/>
    <cellStyle name="Debit subtotal 2 19" xfId="31481" xr:uid="{00000000-0005-0000-0000-0000F47A0000}"/>
    <cellStyle name="Debit subtotal 2 19 2" xfId="31482" xr:uid="{00000000-0005-0000-0000-0000F57A0000}"/>
    <cellStyle name="Debit subtotal 2 2" xfId="31483" xr:uid="{00000000-0005-0000-0000-0000F67A0000}"/>
    <cellStyle name="Debit subtotal 2 2 10" xfId="31484" xr:uid="{00000000-0005-0000-0000-0000F77A0000}"/>
    <cellStyle name="Debit subtotal 2 2 10 2" xfId="31485" xr:uid="{00000000-0005-0000-0000-0000F87A0000}"/>
    <cellStyle name="Debit subtotal 2 2 11" xfId="31486" xr:uid="{00000000-0005-0000-0000-0000F97A0000}"/>
    <cellStyle name="Debit subtotal 2 2 11 2" xfId="31487" xr:uid="{00000000-0005-0000-0000-0000FA7A0000}"/>
    <cellStyle name="Debit subtotal 2 2 12" xfId="31488" xr:uid="{00000000-0005-0000-0000-0000FB7A0000}"/>
    <cellStyle name="Debit subtotal 2 2 2" xfId="31489" xr:uid="{00000000-0005-0000-0000-0000FC7A0000}"/>
    <cellStyle name="Debit subtotal 2 2 2 2" xfId="31490" xr:uid="{00000000-0005-0000-0000-0000FD7A0000}"/>
    <cellStyle name="Debit subtotal 2 2 2 2 2" xfId="31491" xr:uid="{00000000-0005-0000-0000-0000FE7A0000}"/>
    <cellStyle name="Debit subtotal 2 2 2 3" xfId="31492" xr:uid="{00000000-0005-0000-0000-0000FF7A0000}"/>
    <cellStyle name="Debit subtotal 2 2 2 3 2" xfId="31493" xr:uid="{00000000-0005-0000-0000-0000007B0000}"/>
    <cellStyle name="Debit subtotal 2 2 2 4" xfId="31494" xr:uid="{00000000-0005-0000-0000-0000017B0000}"/>
    <cellStyle name="Debit subtotal 2 2 3" xfId="31495" xr:uid="{00000000-0005-0000-0000-0000027B0000}"/>
    <cellStyle name="Debit subtotal 2 2 3 2" xfId="31496" xr:uid="{00000000-0005-0000-0000-0000037B0000}"/>
    <cellStyle name="Debit subtotal 2 2 3 2 2" xfId="31497" xr:uid="{00000000-0005-0000-0000-0000047B0000}"/>
    <cellStyle name="Debit subtotal 2 2 3 3" xfId="31498" xr:uid="{00000000-0005-0000-0000-0000057B0000}"/>
    <cellStyle name="Debit subtotal 2 2 3 3 2" xfId="31499" xr:uid="{00000000-0005-0000-0000-0000067B0000}"/>
    <cellStyle name="Debit subtotal 2 2 3 4" xfId="31500" xr:uid="{00000000-0005-0000-0000-0000077B0000}"/>
    <cellStyle name="Debit subtotal 2 2 4" xfId="31501" xr:uid="{00000000-0005-0000-0000-0000087B0000}"/>
    <cellStyle name="Debit subtotal 2 2 4 2" xfId="31502" xr:uid="{00000000-0005-0000-0000-0000097B0000}"/>
    <cellStyle name="Debit subtotal 2 2 4 2 2" xfId="31503" xr:uid="{00000000-0005-0000-0000-00000A7B0000}"/>
    <cellStyle name="Debit subtotal 2 2 4 3" xfId="31504" xr:uid="{00000000-0005-0000-0000-00000B7B0000}"/>
    <cellStyle name="Debit subtotal 2 2 4 3 2" xfId="31505" xr:uid="{00000000-0005-0000-0000-00000C7B0000}"/>
    <cellStyle name="Debit subtotal 2 2 4 4" xfId="31506" xr:uid="{00000000-0005-0000-0000-00000D7B0000}"/>
    <cellStyle name="Debit subtotal 2 2 5" xfId="31507" xr:uid="{00000000-0005-0000-0000-00000E7B0000}"/>
    <cellStyle name="Debit subtotal 2 2 5 2" xfId="31508" xr:uid="{00000000-0005-0000-0000-00000F7B0000}"/>
    <cellStyle name="Debit subtotal 2 2 5 2 2" xfId="31509" xr:uid="{00000000-0005-0000-0000-0000107B0000}"/>
    <cellStyle name="Debit subtotal 2 2 5 3" xfId="31510" xr:uid="{00000000-0005-0000-0000-0000117B0000}"/>
    <cellStyle name="Debit subtotal 2 2 5 3 2" xfId="31511" xr:uid="{00000000-0005-0000-0000-0000127B0000}"/>
    <cellStyle name="Debit subtotal 2 2 5 4" xfId="31512" xr:uid="{00000000-0005-0000-0000-0000137B0000}"/>
    <cellStyle name="Debit subtotal 2 2 6" xfId="31513" xr:uid="{00000000-0005-0000-0000-0000147B0000}"/>
    <cellStyle name="Debit subtotal 2 2 6 2" xfId="31514" xr:uid="{00000000-0005-0000-0000-0000157B0000}"/>
    <cellStyle name="Debit subtotal 2 2 6 2 2" xfId="31515" xr:uid="{00000000-0005-0000-0000-0000167B0000}"/>
    <cellStyle name="Debit subtotal 2 2 6 3" xfId="31516" xr:uid="{00000000-0005-0000-0000-0000177B0000}"/>
    <cellStyle name="Debit subtotal 2 2 6 3 2" xfId="31517" xr:uid="{00000000-0005-0000-0000-0000187B0000}"/>
    <cellStyle name="Debit subtotal 2 2 6 4" xfId="31518" xr:uid="{00000000-0005-0000-0000-0000197B0000}"/>
    <cellStyle name="Debit subtotal 2 2 7" xfId="31519" xr:uid="{00000000-0005-0000-0000-00001A7B0000}"/>
    <cellStyle name="Debit subtotal 2 2 7 2" xfId="31520" xr:uid="{00000000-0005-0000-0000-00001B7B0000}"/>
    <cellStyle name="Debit subtotal 2 2 7 2 2" xfId="31521" xr:uid="{00000000-0005-0000-0000-00001C7B0000}"/>
    <cellStyle name="Debit subtotal 2 2 7 3" xfId="31522" xr:uid="{00000000-0005-0000-0000-00001D7B0000}"/>
    <cellStyle name="Debit subtotal 2 2 7 3 2" xfId="31523" xr:uid="{00000000-0005-0000-0000-00001E7B0000}"/>
    <cellStyle name="Debit subtotal 2 2 7 4" xfId="31524" xr:uid="{00000000-0005-0000-0000-00001F7B0000}"/>
    <cellStyle name="Debit subtotal 2 2 8" xfId="31525" xr:uid="{00000000-0005-0000-0000-0000207B0000}"/>
    <cellStyle name="Debit subtotal 2 2 8 2" xfId="31526" xr:uid="{00000000-0005-0000-0000-0000217B0000}"/>
    <cellStyle name="Debit subtotal 2 2 8 2 2" xfId="31527" xr:uid="{00000000-0005-0000-0000-0000227B0000}"/>
    <cellStyle name="Debit subtotal 2 2 8 3" xfId="31528" xr:uid="{00000000-0005-0000-0000-0000237B0000}"/>
    <cellStyle name="Debit subtotal 2 2 9" xfId="31529" xr:uid="{00000000-0005-0000-0000-0000247B0000}"/>
    <cellStyle name="Debit subtotal 2 2 9 2" xfId="31530" xr:uid="{00000000-0005-0000-0000-0000257B0000}"/>
    <cellStyle name="Debit subtotal 2 2 9 2 2" xfId="31531" xr:uid="{00000000-0005-0000-0000-0000267B0000}"/>
    <cellStyle name="Debit subtotal 2 2 9 3" xfId="31532" xr:uid="{00000000-0005-0000-0000-0000277B0000}"/>
    <cellStyle name="Debit subtotal 2 20" xfId="31533" xr:uid="{00000000-0005-0000-0000-0000287B0000}"/>
    <cellStyle name="Debit subtotal 2 3" xfId="31534" xr:uid="{00000000-0005-0000-0000-0000297B0000}"/>
    <cellStyle name="Debit subtotal 2 3 10" xfId="31535" xr:uid="{00000000-0005-0000-0000-00002A7B0000}"/>
    <cellStyle name="Debit subtotal 2 3 10 2" xfId="31536" xr:uid="{00000000-0005-0000-0000-00002B7B0000}"/>
    <cellStyle name="Debit subtotal 2 3 11" xfId="31537" xr:uid="{00000000-0005-0000-0000-00002C7B0000}"/>
    <cellStyle name="Debit subtotal 2 3 11 2" xfId="31538" xr:uid="{00000000-0005-0000-0000-00002D7B0000}"/>
    <cellStyle name="Debit subtotal 2 3 12" xfId="31539" xr:uid="{00000000-0005-0000-0000-00002E7B0000}"/>
    <cellStyle name="Debit subtotal 2 3 2" xfId="31540" xr:uid="{00000000-0005-0000-0000-00002F7B0000}"/>
    <cellStyle name="Debit subtotal 2 3 2 2" xfId="31541" xr:uid="{00000000-0005-0000-0000-0000307B0000}"/>
    <cellStyle name="Debit subtotal 2 3 2 2 2" xfId="31542" xr:uid="{00000000-0005-0000-0000-0000317B0000}"/>
    <cellStyle name="Debit subtotal 2 3 2 3" xfId="31543" xr:uid="{00000000-0005-0000-0000-0000327B0000}"/>
    <cellStyle name="Debit subtotal 2 3 2 3 2" xfId="31544" xr:uid="{00000000-0005-0000-0000-0000337B0000}"/>
    <cellStyle name="Debit subtotal 2 3 2 4" xfId="31545" xr:uid="{00000000-0005-0000-0000-0000347B0000}"/>
    <cellStyle name="Debit subtotal 2 3 3" xfId="31546" xr:uid="{00000000-0005-0000-0000-0000357B0000}"/>
    <cellStyle name="Debit subtotal 2 3 3 2" xfId="31547" xr:uid="{00000000-0005-0000-0000-0000367B0000}"/>
    <cellStyle name="Debit subtotal 2 3 3 2 2" xfId="31548" xr:uid="{00000000-0005-0000-0000-0000377B0000}"/>
    <cellStyle name="Debit subtotal 2 3 3 3" xfId="31549" xr:uid="{00000000-0005-0000-0000-0000387B0000}"/>
    <cellStyle name="Debit subtotal 2 3 3 3 2" xfId="31550" xr:uid="{00000000-0005-0000-0000-0000397B0000}"/>
    <cellStyle name="Debit subtotal 2 3 3 4" xfId="31551" xr:uid="{00000000-0005-0000-0000-00003A7B0000}"/>
    <cellStyle name="Debit subtotal 2 3 4" xfId="31552" xr:uid="{00000000-0005-0000-0000-00003B7B0000}"/>
    <cellStyle name="Debit subtotal 2 3 4 2" xfId="31553" xr:uid="{00000000-0005-0000-0000-00003C7B0000}"/>
    <cellStyle name="Debit subtotal 2 3 4 2 2" xfId="31554" xr:uid="{00000000-0005-0000-0000-00003D7B0000}"/>
    <cellStyle name="Debit subtotal 2 3 4 3" xfId="31555" xr:uid="{00000000-0005-0000-0000-00003E7B0000}"/>
    <cellStyle name="Debit subtotal 2 3 4 3 2" xfId="31556" xr:uid="{00000000-0005-0000-0000-00003F7B0000}"/>
    <cellStyle name="Debit subtotal 2 3 4 4" xfId="31557" xr:uid="{00000000-0005-0000-0000-0000407B0000}"/>
    <cellStyle name="Debit subtotal 2 3 5" xfId="31558" xr:uid="{00000000-0005-0000-0000-0000417B0000}"/>
    <cellStyle name="Debit subtotal 2 3 5 2" xfId="31559" xr:uid="{00000000-0005-0000-0000-0000427B0000}"/>
    <cellStyle name="Debit subtotal 2 3 5 2 2" xfId="31560" xr:uid="{00000000-0005-0000-0000-0000437B0000}"/>
    <cellStyle name="Debit subtotal 2 3 5 3" xfId="31561" xr:uid="{00000000-0005-0000-0000-0000447B0000}"/>
    <cellStyle name="Debit subtotal 2 3 5 3 2" xfId="31562" xr:uid="{00000000-0005-0000-0000-0000457B0000}"/>
    <cellStyle name="Debit subtotal 2 3 5 4" xfId="31563" xr:uid="{00000000-0005-0000-0000-0000467B0000}"/>
    <cellStyle name="Debit subtotal 2 3 6" xfId="31564" xr:uid="{00000000-0005-0000-0000-0000477B0000}"/>
    <cellStyle name="Debit subtotal 2 3 6 2" xfId="31565" xr:uid="{00000000-0005-0000-0000-0000487B0000}"/>
    <cellStyle name="Debit subtotal 2 3 6 2 2" xfId="31566" xr:uid="{00000000-0005-0000-0000-0000497B0000}"/>
    <cellStyle name="Debit subtotal 2 3 6 3" xfId="31567" xr:uid="{00000000-0005-0000-0000-00004A7B0000}"/>
    <cellStyle name="Debit subtotal 2 3 6 3 2" xfId="31568" xr:uid="{00000000-0005-0000-0000-00004B7B0000}"/>
    <cellStyle name="Debit subtotal 2 3 6 4" xfId="31569" xr:uid="{00000000-0005-0000-0000-00004C7B0000}"/>
    <cellStyle name="Debit subtotal 2 3 7" xfId="31570" xr:uid="{00000000-0005-0000-0000-00004D7B0000}"/>
    <cellStyle name="Debit subtotal 2 3 7 2" xfId="31571" xr:uid="{00000000-0005-0000-0000-00004E7B0000}"/>
    <cellStyle name="Debit subtotal 2 3 7 2 2" xfId="31572" xr:uid="{00000000-0005-0000-0000-00004F7B0000}"/>
    <cellStyle name="Debit subtotal 2 3 7 3" xfId="31573" xr:uid="{00000000-0005-0000-0000-0000507B0000}"/>
    <cellStyle name="Debit subtotal 2 3 7 3 2" xfId="31574" xr:uid="{00000000-0005-0000-0000-0000517B0000}"/>
    <cellStyle name="Debit subtotal 2 3 7 4" xfId="31575" xr:uid="{00000000-0005-0000-0000-0000527B0000}"/>
    <cellStyle name="Debit subtotal 2 3 8" xfId="31576" xr:uid="{00000000-0005-0000-0000-0000537B0000}"/>
    <cellStyle name="Debit subtotal 2 3 8 2" xfId="31577" xr:uid="{00000000-0005-0000-0000-0000547B0000}"/>
    <cellStyle name="Debit subtotal 2 3 8 2 2" xfId="31578" xr:uid="{00000000-0005-0000-0000-0000557B0000}"/>
    <cellStyle name="Debit subtotal 2 3 8 3" xfId="31579" xr:uid="{00000000-0005-0000-0000-0000567B0000}"/>
    <cellStyle name="Debit subtotal 2 3 9" xfId="31580" xr:uid="{00000000-0005-0000-0000-0000577B0000}"/>
    <cellStyle name="Debit subtotal 2 3 9 2" xfId="31581" xr:uid="{00000000-0005-0000-0000-0000587B0000}"/>
    <cellStyle name="Debit subtotal 2 3 9 2 2" xfId="31582" xr:uid="{00000000-0005-0000-0000-0000597B0000}"/>
    <cellStyle name="Debit subtotal 2 3 9 3" xfId="31583" xr:uid="{00000000-0005-0000-0000-00005A7B0000}"/>
    <cellStyle name="Debit subtotal 2 4" xfId="31584" xr:uid="{00000000-0005-0000-0000-00005B7B0000}"/>
    <cellStyle name="Debit subtotal 2 4 10" xfId="31585" xr:uid="{00000000-0005-0000-0000-00005C7B0000}"/>
    <cellStyle name="Debit subtotal 2 4 10 2" xfId="31586" xr:uid="{00000000-0005-0000-0000-00005D7B0000}"/>
    <cellStyle name="Debit subtotal 2 4 11" xfId="31587" xr:uid="{00000000-0005-0000-0000-00005E7B0000}"/>
    <cellStyle name="Debit subtotal 2 4 11 2" xfId="31588" xr:uid="{00000000-0005-0000-0000-00005F7B0000}"/>
    <cellStyle name="Debit subtotal 2 4 12" xfId="31589" xr:uid="{00000000-0005-0000-0000-0000607B0000}"/>
    <cellStyle name="Debit subtotal 2 4 2" xfId="31590" xr:uid="{00000000-0005-0000-0000-0000617B0000}"/>
    <cellStyle name="Debit subtotal 2 4 2 2" xfId="31591" xr:uid="{00000000-0005-0000-0000-0000627B0000}"/>
    <cellStyle name="Debit subtotal 2 4 2 2 2" xfId="31592" xr:uid="{00000000-0005-0000-0000-0000637B0000}"/>
    <cellStyle name="Debit subtotal 2 4 2 3" xfId="31593" xr:uid="{00000000-0005-0000-0000-0000647B0000}"/>
    <cellStyle name="Debit subtotal 2 4 2 3 2" xfId="31594" xr:uid="{00000000-0005-0000-0000-0000657B0000}"/>
    <cellStyle name="Debit subtotal 2 4 2 4" xfId="31595" xr:uid="{00000000-0005-0000-0000-0000667B0000}"/>
    <cellStyle name="Debit subtotal 2 4 3" xfId="31596" xr:uid="{00000000-0005-0000-0000-0000677B0000}"/>
    <cellStyle name="Debit subtotal 2 4 3 2" xfId="31597" xr:uid="{00000000-0005-0000-0000-0000687B0000}"/>
    <cellStyle name="Debit subtotal 2 4 3 2 2" xfId="31598" xr:uid="{00000000-0005-0000-0000-0000697B0000}"/>
    <cellStyle name="Debit subtotal 2 4 3 3" xfId="31599" xr:uid="{00000000-0005-0000-0000-00006A7B0000}"/>
    <cellStyle name="Debit subtotal 2 4 3 3 2" xfId="31600" xr:uid="{00000000-0005-0000-0000-00006B7B0000}"/>
    <cellStyle name="Debit subtotal 2 4 3 4" xfId="31601" xr:uid="{00000000-0005-0000-0000-00006C7B0000}"/>
    <cellStyle name="Debit subtotal 2 4 4" xfId="31602" xr:uid="{00000000-0005-0000-0000-00006D7B0000}"/>
    <cellStyle name="Debit subtotal 2 4 4 2" xfId="31603" xr:uid="{00000000-0005-0000-0000-00006E7B0000}"/>
    <cellStyle name="Debit subtotal 2 4 4 2 2" xfId="31604" xr:uid="{00000000-0005-0000-0000-00006F7B0000}"/>
    <cellStyle name="Debit subtotal 2 4 4 3" xfId="31605" xr:uid="{00000000-0005-0000-0000-0000707B0000}"/>
    <cellStyle name="Debit subtotal 2 4 4 3 2" xfId="31606" xr:uid="{00000000-0005-0000-0000-0000717B0000}"/>
    <cellStyle name="Debit subtotal 2 4 4 4" xfId="31607" xr:uid="{00000000-0005-0000-0000-0000727B0000}"/>
    <cellStyle name="Debit subtotal 2 4 5" xfId="31608" xr:uid="{00000000-0005-0000-0000-0000737B0000}"/>
    <cellStyle name="Debit subtotal 2 4 5 2" xfId="31609" xr:uid="{00000000-0005-0000-0000-0000747B0000}"/>
    <cellStyle name="Debit subtotal 2 4 5 2 2" xfId="31610" xr:uid="{00000000-0005-0000-0000-0000757B0000}"/>
    <cellStyle name="Debit subtotal 2 4 5 3" xfId="31611" xr:uid="{00000000-0005-0000-0000-0000767B0000}"/>
    <cellStyle name="Debit subtotal 2 4 5 3 2" xfId="31612" xr:uid="{00000000-0005-0000-0000-0000777B0000}"/>
    <cellStyle name="Debit subtotal 2 4 5 4" xfId="31613" xr:uid="{00000000-0005-0000-0000-0000787B0000}"/>
    <cellStyle name="Debit subtotal 2 4 6" xfId="31614" xr:uid="{00000000-0005-0000-0000-0000797B0000}"/>
    <cellStyle name="Debit subtotal 2 4 6 2" xfId="31615" xr:uid="{00000000-0005-0000-0000-00007A7B0000}"/>
    <cellStyle name="Debit subtotal 2 4 6 2 2" xfId="31616" xr:uid="{00000000-0005-0000-0000-00007B7B0000}"/>
    <cellStyle name="Debit subtotal 2 4 6 3" xfId="31617" xr:uid="{00000000-0005-0000-0000-00007C7B0000}"/>
    <cellStyle name="Debit subtotal 2 4 6 3 2" xfId="31618" xr:uid="{00000000-0005-0000-0000-00007D7B0000}"/>
    <cellStyle name="Debit subtotal 2 4 6 4" xfId="31619" xr:uid="{00000000-0005-0000-0000-00007E7B0000}"/>
    <cellStyle name="Debit subtotal 2 4 7" xfId="31620" xr:uid="{00000000-0005-0000-0000-00007F7B0000}"/>
    <cellStyle name="Debit subtotal 2 4 7 2" xfId="31621" xr:uid="{00000000-0005-0000-0000-0000807B0000}"/>
    <cellStyle name="Debit subtotal 2 4 7 2 2" xfId="31622" xr:uid="{00000000-0005-0000-0000-0000817B0000}"/>
    <cellStyle name="Debit subtotal 2 4 7 3" xfId="31623" xr:uid="{00000000-0005-0000-0000-0000827B0000}"/>
    <cellStyle name="Debit subtotal 2 4 7 3 2" xfId="31624" xr:uid="{00000000-0005-0000-0000-0000837B0000}"/>
    <cellStyle name="Debit subtotal 2 4 7 4" xfId="31625" xr:uid="{00000000-0005-0000-0000-0000847B0000}"/>
    <cellStyle name="Debit subtotal 2 4 8" xfId="31626" xr:uid="{00000000-0005-0000-0000-0000857B0000}"/>
    <cellStyle name="Debit subtotal 2 4 8 2" xfId="31627" xr:uid="{00000000-0005-0000-0000-0000867B0000}"/>
    <cellStyle name="Debit subtotal 2 4 8 2 2" xfId="31628" xr:uid="{00000000-0005-0000-0000-0000877B0000}"/>
    <cellStyle name="Debit subtotal 2 4 8 3" xfId="31629" xr:uid="{00000000-0005-0000-0000-0000887B0000}"/>
    <cellStyle name="Debit subtotal 2 4 9" xfId="31630" xr:uid="{00000000-0005-0000-0000-0000897B0000}"/>
    <cellStyle name="Debit subtotal 2 4 9 2" xfId="31631" xr:uid="{00000000-0005-0000-0000-00008A7B0000}"/>
    <cellStyle name="Debit subtotal 2 4 9 2 2" xfId="31632" xr:uid="{00000000-0005-0000-0000-00008B7B0000}"/>
    <cellStyle name="Debit subtotal 2 4 9 3" xfId="31633" xr:uid="{00000000-0005-0000-0000-00008C7B0000}"/>
    <cellStyle name="Debit subtotal 2 5" xfId="31634" xr:uid="{00000000-0005-0000-0000-00008D7B0000}"/>
    <cellStyle name="Debit subtotal 2 5 10" xfId="31635" xr:uid="{00000000-0005-0000-0000-00008E7B0000}"/>
    <cellStyle name="Debit subtotal 2 5 10 2" xfId="31636" xr:uid="{00000000-0005-0000-0000-00008F7B0000}"/>
    <cellStyle name="Debit subtotal 2 5 11" xfId="31637" xr:uid="{00000000-0005-0000-0000-0000907B0000}"/>
    <cellStyle name="Debit subtotal 2 5 11 2" xfId="31638" xr:uid="{00000000-0005-0000-0000-0000917B0000}"/>
    <cellStyle name="Debit subtotal 2 5 12" xfId="31639" xr:uid="{00000000-0005-0000-0000-0000927B0000}"/>
    <cellStyle name="Debit subtotal 2 5 2" xfId="31640" xr:uid="{00000000-0005-0000-0000-0000937B0000}"/>
    <cellStyle name="Debit subtotal 2 5 2 2" xfId="31641" xr:uid="{00000000-0005-0000-0000-0000947B0000}"/>
    <cellStyle name="Debit subtotal 2 5 2 2 2" xfId="31642" xr:uid="{00000000-0005-0000-0000-0000957B0000}"/>
    <cellStyle name="Debit subtotal 2 5 2 3" xfId="31643" xr:uid="{00000000-0005-0000-0000-0000967B0000}"/>
    <cellStyle name="Debit subtotal 2 5 2 3 2" xfId="31644" xr:uid="{00000000-0005-0000-0000-0000977B0000}"/>
    <cellStyle name="Debit subtotal 2 5 2 4" xfId="31645" xr:uid="{00000000-0005-0000-0000-0000987B0000}"/>
    <cellStyle name="Debit subtotal 2 5 3" xfId="31646" xr:uid="{00000000-0005-0000-0000-0000997B0000}"/>
    <cellStyle name="Debit subtotal 2 5 3 2" xfId="31647" xr:uid="{00000000-0005-0000-0000-00009A7B0000}"/>
    <cellStyle name="Debit subtotal 2 5 3 2 2" xfId="31648" xr:uid="{00000000-0005-0000-0000-00009B7B0000}"/>
    <cellStyle name="Debit subtotal 2 5 3 3" xfId="31649" xr:uid="{00000000-0005-0000-0000-00009C7B0000}"/>
    <cellStyle name="Debit subtotal 2 5 3 3 2" xfId="31650" xr:uid="{00000000-0005-0000-0000-00009D7B0000}"/>
    <cellStyle name="Debit subtotal 2 5 3 4" xfId="31651" xr:uid="{00000000-0005-0000-0000-00009E7B0000}"/>
    <cellStyle name="Debit subtotal 2 5 4" xfId="31652" xr:uid="{00000000-0005-0000-0000-00009F7B0000}"/>
    <cellStyle name="Debit subtotal 2 5 4 2" xfId="31653" xr:uid="{00000000-0005-0000-0000-0000A07B0000}"/>
    <cellStyle name="Debit subtotal 2 5 4 2 2" xfId="31654" xr:uid="{00000000-0005-0000-0000-0000A17B0000}"/>
    <cellStyle name="Debit subtotal 2 5 4 3" xfId="31655" xr:uid="{00000000-0005-0000-0000-0000A27B0000}"/>
    <cellStyle name="Debit subtotal 2 5 4 3 2" xfId="31656" xr:uid="{00000000-0005-0000-0000-0000A37B0000}"/>
    <cellStyle name="Debit subtotal 2 5 4 4" xfId="31657" xr:uid="{00000000-0005-0000-0000-0000A47B0000}"/>
    <cellStyle name="Debit subtotal 2 5 5" xfId="31658" xr:uid="{00000000-0005-0000-0000-0000A57B0000}"/>
    <cellStyle name="Debit subtotal 2 5 5 2" xfId="31659" xr:uid="{00000000-0005-0000-0000-0000A67B0000}"/>
    <cellStyle name="Debit subtotal 2 5 5 2 2" xfId="31660" xr:uid="{00000000-0005-0000-0000-0000A77B0000}"/>
    <cellStyle name="Debit subtotal 2 5 5 3" xfId="31661" xr:uid="{00000000-0005-0000-0000-0000A87B0000}"/>
    <cellStyle name="Debit subtotal 2 5 5 3 2" xfId="31662" xr:uid="{00000000-0005-0000-0000-0000A97B0000}"/>
    <cellStyle name="Debit subtotal 2 5 5 4" xfId="31663" xr:uid="{00000000-0005-0000-0000-0000AA7B0000}"/>
    <cellStyle name="Debit subtotal 2 5 6" xfId="31664" xr:uid="{00000000-0005-0000-0000-0000AB7B0000}"/>
    <cellStyle name="Debit subtotal 2 5 6 2" xfId="31665" xr:uid="{00000000-0005-0000-0000-0000AC7B0000}"/>
    <cellStyle name="Debit subtotal 2 5 6 2 2" xfId="31666" xr:uid="{00000000-0005-0000-0000-0000AD7B0000}"/>
    <cellStyle name="Debit subtotal 2 5 6 3" xfId="31667" xr:uid="{00000000-0005-0000-0000-0000AE7B0000}"/>
    <cellStyle name="Debit subtotal 2 5 6 3 2" xfId="31668" xr:uid="{00000000-0005-0000-0000-0000AF7B0000}"/>
    <cellStyle name="Debit subtotal 2 5 6 4" xfId="31669" xr:uid="{00000000-0005-0000-0000-0000B07B0000}"/>
    <cellStyle name="Debit subtotal 2 5 7" xfId="31670" xr:uid="{00000000-0005-0000-0000-0000B17B0000}"/>
    <cellStyle name="Debit subtotal 2 5 7 2" xfId="31671" xr:uid="{00000000-0005-0000-0000-0000B27B0000}"/>
    <cellStyle name="Debit subtotal 2 5 7 2 2" xfId="31672" xr:uid="{00000000-0005-0000-0000-0000B37B0000}"/>
    <cellStyle name="Debit subtotal 2 5 7 3" xfId="31673" xr:uid="{00000000-0005-0000-0000-0000B47B0000}"/>
    <cellStyle name="Debit subtotal 2 5 7 3 2" xfId="31674" xr:uid="{00000000-0005-0000-0000-0000B57B0000}"/>
    <cellStyle name="Debit subtotal 2 5 7 4" xfId="31675" xr:uid="{00000000-0005-0000-0000-0000B67B0000}"/>
    <cellStyle name="Debit subtotal 2 5 8" xfId="31676" xr:uid="{00000000-0005-0000-0000-0000B77B0000}"/>
    <cellStyle name="Debit subtotal 2 5 8 2" xfId="31677" xr:uid="{00000000-0005-0000-0000-0000B87B0000}"/>
    <cellStyle name="Debit subtotal 2 5 8 2 2" xfId="31678" xr:uid="{00000000-0005-0000-0000-0000B97B0000}"/>
    <cellStyle name="Debit subtotal 2 5 8 3" xfId="31679" xr:uid="{00000000-0005-0000-0000-0000BA7B0000}"/>
    <cellStyle name="Debit subtotal 2 5 9" xfId="31680" xr:uid="{00000000-0005-0000-0000-0000BB7B0000}"/>
    <cellStyle name="Debit subtotal 2 5 9 2" xfId="31681" xr:uid="{00000000-0005-0000-0000-0000BC7B0000}"/>
    <cellStyle name="Debit subtotal 2 5 9 2 2" xfId="31682" xr:uid="{00000000-0005-0000-0000-0000BD7B0000}"/>
    <cellStyle name="Debit subtotal 2 5 9 3" xfId="31683" xr:uid="{00000000-0005-0000-0000-0000BE7B0000}"/>
    <cellStyle name="Debit subtotal 2 6" xfId="31684" xr:uid="{00000000-0005-0000-0000-0000BF7B0000}"/>
    <cellStyle name="Debit subtotal 2 6 10" xfId="31685" xr:uid="{00000000-0005-0000-0000-0000C07B0000}"/>
    <cellStyle name="Debit subtotal 2 6 10 2" xfId="31686" xr:uid="{00000000-0005-0000-0000-0000C17B0000}"/>
    <cellStyle name="Debit subtotal 2 6 11" xfId="31687" xr:uid="{00000000-0005-0000-0000-0000C27B0000}"/>
    <cellStyle name="Debit subtotal 2 6 11 2" xfId="31688" xr:uid="{00000000-0005-0000-0000-0000C37B0000}"/>
    <cellStyle name="Debit subtotal 2 6 12" xfId="31689" xr:uid="{00000000-0005-0000-0000-0000C47B0000}"/>
    <cellStyle name="Debit subtotal 2 6 2" xfId="31690" xr:uid="{00000000-0005-0000-0000-0000C57B0000}"/>
    <cellStyle name="Debit subtotal 2 6 2 2" xfId="31691" xr:uid="{00000000-0005-0000-0000-0000C67B0000}"/>
    <cellStyle name="Debit subtotal 2 6 2 2 2" xfId="31692" xr:uid="{00000000-0005-0000-0000-0000C77B0000}"/>
    <cellStyle name="Debit subtotal 2 6 2 3" xfId="31693" xr:uid="{00000000-0005-0000-0000-0000C87B0000}"/>
    <cellStyle name="Debit subtotal 2 6 2 3 2" xfId="31694" xr:uid="{00000000-0005-0000-0000-0000C97B0000}"/>
    <cellStyle name="Debit subtotal 2 6 2 4" xfId="31695" xr:uid="{00000000-0005-0000-0000-0000CA7B0000}"/>
    <cellStyle name="Debit subtotal 2 6 3" xfId="31696" xr:uid="{00000000-0005-0000-0000-0000CB7B0000}"/>
    <cellStyle name="Debit subtotal 2 6 3 2" xfId="31697" xr:uid="{00000000-0005-0000-0000-0000CC7B0000}"/>
    <cellStyle name="Debit subtotal 2 6 3 2 2" xfId="31698" xr:uid="{00000000-0005-0000-0000-0000CD7B0000}"/>
    <cellStyle name="Debit subtotal 2 6 3 3" xfId="31699" xr:uid="{00000000-0005-0000-0000-0000CE7B0000}"/>
    <cellStyle name="Debit subtotal 2 6 3 3 2" xfId="31700" xr:uid="{00000000-0005-0000-0000-0000CF7B0000}"/>
    <cellStyle name="Debit subtotal 2 6 3 4" xfId="31701" xr:uid="{00000000-0005-0000-0000-0000D07B0000}"/>
    <cellStyle name="Debit subtotal 2 6 4" xfId="31702" xr:uid="{00000000-0005-0000-0000-0000D17B0000}"/>
    <cellStyle name="Debit subtotal 2 6 4 2" xfId="31703" xr:uid="{00000000-0005-0000-0000-0000D27B0000}"/>
    <cellStyle name="Debit subtotal 2 6 4 2 2" xfId="31704" xr:uid="{00000000-0005-0000-0000-0000D37B0000}"/>
    <cellStyle name="Debit subtotal 2 6 4 3" xfId="31705" xr:uid="{00000000-0005-0000-0000-0000D47B0000}"/>
    <cellStyle name="Debit subtotal 2 6 4 3 2" xfId="31706" xr:uid="{00000000-0005-0000-0000-0000D57B0000}"/>
    <cellStyle name="Debit subtotal 2 6 4 4" xfId="31707" xr:uid="{00000000-0005-0000-0000-0000D67B0000}"/>
    <cellStyle name="Debit subtotal 2 6 5" xfId="31708" xr:uid="{00000000-0005-0000-0000-0000D77B0000}"/>
    <cellStyle name="Debit subtotal 2 6 5 2" xfId="31709" xr:uid="{00000000-0005-0000-0000-0000D87B0000}"/>
    <cellStyle name="Debit subtotal 2 6 5 2 2" xfId="31710" xr:uid="{00000000-0005-0000-0000-0000D97B0000}"/>
    <cellStyle name="Debit subtotal 2 6 5 3" xfId="31711" xr:uid="{00000000-0005-0000-0000-0000DA7B0000}"/>
    <cellStyle name="Debit subtotal 2 6 5 3 2" xfId="31712" xr:uid="{00000000-0005-0000-0000-0000DB7B0000}"/>
    <cellStyle name="Debit subtotal 2 6 5 4" xfId="31713" xr:uid="{00000000-0005-0000-0000-0000DC7B0000}"/>
    <cellStyle name="Debit subtotal 2 6 6" xfId="31714" xr:uid="{00000000-0005-0000-0000-0000DD7B0000}"/>
    <cellStyle name="Debit subtotal 2 6 6 2" xfId="31715" xr:uid="{00000000-0005-0000-0000-0000DE7B0000}"/>
    <cellStyle name="Debit subtotal 2 6 6 2 2" xfId="31716" xr:uid="{00000000-0005-0000-0000-0000DF7B0000}"/>
    <cellStyle name="Debit subtotal 2 6 6 3" xfId="31717" xr:uid="{00000000-0005-0000-0000-0000E07B0000}"/>
    <cellStyle name="Debit subtotal 2 6 6 3 2" xfId="31718" xr:uid="{00000000-0005-0000-0000-0000E17B0000}"/>
    <cellStyle name="Debit subtotal 2 6 6 4" xfId="31719" xr:uid="{00000000-0005-0000-0000-0000E27B0000}"/>
    <cellStyle name="Debit subtotal 2 6 7" xfId="31720" xr:uid="{00000000-0005-0000-0000-0000E37B0000}"/>
    <cellStyle name="Debit subtotal 2 6 7 2" xfId="31721" xr:uid="{00000000-0005-0000-0000-0000E47B0000}"/>
    <cellStyle name="Debit subtotal 2 6 7 2 2" xfId="31722" xr:uid="{00000000-0005-0000-0000-0000E57B0000}"/>
    <cellStyle name="Debit subtotal 2 6 7 3" xfId="31723" xr:uid="{00000000-0005-0000-0000-0000E67B0000}"/>
    <cellStyle name="Debit subtotal 2 6 7 3 2" xfId="31724" xr:uid="{00000000-0005-0000-0000-0000E77B0000}"/>
    <cellStyle name="Debit subtotal 2 6 7 4" xfId="31725" xr:uid="{00000000-0005-0000-0000-0000E87B0000}"/>
    <cellStyle name="Debit subtotal 2 6 8" xfId="31726" xr:uid="{00000000-0005-0000-0000-0000E97B0000}"/>
    <cellStyle name="Debit subtotal 2 6 8 2" xfId="31727" xr:uid="{00000000-0005-0000-0000-0000EA7B0000}"/>
    <cellStyle name="Debit subtotal 2 6 8 2 2" xfId="31728" xr:uid="{00000000-0005-0000-0000-0000EB7B0000}"/>
    <cellStyle name="Debit subtotal 2 6 8 3" xfId="31729" xr:uid="{00000000-0005-0000-0000-0000EC7B0000}"/>
    <cellStyle name="Debit subtotal 2 6 9" xfId="31730" xr:uid="{00000000-0005-0000-0000-0000ED7B0000}"/>
    <cellStyle name="Debit subtotal 2 6 9 2" xfId="31731" xr:uid="{00000000-0005-0000-0000-0000EE7B0000}"/>
    <cellStyle name="Debit subtotal 2 6 9 2 2" xfId="31732" xr:uid="{00000000-0005-0000-0000-0000EF7B0000}"/>
    <cellStyle name="Debit subtotal 2 6 9 3" xfId="31733" xr:uid="{00000000-0005-0000-0000-0000F07B0000}"/>
    <cellStyle name="Debit subtotal 2 7" xfId="31734" xr:uid="{00000000-0005-0000-0000-0000F17B0000}"/>
    <cellStyle name="Debit subtotal 2 7 10" xfId="31735" xr:uid="{00000000-0005-0000-0000-0000F27B0000}"/>
    <cellStyle name="Debit subtotal 2 7 10 2" xfId="31736" xr:uid="{00000000-0005-0000-0000-0000F37B0000}"/>
    <cellStyle name="Debit subtotal 2 7 11" xfId="31737" xr:uid="{00000000-0005-0000-0000-0000F47B0000}"/>
    <cellStyle name="Debit subtotal 2 7 11 2" xfId="31738" xr:uid="{00000000-0005-0000-0000-0000F57B0000}"/>
    <cellStyle name="Debit subtotal 2 7 12" xfId="31739" xr:uid="{00000000-0005-0000-0000-0000F67B0000}"/>
    <cellStyle name="Debit subtotal 2 7 2" xfId="31740" xr:uid="{00000000-0005-0000-0000-0000F77B0000}"/>
    <cellStyle name="Debit subtotal 2 7 2 2" xfId="31741" xr:uid="{00000000-0005-0000-0000-0000F87B0000}"/>
    <cellStyle name="Debit subtotal 2 7 2 2 2" xfId="31742" xr:uid="{00000000-0005-0000-0000-0000F97B0000}"/>
    <cellStyle name="Debit subtotal 2 7 2 3" xfId="31743" xr:uid="{00000000-0005-0000-0000-0000FA7B0000}"/>
    <cellStyle name="Debit subtotal 2 7 2 3 2" xfId="31744" xr:uid="{00000000-0005-0000-0000-0000FB7B0000}"/>
    <cellStyle name="Debit subtotal 2 7 2 4" xfId="31745" xr:uid="{00000000-0005-0000-0000-0000FC7B0000}"/>
    <cellStyle name="Debit subtotal 2 7 3" xfId="31746" xr:uid="{00000000-0005-0000-0000-0000FD7B0000}"/>
    <cellStyle name="Debit subtotal 2 7 3 2" xfId="31747" xr:uid="{00000000-0005-0000-0000-0000FE7B0000}"/>
    <cellStyle name="Debit subtotal 2 7 3 2 2" xfId="31748" xr:uid="{00000000-0005-0000-0000-0000FF7B0000}"/>
    <cellStyle name="Debit subtotal 2 7 3 3" xfId="31749" xr:uid="{00000000-0005-0000-0000-0000007C0000}"/>
    <cellStyle name="Debit subtotal 2 7 3 3 2" xfId="31750" xr:uid="{00000000-0005-0000-0000-0000017C0000}"/>
    <cellStyle name="Debit subtotal 2 7 3 4" xfId="31751" xr:uid="{00000000-0005-0000-0000-0000027C0000}"/>
    <cellStyle name="Debit subtotal 2 7 4" xfId="31752" xr:uid="{00000000-0005-0000-0000-0000037C0000}"/>
    <cellStyle name="Debit subtotal 2 7 4 2" xfId="31753" xr:uid="{00000000-0005-0000-0000-0000047C0000}"/>
    <cellStyle name="Debit subtotal 2 7 4 2 2" xfId="31754" xr:uid="{00000000-0005-0000-0000-0000057C0000}"/>
    <cellStyle name="Debit subtotal 2 7 4 3" xfId="31755" xr:uid="{00000000-0005-0000-0000-0000067C0000}"/>
    <cellStyle name="Debit subtotal 2 7 4 3 2" xfId="31756" xr:uid="{00000000-0005-0000-0000-0000077C0000}"/>
    <cellStyle name="Debit subtotal 2 7 4 4" xfId="31757" xr:uid="{00000000-0005-0000-0000-0000087C0000}"/>
    <cellStyle name="Debit subtotal 2 7 5" xfId="31758" xr:uid="{00000000-0005-0000-0000-0000097C0000}"/>
    <cellStyle name="Debit subtotal 2 7 5 2" xfId="31759" xr:uid="{00000000-0005-0000-0000-00000A7C0000}"/>
    <cellStyle name="Debit subtotal 2 7 5 2 2" xfId="31760" xr:uid="{00000000-0005-0000-0000-00000B7C0000}"/>
    <cellStyle name="Debit subtotal 2 7 5 3" xfId="31761" xr:uid="{00000000-0005-0000-0000-00000C7C0000}"/>
    <cellStyle name="Debit subtotal 2 7 5 3 2" xfId="31762" xr:uid="{00000000-0005-0000-0000-00000D7C0000}"/>
    <cellStyle name="Debit subtotal 2 7 5 4" xfId="31763" xr:uid="{00000000-0005-0000-0000-00000E7C0000}"/>
    <cellStyle name="Debit subtotal 2 7 6" xfId="31764" xr:uid="{00000000-0005-0000-0000-00000F7C0000}"/>
    <cellStyle name="Debit subtotal 2 7 6 2" xfId="31765" xr:uid="{00000000-0005-0000-0000-0000107C0000}"/>
    <cellStyle name="Debit subtotal 2 7 6 2 2" xfId="31766" xr:uid="{00000000-0005-0000-0000-0000117C0000}"/>
    <cellStyle name="Debit subtotal 2 7 6 3" xfId="31767" xr:uid="{00000000-0005-0000-0000-0000127C0000}"/>
    <cellStyle name="Debit subtotal 2 7 6 3 2" xfId="31768" xr:uid="{00000000-0005-0000-0000-0000137C0000}"/>
    <cellStyle name="Debit subtotal 2 7 6 4" xfId="31769" xr:uid="{00000000-0005-0000-0000-0000147C0000}"/>
    <cellStyle name="Debit subtotal 2 7 7" xfId="31770" xr:uid="{00000000-0005-0000-0000-0000157C0000}"/>
    <cellStyle name="Debit subtotal 2 7 7 2" xfId="31771" xr:uid="{00000000-0005-0000-0000-0000167C0000}"/>
    <cellStyle name="Debit subtotal 2 7 7 2 2" xfId="31772" xr:uid="{00000000-0005-0000-0000-0000177C0000}"/>
    <cellStyle name="Debit subtotal 2 7 7 3" xfId="31773" xr:uid="{00000000-0005-0000-0000-0000187C0000}"/>
    <cellStyle name="Debit subtotal 2 7 7 3 2" xfId="31774" xr:uid="{00000000-0005-0000-0000-0000197C0000}"/>
    <cellStyle name="Debit subtotal 2 7 7 4" xfId="31775" xr:uid="{00000000-0005-0000-0000-00001A7C0000}"/>
    <cellStyle name="Debit subtotal 2 7 8" xfId="31776" xr:uid="{00000000-0005-0000-0000-00001B7C0000}"/>
    <cellStyle name="Debit subtotal 2 7 8 2" xfId="31777" xr:uid="{00000000-0005-0000-0000-00001C7C0000}"/>
    <cellStyle name="Debit subtotal 2 7 8 2 2" xfId="31778" xr:uid="{00000000-0005-0000-0000-00001D7C0000}"/>
    <cellStyle name="Debit subtotal 2 7 8 3" xfId="31779" xr:uid="{00000000-0005-0000-0000-00001E7C0000}"/>
    <cellStyle name="Debit subtotal 2 7 9" xfId="31780" xr:uid="{00000000-0005-0000-0000-00001F7C0000}"/>
    <cellStyle name="Debit subtotal 2 7 9 2" xfId="31781" xr:uid="{00000000-0005-0000-0000-0000207C0000}"/>
    <cellStyle name="Debit subtotal 2 7 9 2 2" xfId="31782" xr:uid="{00000000-0005-0000-0000-0000217C0000}"/>
    <cellStyle name="Debit subtotal 2 7 9 3" xfId="31783" xr:uid="{00000000-0005-0000-0000-0000227C0000}"/>
    <cellStyle name="Debit subtotal 2 8" xfId="31784" xr:uid="{00000000-0005-0000-0000-0000237C0000}"/>
    <cellStyle name="Debit subtotal 2 8 10" xfId="31785" xr:uid="{00000000-0005-0000-0000-0000247C0000}"/>
    <cellStyle name="Debit subtotal 2 8 10 2" xfId="31786" xr:uid="{00000000-0005-0000-0000-0000257C0000}"/>
    <cellStyle name="Debit subtotal 2 8 11" xfId="31787" xr:uid="{00000000-0005-0000-0000-0000267C0000}"/>
    <cellStyle name="Debit subtotal 2 8 11 2" xfId="31788" xr:uid="{00000000-0005-0000-0000-0000277C0000}"/>
    <cellStyle name="Debit subtotal 2 8 12" xfId="31789" xr:uid="{00000000-0005-0000-0000-0000287C0000}"/>
    <cellStyle name="Debit subtotal 2 8 2" xfId="31790" xr:uid="{00000000-0005-0000-0000-0000297C0000}"/>
    <cellStyle name="Debit subtotal 2 8 2 2" xfId="31791" xr:uid="{00000000-0005-0000-0000-00002A7C0000}"/>
    <cellStyle name="Debit subtotal 2 8 2 2 2" xfId="31792" xr:uid="{00000000-0005-0000-0000-00002B7C0000}"/>
    <cellStyle name="Debit subtotal 2 8 2 3" xfId="31793" xr:uid="{00000000-0005-0000-0000-00002C7C0000}"/>
    <cellStyle name="Debit subtotal 2 8 2 3 2" xfId="31794" xr:uid="{00000000-0005-0000-0000-00002D7C0000}"/>
    <cellStyle name="Debit subtotal 2 8 2 4" xfId="31795" xr:uid="{00000000-0005-0000-0000-00002E7C0000}"/>
    <cellStyle name="Debit subtotal 2 8 3" xfId="31796" xr:uid="{00000000-0005-0000-0000-00002F7C0000}"/>
    <cellStyle name="Debit subtotal 2 8 3 2" xfId="31797" xr:uid="{00000000-0005-0000-0000-0000307C0000}"/>
    <cellStyle name="Debit subtotal 2 8 3 2 2" xfId="31798" xr:uid="{00000000-0005-0000-0000-0000317C0000}"/>
    <cellStyle name="Debit subtotal 2 8 3 3" xfId="31799" xr:uid="{00000000-0005-0000-0000-0000327C0000}"/>
    <cellStyle name="Debit subtotal 2 8 3 3 2" xfId="31800" xr:uid="{00000000-0005-0000-0000-0000337C0000}"/>
    <cellStyle name="Debit subtotal 2 8 3 4" xfId="31801" xr:uid="{00000000-0005-0000-0000-0000347C0000}"/>
    <cellStyle name="Debit subtotal 2 8 4" xfId="31802" xr:uid="{00000000-0005-0000-0000-0000357C0000}"/>
    <cellStyle name="Debit subtotal 2 8 4 2" xfId="31803" xr:uid="{00000000-0005-0000-0000-0000367C0000}"/>
    <cellStyle name="Debit subtotal 2 8 4 2 2" xfId="31804" xr:uid="{00000000-0005-0000-0000-0000377C0000}"/>
    <cellStyle name="Debit subtotal 2 8 4 3" xfId="31805" xr:uid="{00000000-0005-0000-0000-0000387C0000}"/>
    <cellStyle name="Debit subtotal 2 8 4 3 2" xfId="31806" xr:uid="{00000000-0005-0000-0000-0000397C0000}"/>
    <cellStyle name="Debit subtotal 2 8 4 4" xfId="31807" xr:uid="{00000000-0005-0000-0000-00003A7C0000}"/>
    <cellStyle name="Debit subtotal 2 8 5" xfId="31808" xr:uid="{00000000-0005-0000-0000-00003B7C0000}"/>
    <cellStyle name="Debit subtotal 2 8 5 2" xfId="31809" xr:uid="{00000000-0005-0000-0000-00003C7C0000}"/>
    <cellStyle name="Debit subtotal 2 8 5 2 2" xfId="31810" xr:uid="{00000000-0005-0000-0000-00003D7C0000}"/>
    <cellStyle name="Debit subtotal 2 8 5 3" xfId="31811" xr:uid="{00000000-0005-0000-0000-00003E7C0000}"/>
    <cellStyle name="Debit subtotal 2 8 5 3 2" xfId="31812" xr:uid="{00000000-0005-0000-0000-00003F7C0000}"/>
    <cellStyle name="Debit subtotal 2 8 5 4" xfId="31813" xr:uid="{00000000-0005-0000-0000-0000407C0000}"/>
    <cellStyle name="Debit subtotal 2 8 6" xfId="31814" xr:uid="{00000000-0005-0000-0000-0000417C0000}"/>
    <cellStyle name="Debit subtotal 2 8 6 2" xfId="31815" xr:uid="{00000000-0005-0000-0000-0000427C0000}"/>
    <cellStyle name="Debit subtotal 2 8 6 2 2" xfId="31816" xr:uid="{00000000-0005-0000-0000-0000437C0000}"/>
    <cellStyle name="Debit subtotal 2 8 6 3" xfId="31817" xr:uid="{00000000-0005-0000-0000-0000447C0000}"/>
    <cellStyle name="Debit subtotal 2 8 6 3 2" xfId="31818" xr:uid="{00000000-0005-0000-0000-0000457C0000}"/>
    <cellStyle name="Debit subtotal 2 8 6 4" xfId="31819" xr:uid="{00000000-0005-0000-0000-0000467C0000}"/>
    <cellStyle name="Debit subtotal 2 8 7" xfId="31820" xr:uid="{00000000-0005-0000-0000-0000477C0000}"/>
    <cellStyle name="Debit subtotal 2 8 7 2" xfId="31821" xr:uid="{00000000-0005-0000-0000-0000487C0000}"/>
    <cellStyle name="Debit subtotal 2 8 7 2 2" xfId="31822" xr:uid="{00000000-0005-0000-0000-0000497C0000}"/>
    <cellStyle name="Debit subtotal 2 8 7 3" xfId="31823" xr:uid="{00000000-0005-0000-0000-00004A7C0000}"/>
    <cellStyle name="Debit subtotal 2 8 7 3 2" xfId="31824" xr:uid="{00000000-0005-0000-0000-00004B7C0000}"/>
    <cellStyle name="Debit subtotal 2 8 7 4" xfId="31825" xr:uid="{00000000-0005-0000-0000-00004C7C0000}"/>
    <cellStyle name="Debit subtotal 2 8 8" xfId="31826" xr:uid="{00000000-0005-0000-0000-00004D7C0000}"/>
    <cellStyle name="Debit subtotal 2 8 8 2" xfId="31827" xr:uid="{00000000-0005-0000-0000-00004E7C0000}"/>
    <cellStyle name="Debit subtotal 2 8 8 2 2" xfId="31828" xr:uid="{00000000-0005-0000-0000-00004F7C0000}"/>
    <cellStyle name="Debit subtotal 2 8 8 3" xfId="31829" xr:uid="{00000000-0005-0000-0000-0000507C0000}"/>
    <cellStyle name="Debit subtotal 2 8 9" xfId="31830" xr:uid="{00000000-0005-0000-0000-0000517C0000}"/>
    <cellStyle name="Debit subtotal 2 8 9 2" xfId="31831" xr:uid="{00000000-0005-0000-0000-0000527C0000}"/>
    <cellStyle name="Debit subtotal 2 8 9 2 2" xfId="31832" xr:uid="{00000000-0005-0000-0000-0000537C0000}"/>
    <cellStyle name="Debit subtotal 2 8 9 3" xfId="31833" xr:uid="{00000000-0005-0000-0000-0000547C0000}"/>
    <cellStyle name="Debit subtotal 2 9" xfId="31834" xr:uid="{00000000-0005-0000-0000-0000557C0000}"/>
    <cellStyle name="Debit subtotal 2 9 2" xfId="31835" xr:uid="{00000000-0005-0000-0000-0000567C0000}"/>
    <cellStyle name="Debit subtotal 2 9 2 2" xfId="31836" xr:uid="{00000000-0005-0000-0000-0000577C0000}"/>
    <cellStyle name="Debit subtotal 2 9 3" xfId="31837" xr:uid="{00000000-0005-0000-0000-0000587C0000}"/>
    <cellStyle name="Debit subtotal 2 9 3 2" xfId="31838" xr:uid="{00000000-0005-0000-0000-0000597C0000}"/>
    <cellStyle name="Debit subtotal 2 9 4" xfId="31839" xr:uid="{00000000-0005-0000-0000-00005A7C0000}"/>
    <cellStyle name="Debit subtotal 20" xfId="31840" xr:uid="{00000000-0005-0000-0000-00005B7C0000}"/>
    <cellStyle name="Debit subtotal 20 2" xfId="31841" xr:uid="{00000000-0005-0000-0000-00005C7C0000}"/>
    <cellStyle name="Debit subtotal 21" xfId="31842" xr:uid="{00000000-0005-0000-0000-00005D7C0000}"/>
    <cellStyle name="Debit subtotal 3" xfId="31843" xr:uid="{00000000-0005-0000-0000-00005E7C0000}"/>
    <cellStyle name="Debit subtotal 3 10" xfId="31844" xr:uid="{00000000-0005-0000-0000-00005F7C0000}"/>
    <cellStyle name="Debit subtotal 3 10 2" xfId="31845" xr:uid="{00000000-0005-0000-0000-0000607C0000}"/>
    <cellStyle name="Debit subtotal 3 11" xfId="31846" xr:uid="{00000000-0005-0000-0000-0000617C0000}"/>
    <cellStyle name="Debit subtotal 3 11 2" xfId="31847" xr:uid="{00000000-0005-0000-0000-0000627C0000}"/>
    <cellStyle name="Debit subtotal 3 12" xfId="31848" xr:uid="{00000000-0005-0000-0000-0000637C0000}"/>
    <cellStyle name="Debit subtotal 3 2" xfId="31849" xr:uid="{00000000-0005-0000-0000-0000647C0000}"/>
    <cellStyle name="Debit subtotal 3 2 2" xfId="31850" xr:uid="{00000000-0005-0000-0000-0000657C0000}"/>
    <cellStyle name="Debit subtotal 3 2 2 2" xfId="31851" xr:uid="{00000000-0005-0000-0000-0000667C0000}"/>
    <cellStyle name="Debit subtotal 3 2 3" xfId="31852" xr:uid="{00000000-0005-0000-0000-0000677C0000}"/>
    <cellStyle name="Debit subtotal 3 2 3 2" xfId="31853" xr:uid="{00000000-0005-0000-0000-0000687C0000}"/>
    <cellStyle name="Debit subtotal 3 2 4" xfId="31854" xr:uid="{00000000-0005-0000-0000-0000697C0000}"/>
    <cellStyle name="Debit subtotal 3 3" xfId="31855" xr:uid="{00000000-0005-0000-0000-00006A7C0000}"/>
    <cellStyle name="Debit subtotal 3 3 2" xfId="31856" xr:uid="{00000000-0005-0000-0000-00006B7C0000}"/>
    <cellStyle name="Debit subtotal 3 3 2 2" xfId="31857" xr:uid="{00000000-0005-0000-0000-00006C7C0000}"/>
    <cellStyle name="Debit subtotal 3 3 3" xfId="31858" xr:uid="{00000000-0005-0000-0000-00006D7C0000}"/>
    <cellStyle name="Debit subtotal 3 3 3 2" xfId="31859" xr:uid="{00000000-0005-0000-0000-00006E7C0000}"/>
    <cellStyle name="Debit subtotal 3 3 4" xfId="31860" xr:uid="{00000000-0005-0000-0000-00006F7C0000}"/>
    <cellStyle name="Debit subtotal 3 4" xfId="31861" xr:uid="{00000000-0005-0000-0000-0000707C0000}"/>
    <cellStyle name="Debit subtotal 3 4 2" xfId="31862" xr:uid="{00000000-0005-0000-0000-0000717C0000}"/>
    <cellStyle name="Debit subtotal 3 4 2 2" xfId="31863" xr:uid="{00000000-0005-0000-0000-0000727C0000}"/>
    <cellStyle name="Debit subtotal 3 4 3" xfId="31864" xr:uid="{00000000-0005-0000-0000-0000737C0000}"/>
    <cellStyle name="Debit subtotal 3 4 3 2" xfId="31865" xr:uid="{00000000-0005-0000-0000-0000747C0000}"/>
    <cellStyle name="Debit subtotal 3 4 4" xfId="31866" xr:uid="{00000000-0005-0000-0000-0000757C0000}"/>
    <cellStyle name="Debit subtotal 3 5" xfId="31867" xr:uid="{00000000-0005-0000-0000-0000767C0000}"/>
    <cellStyle name="Debit subtotal 3 5 2" xfId="31868" xr:uid="{00000000-0005-0000-0000-0000777C0000}"/>
    <cellStyle name="Debit subtotal 3 5 2 2" xfId="31869" xr:uid="{00000000-0005-0000-0000-0000787C0000}"/>
    <cellStyle name="Debit subtotal 3 5 3" xfId="31870" xr:uid="{00000000-0005-0000-0000-0000797C0000}"/>
    <cellStyle name="Debit subtotal 3 5 3 2" xfId="31871" xr:uid="{00000000-0005-0000-0000-00007A7C0000}"/>
    <cellStyle name="Debit subtotal 3 5 4" xfId="31872" xr:uid="{00000000-0005-0000-0000-00007B7C0000}"/>
    <cellStyle name="Debit subtotal 3 6" xfId="31873" xr:uid="{00000000-0005-0000-0000-00007C7C0000}"/>
    <cellStyle name="Debit subtotal 3 6 2" xfId="31874" xr:uid="{00000000-0005-0000-0000-00007D7C0000}"/>
    <cellStyle name="Debit subtotal 3 6 2 2" xfId="31875" xr:uid="{00000000-0005-0000-0000-00007E7C0000}"/>
    <cellStyle name="Debit subtotal 3 6 3" xfId="31876" xr:uid="{00000000-0005-0000-0000-00007F7C0000}"/>
    <cellStyle name="Debit subtotal 3 6 3 2" xfId="31877" xr:uid="{00000000-0005-0000-0000-0000807C0000}"/>
    <cellStyle name="Debit subtotal 3 6 4" xfId="31878" xr:uid="{00000000-0005-0000-0000-0000817C0000}"/>
    <cellStyle name="Debit subtotal 3 7" xfId="31879" xr:uid="{00000000-0005-0000-0000-0000827C0000}"/>
    <cellStyle name="Debit subtotal 3 7 2" xfId="31880" xr:uid="{00000000-0005-0000-0000-0000837C0000}"/>
    <cellStyle name="Debit subtotal 3 7 2 2" xfId="31881" xr:uid="{00000000-0005-0000-0000-0000847C0000}"/>
    <cellStyle name="Debit subtotal 3 7 3" xfId="31882" xr:uid="{00000000-0005-0000-0000-0000857C0000}"/>
    <cellStyle name="Debit subtotal 3 7 3 2" xfId="31883" xr:uid="{00000000-0005-0000-0000-0000867C0000}"/>
    <cellStyle name="Debit subtotal 3 7 4" xfId="31884" xr:uid="{00000000-0005-0000-0000-0000877C0000}"/>
    <cellStyle name="Debit subtotal 3 8" xfId="31885" xr:uid="{00000000-0005-0000-0000-0000887C0000}"/>
    <cellStyle name="Debit subtotal 3 8 2" xfId="31886" xr:uid="{00000000-0005-0000-0000-0000897C0000}"/>
    <cellStyle name="Debit subtotal 3 8 2 2" xfId="31887" xr:uid="{00000000-0005-0000-0000-00008A7C0000}"/>
    <cellStyle name="Debit subtotal 3 8 3" xfId="31888" xr:uid="{00000000-0005-0000-0000-00008B7C0000}"/>
    <cellStyle name="Debit subtotal 3 9" xfId="31889" xr:uid="{00000000-0005-0000-0000-00008C7C0000}"/>
    <cellStyle name="Debit subtotal 3 9 2" xfId="31890" xr:uid="{00000000-0005-0000-0000-00008D7C0000}"/>
    <cellStyle name="Debit subtotal 3 9 2 2" xfId="31891" xr:uid="{00000000-0005-0000-0000-00008E7C0000}"/>
    <cellStyle name="Debit subtotal 3 9 3" xfId="31892" xr:uid="{00000000-0005-0000-0000-00008F7C0000}"/>
    <cellStyle name="Debit subtotal 4" xfId="31893" xr:uid="{00000000-0005-0000-0000-0000907C0000}"/>
    <cellStyle name="Debit subtotal 4 10" xfId="31894" xr:uid="{00000000-0005-0000-0000-0000917C0000}"/>
    <cellStyle name="Debit subtotal 4 10 2" xfId="31895" xr:uid="{00000000-0005-0000-0000-0000927C0000}"/>
    <cellStyle name="Debit subtotal 4 11" xfId="31896" xr:uid="{00000000-0005-0000-0000-0000937C0000}"/>
    <cellStyle name="Debit subtotal 4 11 2" xfId="31897" xr:uid="{00000000-0005-0000-0000-0000947C0000}"/>
    <cellStyle name="Debit subtotal 4 12" xfId="31898" xr:uid="{00000000-0005-0000-0000-0000957C0000}"/>
    <cellStyle name="Debit subtotal 4 2" xfId="31899" xr:uid="{00000000-0005-0000-0000-0000967C0000}"/>
    <cellStyle name="Debit subtotal 4 2 2" xfId="31900" xr:uid="{00000000-0005-0000-0000-0000977C0000}"/>
    <cellStyle name="Debit subtotal 4 2 2 2" xfId="31901" xr:uid="{00000000-0005-0000-0000-0000987C0000}"/>
    <cellStyle name="Debit subtotal 4 2 3" xfId="31902" xr:uid="{00000000-0005-0000-0000-0000997C0000}"/>
    <cellStyle name="Debit subtotal 4 2 3 2" xfId="31903" xr:uid="{00000000-0005-0000-0000-00009A7C0000}"/>
    <cellStyle name="Debit subtotal 4 2 4" xfId="31904" xr:uid="{00000000-0005-0000-0000-00009B7C0000}"/>
    <cellStyle name="Debit subtotal 4 3" xfId="31905" xr:uid="{00000000-0005-0000-0000-00009C7C0000}"/>
    <cellStyle name="Debit subtotal 4 3 2" xfId="31906" xr:uid="{00000000-0005-0000-0000-00009D7C0000}"/>
    <cellStyle name="Debit subtotal 4 3 2 2" xfId="31907" xr:uid="{00000000-0005-0000-0000-00009E7C0000}"/>
    <cellStyle name="Debit subtotal 4 3 3" xfId="31908" xr:uid="{00000000-0005-0000-0000-00009F7C0000}"/>
    <cellStyle name="Debit subtotal 4 3 3 2" xfId="31909" xr:uid="{00000000-0005-0000-0000-0000A07C0000}"/>
    <cellStyle name="Debit subtotal 4 3 4" xfId="31910" xr:uid="{00000000-0005-0000-0000-0000A17C0000}"/>
    <cellStyle name="Debit subtotal 4 4" xfId="31911" xr:uid="{00000000-0005-0000-0000-0000A27C0000}"/>
    <cellStyle name="Debit subtotal 4 4 2" xfId="31912" xr:uid="{00000000-0005-0000-0000-0000A37C0000}"/>
    <cellStyle name="Debit subtotal 4 4 2 2" xfId="31913" xr:uid="{00000000-0005-0000-0000-0000A47C0000}"/>
    <cellStyle name="Debit subtotal 4 4 3" xfId="31914" xr:uid="{00000000-0005-0000-0000-0000A57C0000}"/>
    <cellStyle name="Debit subtotal 4 4 3 2" xfId="31915" xr:uid="{00000000-0005-0000-0000-0000A67C0000}"/>
    <cellStyle name="Debit subtotal 4 4 4" xfId="31916" xr:uid="{00000000-0005-0000-0000-0000A77C0000}"/>
    <cellStyle name="Debit subtotal 4 5" xfId="31917" xr:uid="{00000000-0005-0000-0000-0000A87C0000}"/>
    <cellStyle name="Debit subtotal 4 5 2" xfId="31918" xr:uid="{00000000-0005-0000-0000-0000A97C0000}"/>
    <cellStyle name="Debit subtotal 4 5 2 2" xfId="31919" xr:uid="{00000000-0005-0000-0000-0000AA7C0000}"/>
    <cellStyle name="Debit subtotal 4 5 3" xfId="31920" xr:uid="{00000000-0005-0000-0000-0000AB7C0000}"/>
    <cellStyle name="Debit subtotal 4 5 3 2" xfId="31921" xr:uid="{00000000-0005-0000-0000-0000AC7C0000}"/>
    <cellStyle name="Debit subtotal 4 5 4" xfId="31922" xr:uid="{00000000-0005-0000-0000-0000AD7C0000}"/>
    <cellStyle name="Debit subtotal 4 6" xfId="31923" xr:uid="{00000000-0005-0000-0000-0000AE7C0000}"/>
    <cellStyle name="Debit subtotal 4 6 2" xfId="31924" xr:uid="{00000000-0005-0000-0000-0000AF7C0000}"/>
    <cellStyle name="Debit subtotal 4 6 2 2" xfId="31925" xr:uid="{00000000-0005-0000-0000-0000B07C0000}"/>
    <cellStyle name="Debit subtotal 4 6 3" xfId="31926" xr:uid="{00000000-0005-0000-0000-0000B17C0000}"/>
    <cellStyle name="Debit subtotal 4 6 3 2" xfId="31927" xr:uid="{00000000-0005-0000-0000-0000B27C0000}"/>
    <cellStyle name="Debit subtotal 4 6 4" xfId="31928" xr:uid="{00000000-0005-0000-0000-0000B37C0000}"/>
    <cellStyle name="Debit subtotal 4 7" xfId="31929" xr:uid="{00000000-0005-0000-0000-0000B47C0000}"/>
    <cellStyle name="Debit subtotal 4 7 2" xfId="31930" xr:uid="{00000000-0005-0000-0000-0000B57C0000}"/>
    <cellStyle name="Debit subtotal 4 7 2 2" xfId="31931" xr:uid="{00000000-0005-0000-0000-0000B67C0000}"/>
    <cellStyle name="Debit subtotal 4 7 3" xfId="31932" xr:uid="{00000000-0005-0000-0000-0000B77C0000}"/>
    <cellStyle name="Debit subtotal 4 7 3 2" xfId="31933" xr:uid="{00000000-0005-0000-0000-0000B87C0000}"/>
    <cellStyle name="Debit subtotal 4 7 4" xfId="31934" xr:uid="{00000000-0005-0000-0000-0000B97C0000}"/>
    <cellStyle name="Debit subtotal 4 8" xfId="31935" xr:uid="{00000000-0005-0000-0000-0000BA7C0000}"/>
    <cellStyle name="Debit subtotal 4 8 2" xfId="31936" xr:uid="{00000000-0005-0000-0000-0000BB7C0000}"/>
    <cellStyle name="Debit subtotal 4 8 2 2" xfId="31937" xr:uid="{00000000-0005-0000-0000-0000BC7C0000}"/>
    <cellStyle name="Debit subtotal 4 8 3" xfId="31938" xr:uid="{00000000-0005-0000-0000-0000BD7C0000}"/>
    <cellStyle name="Debit subtotal 4 9" xfId="31939" xr:uid="{00000000-0005-0000-0000-0000BE7C0000}"/>
    <cellStyle name="Debit subtotal 4 9 2" xfId="31940" xr:uid="{00000000-0005-0000-0000-0000BF7C0000}"/>
    <cellStyle name="Debit subtotal 4 9 2 2" xfId="31941" xr:uid="{00000000-0005-0000-0000-0000C07C0000}"/>
    <cellStyle name="Debit subtotal 4 9 3" xfId="31942" xr:uid="{00000000-0005-0000-0000-0000C17C0000}"/>
    <cellStyle name="Debit subtotal 5" xfId="31943" xr:uid="{00000000-0005-0000-0000-0000C27C0000}"/>
    <cellStyle name="Debit subtotal 5 10" xfId="31944" xr:uid="{00000000-0005-0000-0000-0000C37C0000}"/>
    <cellStyle name="Debit subtotal 5 10 2" xfId="31945" xr:uid="{00000000-0005-0000-0000-0000C47C0000}"/>
    <cellStyle name="Debit subtotal 5 11" xfId="31946" xr:uid="{00000000-0005-0000-0000-0000C57C0000}"/>
    <cellStyle name="Debit subtotal 5 11 2" xfId="31947" xr:uid="{00000000-0005-0000-0000-0000C67C0000}"/>
    <cellStyle name="Debit subtotal 5 12" xfId="31948" xr:uid="{00000000-0005-0000-0000-0000C77C0000}"/>
    <cellStyle name="Debit subtotal 5 2" xfId="31949" xr:uid="{00000000-0005-0000-0000-0000C87C0000}"/>
    <cellStyle name="Debit subtotal 5 2 2" xfId="31950" xr:uid="{00000000-0005-0000-0000-0000C97C0000}"/>
    <cellStyle name="Debit subtotal 5 2 2 2" xfId="31951" xr:uid="{00000000-0005-0000-0000-0000CA7C0000}"/>
    <cellStyle name="Debit subtotal 5 2 3" xfId="31952" xr:uid="{00000000-0005-0000-0000-0000CB7C0000}"/>
    <cellStyle name="Debit subtotal 5 2 3 2" xfId="31953" xr:uid="{00000000-0005-0000-0000-0000CC7C0000}"/>
    <cellStyle name="Debit subtotal 5 2 4" xfId="31954" xr:uid="{00000000-0005-0000-0000-0000CD7C0000}"/>
    <cellStyle name="Debit subtotal 5 3" xfId="31955" xr:uid="{00000000-0005-0000-0000-0000CE7C0000}"/>
    <cellStyle name="Debit subtotal 5 3 2" xfId="31956" xr:uid="{00000000-0005-0000-0000-0000CF7C0000}"/>
    <cellStyle name="Debit subtotal 5 3 2 2" xfId="31957" xr:uid="{00000000-0005-0000-0000-0000D07C0000}"/>
    <cellStyle name="Debit subtotal 5 3 3" xfId="31958" xr:uid="{00000000-0005-0000-0000-0000D17C0000}"/>
    <cellStyle name="Debit subtotal 5 3 3 2" xfId="31959" xr:uid="{00000000-0005-0000-0000-0000D27C0000}"/>
    <cellStyle name="Debit subtotal 5 3 4" xfId="31960" xr:uid="{00000000-0005-0000-0000-0000D37C0000}"/>
    <cellStyle name="Debit subtotal 5 4" xfId="31961" xr:uid="{00000000-0005-0000-0000-0000D47C0000}"/>
    <cellStyle name="Debit subtotal 5 4 2" xfId="31962" xr:uid="{00000000-0005-0000-0000-0000D57C0000}"/>
    <cellStyle name="Debit subtotal 5 4 2 2" xfId="31963" xr:uid="{00000000-0005-0000-0000-0000D67C0000}"/>
    <cellStyle name="Debit subtotal 5 4 3" xfId="31964" xr:uid="{00000000-0005-0000-0000-0000D77C0000}"/>
    <cellStyle name="Debit subtotal 5 4 3 2" xfId="31965" xr:uid="{00000000-0005-0000-0000-0000D87C0000}"/>
    <cellStyle name="Debit subtotal 5 4 4" xfId="31966" xr:uid="{00000000-0005-0000-0000-0000D97C0000}"/>
    <cellStyle name="Debit subtotal 5 5" xfId="31967" xr:uid="{00000000-0005-0000-0000-0000DA7C0000}"/>
    <cellStyle name="Debit subtotal 5 5 2" xfId="31968" xr:uid="{00000000-0005-0000-0000-0000DB7C0000}"/>
    <cellStyle name="Debit subtotal 5 5 2 2" xfId="31969" xr:uid="{00000000-0005-0000-0000-0000DC7C0000}"/>
    <cellStyle name="Debit subtotal 5 5 3" xfId="31970" xr:uid="{00000000-0005-0000-0000-0000DD7C0000}"/>
    <cellStyle name="Debit subtotal 5 5 3 2" xfId="31971" xr:uid="{00000000-0005-0000-0000-0000DE7C0000}"/>
    <cellStyle name="Debit subtotal 5 5 4" xfId="31972" xr:uid="{00000000-0005-0000-0000-0000DF7C0000}"/>
    <cellStyle name="Debit subtotal 5 6" xfId="31973" xr:uid="{00000000-0005-0000-0000-0000E07C0000}"/>
    <cellStyle name="Debit subtotal 5 6 2" xfId="31974" xr:uid="{00000000-0005-0000-0000-0000E17C0000}"/>
    <cellStyle name="Debit subtotal 5 6 2 2" xfId="31975" xr:uid="{00000000-0005-0000-0000-0000E27C0000}"/>
    <cellStyle name="Debit subtotal 5 6 3" xfId="31976" xr:uid="{00000000-0005-0000-0000-0000E37C0000}"/>
    <cellStyle name="Debit subtotal 5 6 3 2" xfId="31977" xr:uid="{00000000-0005-0000-0000-0000E47C0000}"/>
    <cellStyle name="Debit subtotal 5 6 4" xfId="31978" xr:uid="{00000000-0005-0000-0000-0000E57C0000}"/>
    <cellStyle name="Debit subtotal 5 7" xfId="31979" xr:uid="{00000000-0005-0000-0000-0000E67C0000}"/>
    <cellStyle name="Debit subtotal 5 7 2" xfId="31980" xr:uid="{00000000-0005-0000-0000-0000E77C0000}"/>
    <cellStyle name="Debit subtotal 5 7 2 2" xfId="31981" xr:uid="{00000000-0005-0000-0000-0000E87C0000}"/>
    <cellStyle name="Debit subtotal 5 7 3" xfId="31982" xr:uid="{00000000-0005-0000-0000-0000E97C0000}"/>
    <cellStyle name="Debit subtotal 5 7 3 2" xfId="31983" xr:uid="{00000000-0005-0000-0000-0000EA7C0000}"/>
    <cellStyle name="Debit subtotal 5 7 4" xfId="31984" xr:uid="{00000000-0005-0000-0000-0000EB7C0000}"/>
    <cellStyle name="Debit subtotal 5 8" xfId="31985" xr:uid="{00000000-0005-0000-0000-0000EC7C0000}"/>
    <cellStyle name="Debit subtotal 5 8 2" xfId="31986" xr:uid="{00000000-0005-0000-0000-0000ED7C0000}"/>
    <cellStyle name="Debit subtotal 5 8 2 2" xfId="31987" xr:uid="{00000000-0005-0000-0000-0000EE7C0000}"/>
    <cellStyle name="Debit subtotal 5 8 3" xfId="31988" xr:uid="{00000000-0005-0000-0000-0000EF7C0000}"/>
    <cellStyle name="Debit subtotal 5 9" xfId="31989" xr:uid="{00000000-0005-0000-0000-0000F07C0000}"/>
    <cellStyle name="Debit subtotal 5 9 2" xfId="31990" xr:uid="{00000000-0005-0000-0000-0000F17C0000}"/>
    <cellStyle name="Debit subtotal 5 9 2 2" xfId="31991" xr:uid="{00000000-0005-0000-0000-0000F27C0000}"/>
    <cellStyle name="Debit subtotal 5 9 3" xfId="31992" xr:uid="{00000000-0005-0000-0000-0000F37C0000}"/>
    <cellStyle name="Debit subtotal 6" xfId="31993" xr:uid="{00000000-0005-0000-0000-0000F47C0000}"/>
    <cellStyle name="Debit subtotal 6 10" xfId="31994" xr:uid="{00000000-0005-0000-0000-0000F57C0000}"/>
    <cellStyle name="Debit subtotal 6 10 2" xfId="31995" xr:uid="{00000000-0005-0000-0000-0000F67C0000}"/>
    <cellStyle name="Debit subtotal 6 11" xfId="31996" xr:uid="{00000000-0005-0000-0000-0000F77C0000}"/>
    <cellStyle name="Debit subtotal 6 11 2" xfId="31997" xr:uid="{00000000-0005-0000-0000-0000F87C0000}"/>
    <cellStyle name="Debit subtotal 6 12" xfId="31998" xr:uid="{00000000-0005-0000-0000-0000F97C0000}"/>
    <cellStyle name="Debit subtotal 6 2" xfId="31999" xr:uid="{00000000-0005-0000-0000-0000FA7C0000}"/>
    <cellStyle name="Debit subtotal 6 2 2" xfId="32000" xr:uid="{00000000-0005-0000-0000-0000FB7C0000}"/>
    <cellStyle name="Debit subtotal 6 2 2 2" xfId="32001" xr:uid="{00000000-0005-0000-0000-0000FC7C0000}"/>
    <cellStyle name="Debit subtotal 6 2 3" xfId="32002" xr:uid="{00000000-0005-0000-0000-0000FD7C0000}"/>
    <cellStyle name="Debit subtotal 6 2 3 2" xfId="32003" xr:uid="{00000000-0005-0000-0000-0000FE7C0000}"/>
    <cellStyle name="Debit subtotal 6 2 4" xfId="32004" xr:uid="{00000000-0005-0000-0000-0000FF7C0000}"/>
    <cellStyle name="Debit subtotal 6 3" xfId="32005" xr:uid="{00000000-0005-0000-0000-0000007D0000}"/>
    <cellStyle name="Debit subtotal 6 3 2" xfId="32006" xr:uid="{00000000-0005-0000-0000-0000017D0000}"/>
    <cellStyle name="Debit subtotal 6 3 2 2" xfId="32007" xr:uid="{00000000-0005-0000-0000-0000027D0000}"/>
    <cellStyle name="Debit subtotal 6 3 3" xfId="32008" xr:uid="{00000000-0005-0000-0000-0000037D0000}"/>
    <cellStyle name="Debit subtotal 6 3 3 2" xfId="32009" xr:uid="{00000000-0005-0000-0000-0000047D0000}"/>
    <cellStyle name="Debit subtotal 6 3 4" xfId="32010" xr:uid="{00000000-0005-0000-0000-0000057D0000}"/>
    <cellStyle name="Debit subtotal 6 4" xfId="32011" xr:uid="{00000000-0005-0000-0000-0000067D0000}"/>
    <cellStyle name="Debit subtotal 6 4 2" xfId="32012" xr:uid="{00000000-0005-0000-0000-0000077D0000}"/>
    <cellStyle name="Debit subtotal 6 4 2 2" xfId="32013" xr:uid="{00000000-0005-0000-0000-0000087D0000}"/>
    <cellStyle name="Debit subtotal 6 4 3" xfId="32014" xr:uid="{00000000-0005-0000-0000-0000097D0000}"/>
    <cellStyle name="Debit subtotal 6 4 3 2" xfId="32015" xr:uid="{00000000-0005-0000-0000-00000A7D0000}"/>
    <cellStyle name="Debit subtotal 6 4 4" xfId="32016" xr:uid="{00000000-0005-0000-0000-00000B7D0000}"/>
    <cellStyle name="Debit subtotal 6 5" xfId="32017" xr:uid="{00000000-0005-0000-0000-00000C7D0000}"/>
    <cellStyle name="Debit subtotal 6 5 2" xfId="32018" xr:uid="{00000000-0005-0000-0000-00000D7D0000}"/>
    <cellStyle name="Debit subtotal 6 5 2 2" xfId="32019" xr:uid="{00000000-0005-0000-0000-00000E7D0000}"/>
    <cellStyle name="Debit subtotal 6 5 3" xfId="32020" xr:uid="{00000000-0005-0000-0000-00000F7D0000}"/>
    <cellStyle name="Debit subtotal 6 5 3 2" xfId="32021" xr:uid="{00000000-0005-0000-0000-0000107D0000}"/>
    <cellStyle name="Debit subtotal 6 5 4" xfId="32022" xr:uid="{00000000-0005-0000-0000-0000117D0000}"/>
    <cellStyle name="Debit subtotal 6 6" xfId="32023" xr:uid="{00000000-0005-0000-0000-0000127D0000}"/>
    <cellStyle name="Debit subtotal 6 6 2" xfId="32024" xr:uid="{00000000-0005-0000-0000-0000137D0000}"/>
    <cellStyle name="Debit subtotal 6 6 2 2" xfId="32025" xr:uid="{00000000-0005-0000-0000-0000147D0000}"/>
    <cellStyle name="Debit subtotal 6 6 3" xfId="32026" xr:uid="{00000000-0005-0000-0000-0000157D0000}"/>
    <cellStyle name="Debit subtotal 6 6 3 2" xfId="32027" xr:uid="{00000000-0005-0000-0000-0000167D0000}"/>
    <cellStyle name="Debit subtotal 6 6 4" xfId="32028" xr:uid="{00000000-0005-0000-0000-0000177D0000}"/>
    <cellStyle name="Debit subtotal 6 7" xfId="32029" xr:uid="{00000000-0005-0000-0000-0000187D0000}"/>
    <cellStyle name="Debit subtotal 6 7 2" xfId="32030" xr:uid="{00000000-0005-0000-0000-0000197D0000}"/>
    <cellStyle name="Debit subtotal 6 7 2 2" xfId="32031" xr:uid="{00000000-0005-0000-0000-00001A7D0000}"/>
    <cellStyle name="Debit subtotal 6 7 3" xfId="32032" xr:uid="{00000000-0005-0000-0000-00001B7D0000}"/>
    <cellStyle name="Debit subtotal 6 7 3 2" xfId="32033" xr:uid="{00000000-0005-0000-0000-00001C7D0000}"/>
    <cellStyle name="Debit subtotal 6 7 4" xfId="32034" xr:uid="{00000000-0005-0000-0000-00001D7D0000}"/>
    <cellStyle name="Debit subtotal 6 8" xfId="32035" xr:uid="{00000000-0005-0000-0000-00001E7D0000}"/>
    <cellStyle name="Debit subtotal 6 8 2" xfId="32036" xr:uid="{00000000-0005-0000-0000-00001F7D0000}"/>
    <cellStyle name="Debit subtotal 6 8 2 2" xfId="32037" xr:uid="{00000000-0005-0000-0000-0000207D0000}"/>
    <cellStyle name="Debit subtotal 6 8 3" xfId="32038" xr:uid="{00000000-0005-0000-0000-0000217D0000}"/>
    <cellStyle name="Debit subtotal 6 9" xfId="32039" xr:uid="{00000000-0005-0000-0000-0000227D0000}"/>
    <cellStyle name="Debit subtotal 6 9 2" xfId="32040" xr:uid="{00000000-0005-0000-0000-0000237D0000}"/>
    <cellStyle name="Debit subtotal 6 9 2 2" xfId="32041" xr:uid="{00000000-0005-0000-0000-0000247D0000}"/>
    <cellStyle name="Debit subtotal 6 9 3" xfId="32042" xr:uid="{00000000-0005-0000-0000-0000257D0000}"/>
    <cellStyle name="Debit subtotal 7" xfId="32043" xr:uid="{00000000-0005-0000-0000-0000267D0000}"/>
    <cellStyle name="Debit subtotal 7 10" xfId="32044" xr:uid="{00000000-0005-0000-0000-0000277D0000}"/>
    <cellStyle name="Debit subtotal 7 10 2" xfId="32045" xr:uid="{00000000-0005-0000-0000-0000287D0000}"/>
    <cellStyle name="Debit subtotal 7 11" xfId="32046" xr:uid="{00000000-0005-0000-0000-0000297D0000}"/>
    <cellStyle name="Debit subtotal 7 11 2" xfId="32047" xr:uid="{00000000-0005-0000-0000-00002A7D0000}"/>
    <cellStyle name="Debit subtotal 7 12" xfId="32048" xr:uid="{00000000-0005-0000-0000-00002B7D0000}"/>
    <cellStyle name="Debit subtotal 7 2" xfId="32049" xr:uid="{00000000-0005-0000-0000-00002C7D0000}"/>
    <cellStyle name="Debit subtotal 7 2 2" xfId="32050" xr:uid="{00000000-0005-0000-0000-00002D7D0000}"/>
    <cellStyle name="Debit subtotal 7 2 2 2" xfId="32051" xr:uid="{00000000-0005-0000-0000-00002E7D0000}"/>
    <cellStyle name="Debit subtotal 7 2 3" xfId="32052" xr:uid="{00000000-0005-0000-0000-00002F7D0000}"/>
    <cellStyle name="Debit subtotal 7 2 3 2" xfId="32053" xr:uid="{00000000-0005-0000-0000-0000307D0000}"/>
    <cellStyle name="Debit subtotal 7 2 4" xfId="32054" xr:uid="{00000000-0005-0000-0000-0000317D0000}"/>
    <cellStyle name="Debit subtotal 7 3" xfId="32055" xr:uid="{00000000-0005-0000-0000-0000327D0000}"/>
    <cellStyle name="Debit subtotal 7 3 2" xfId="32056" xr:uid="{00000000-0005-0000-0000-0000337D0000}"/>
    <cellStyle name="Debit subtotal 7 3 2 2" xfId="32057" xr:uid="{00000000-0005-0000-0000-0000347D0000}"/>
    <cellStyle name="Debit subtotal 7 3 3" xfId="32058" xr:uid="{00000000-0005-0000-0000-0000357D0000}"/>
    <cellStyle name="Debit subtotal 7 3 3 2" xfId="32059" xr:uid="{00000000-0005-0000-0000-0000367D0000}"/>
    <cellStyle name="Debit subtotal 7 3 4" xfId="32060" xr:uid="{00000000-0005-0000-0000-0000377D0000}"/>
    <cellStyle name="Debit subtotal 7 4" xfId="32061" xr:uid="{00000000-0005-0000-0000-0000387D0000}"/>
    <cellStyle name="Debit subtotal 7 4 2" xfId="32062" xr:uid="{00000000-0005-0000-0000-0000397D0000}"/>
    <cellStyle name="Debit subtotal 7 4 2 2" xfId="32063" xr:uid="{00000000-0005-0000-0000-00003A7D0000}"/>
    <cellStyle name="Debit subtotal 7 4 3" xfId="32064" xr:uid="{00000000-0005-0000-0000-00003B7D0000}"/>
    <cellStyle name="Debit subtotal 7 4 3 2" xfId="32065" xr:uid="{00000000-0005-0000-0000-00003C7D0000}"/>
    <cellStyle name="Debit subtotal 7 4 4" xfId="32066" xr:uid="{00000000-0005-0000-0000-00003D7D0000}"/>
    <cellStyle name="Debit subtotal 7 5" xfId="32067" xr:uid="{00000000-0005-0000-0000-00003E7D0000}"/>
    <cellStyle name="Debit subtotal 7 5 2" xfId="32068" xr:uid="{00000000-0005-0000-0000-00003F7D0000}"/>
    <cellStyle name="Debit subtotal 7 5 2 2" xfId="32069" xr:uid="{00000000-0005-0000-0000-0000407D0000}"/>
    <cellStyle name="Debit subtotal 7 5 3" xfId="32070" xr:uid="{00000000-0005-0000-0000-0000417D0000}"/>
    <cellStyle name="Debit subtotal 7 5 3 2" xfId="32071" xr:uid="{00000000-0005-0000-0000-0000427D0000}"/>
    <cellStyle name="Debit subtotal 7 5 4" xfId="32072" xr:uid="{00000000-0005-0000-0000-0000437D0000}"/>
    <cellStyle name="Debit subtotal 7 6" xfId="32073" xr:uid="{00000000-0005-0000-0000-0000447D0000}"/>
    <cellStyle name="Debit subtotal 7 6 2" xfId="32074" xr:uid="{00000000-0005-0000-0000-0000457D0000}"/>
    <cellStyle name="Debit subtotal 7 6 2 2" xfId="32075" xr:uid="{00000000-0005-0000-0000-0000467D0000}"/>
    <cellStyle name="Debit subtotal 7 6 3" xfId="32076" xr:uid="{00000000-0005-0000-0000-0000477D0000}"/>
    <cellStyle name="Debit subtotal 7 6 3 2" xfId="32077" xr:uid="{00000000-0005-0000-0000-0000487D0000}"/>
    <cellStyle name="Debit subtotal 7 6 4" xfId="32078" xr:uid="{00000000-0005-0000-0000-0000497D0000}"/>
    <cellStyle name="Debit subtotal 7 7" xfId="32079" xr:uid="{00000000-0005-0000-0000-00004A7D0000}"/>
    <cellStyle name="Debit subtotal 7 7 2" xfId="32080" xr:uid="{00000000-0005-0000-0000-00004B7D0000}"/>
    <cellStyle name="Debit subtotal 7 7 2 2" xfId="32081" xr:uid="{00000000-0005-0000-0000-00004C7D0000}"/>
    <cellStyle name="Debit subtotal 7 7 3" xfId="32082" xr:uid="{00000000-0005-0000-0000-00004D7D0000}"/>
    <cellStyle name="Debit subtotal 7 7 3 2" xfId="32083" xr:uid="{00000000-0005-0000-0000-00004E7D0000}"/>
    <cellStyle name="Debit subtotal 7 7 4" xfId="32084" xr:uid="{00000000-0005-0000-0000-00004F7D0000}"/>
    <cellStyle name="Debit subtotal 7 8" xfId="32085" xr:uid="{00000000-0005-0000-0000-0000507D0000}"/>
    <cellStyle name="Debit subtotal 7 8 2" xfId="32086" xr:uid="{00000000-0005-0000-0000-0000517D0000}"/>
    <cellStyle name="Debit subtotal 7 8 2 2" xfId="32087" xr:uid="{00000000-0005-0000-0000-0000527D0000}"/>
    <cellStyle name="Debit subtotal 7 8 3" xfId="32088" xr:uid="{00000000-0005-0000-0000-0000537D0000}"/>
    <cellStyle name="Debit subtotal 7 9" xfId="32089" xr:uid="{00000000-0005-0000-0000-0000547D0000}"/>
    <cellStyle name="Debit subtotal 7 9 2" xfId="32090" xr:uid="{00000000-0005-0000-0000-0000557D0000}"/>
    <cellStyle name="Debit subtotal 7 9 2 2" xfId="32091" xr:uid="{00000000-0005-0000-0000-0000567D0000}"/>
    <cellStyle name="Debit subtotal 7 9 3" xfId="32092" xr:uid="{00000000-0005-0000-0000-0000577D0000}"/>
    <cellStyle name="Debit subtotal 8" xfId="32093" xr:uid="{00000000-0005-0000-0000-0000587D0000}"/>
    <cellStyle name="Debit subtotal 8 10" xfId="32094" xr:uid="{00000000-0005-0000-0000-0000597D0000}"/>
    <cellStyle name="Debit subtotal 8 10 2" xfId="32095" xr:uid="{00000000-0005-0000-0000-00005A7D0000}"/>
    <cellStyle name="Debit subtotal 8 11" xfId="32096" xr:uid="{00000000-0005-0000-0000-00005B7D0000}"/>
    <cellStyle name="Debit subtotal 8 11 2" xfId="32097" xr:uid="{00000000-0005-0000-0000-00005C7D0000}"/>
    <cellStyle name="Debit subtotal 8 12" xfId="32098" xr:uid="{00000000-0005-0000-0000-00005D7D0000}"/>
    <cellStyle name="Debit subtotal 8 2" xfId="32099" xr:uid="{00000000-0005-0000-0000-00005E7D0000}"/>
    <cellStyle name="Debit subtotal 8 2 2" xfId="32100" xr:uid="{00000000-0005-0000-0000-00005F7D0000}"/>
    <cellStyle name="Debit subtotal 8 2 2 2" xfId="32101" xr:uid="{00000000-0005-0000-0000-0000607D0000}"/>
    <cellStyle name="Debit subtotal 8 2 3" xfId="32102" xr:uid="{00000000-0005-0000-0000-0000617D0000}"/>
    <cellStyle name="Debit subtotal 8 2 3 2" xfId="32103" xr:uid="{00000000-0005-0000-0000-0000627D0000}"/>
    <cellStyle name="Debit subtotal 8 2 4" xfId="32104" xr:uid="{00000000-0005-0000-0000-0000637D0000}"/>
    <cellStyle name="Debit subtotal 8 3" xfId="32105" xr:uid="{00000000-0005-0000-0000-0000647D0000}"/>
    <cellStyle name="Debit subtotal 8 3 2" xfId="32106" xr:uid="{00000000-0005-0000-0000-0000657D0000}"/>
    <cellStyle name="Debit subtotal 8 3 2 2" xfId="32107" xr:uid="{00000000-0005-0000-0000-0000667D0000}"/>
    <cellStyle name="Debit subtotal 8 3 3" xfId="32108" xr:uid="{00000000-0005-0000-0000-0000677D0000}"/>
    <cellStyle name="Debit subtotal 8 3 3 2" xfId="32109" xr:uid="{00000000-0005-0000-0000-0000687D0000}"/>
    <cellStyle name="Debit subtotal 8 3 4" xfId="32110" xr:uid="{00000000-0005-0000-0000-0000697D0000}"/>
    <cellStyle name="Debit subtotal 8 4" xfId="32111" xr:uid="{00000000-0005-0000-0000-00006A7D0000}"/>
    <cellStyle name="Debit subtotal 8 4 2" xfId="32112" xr:uid="{00000000-0005-0000-0000-00006B7D0000}"/>
    <cellStyle name="Debit subtotal 8 4 2 2" xfId="32113" xr:uid="{00000000-0005-0000-0000-00006C7D0000}"/>
    <cellStyle name="Debit subtotal 8 4 3" xfId="32114" xr:uid="{00000000-0005-0000-0000-00006D7D0000}"/>
    <cellStyle name="Debit subtotal 8 4 3 2" xfId="32115" xr:uid="{00000000-0005-0000-0000-00006E7D0000}"/>
    <cellStyle name="Debit subtotal 8 4 4" xfId="32116" xr:uid="{00000000-0005-0000-0000-00006F7D0000}"/>
    <cellStyle name="Debit subtotal 8 5" xfId="32117" xr:uid="{00000000-0005-0000-0000-0000707D0000}"/>
    <cellStyle name="Debit subtotal 8 5 2" xfId="32118" xr:uid="{00000000-0005-0000-0000-0000717D0000}"/>
    <cellStyle name="Debit subtotal 8 5 2 2" xfId="32119" xr:uid="{00000000-0005-0000-0000-0000727D0000}"/>
    <cellStyle name="Debit subtotal 8 5 3" xfId="32120" xr:uid="{00000000-0005-0000-0000-0000737D0000}"/>
    <cellStyle name="Debit subtotal 8 5 3 2" xfId="32121" xr:uid="{00000000-0005-0000-0000-0000747D0000}"/>
    <cellStyle name="Debit subtotal 8 5 4" xfId="32122" xr:uid="{00000000-0005-0000-0000-0000757D0000}"/>
    <cellStyle name="Debit subtotal 8 6" xfId="32123" xr:uid="{00000000-0005-0000-0000-0000767D0000}"/>
    <cellStyle name="Debit subtotal 8 6 2" xfId="32124" xr:uid="{00000000-0005-0000-0000-0000777D0000}"/>
    <cellStyle name="Debit subtotal 8 6 2 2" xfId="32125" xr:uid="{00000000-0005-0000-0000-0000787D0000}"/>
    <cellStyle name="Debit subtotal 8 6 3" xfId="32126" xr:uid="{00000000-0005-0000-0000-0000797D0000}"/>
    <cellStyle name="Debit subtotal 8 6 3 2" xfId="32127" xr:uid="{00000000-0005-0000-0000-00007A7D0000}"/>
    <cellStyle name="Debit subtotal 8 6 4" xfId="32128" xr:uid="{00000000-0005-0000-0000-00007B7D0000}"/>
    <cellStyle name="Debit subtotal 8 7" xfId="32129" xr:uid="{00000000-0005-0000-0000-00007C7D0000}"/>
    <cellStyle name="Debit subtotal 8 7 2" xfId="32130" xr:uid="{00000000-0005-0000-0000-00007D7D0000}"/>
    <cellStyle name="Debit subtotal 8 7 2 2" xfId="32131" xr:uid="{00000000-0005-0000-0000-00007E7D0000}"/>
    <cellStyle name="Debit subtotal 8 7 3" xfId="32132" xr:uid="{00000000-0005-0000-0000-00007F7D0000}"/>
    <cellStyle name="Debit subtotal 8 7 3 2" xfId="32133" xr:uid="{00000000-0005-0000-0000-0000807D0000}"/>
    <cellStyle name="Debit subtotal 8 7 4" xfId="32134" xr:uid="{00000000-0005-0000-0000-0000817D0000}"/>
    <cellStyle name="Debit subtotal 8 8" xfId="32135" xr:uid="{00000000-0005-0000-0000-0000827D0000}"/>
    <cellStyle name="Debit subtotal 8 8 2" xfId="32136" xr:uid="{00000000-0005-0000-0000-0000837D0000}"/>
    <cellStyle name="Debit subtotal 8 8 2 2" xfId="32137" xr:uid="{00000000-0005-0000-0000-0000847D0000}"/>
    <cellStyle name="Debit subtotal 8 8 3" xfId="32138" xr:uid="{00000000-0005-0000-0000-0000857D0000}"/>
    <cellStyle name="Debit subtotal 8 9" xfId="32139" xr:uid="{00000000-0005-0000-0000-0000867D0000}"/>
    <cellStyle name="Debit subtotal 8 9 2" xfId="32140" xr:uid="{00000000-0005-0000-0000-0000877D0000}"/>
    <cellStyle name="Debit subtotal 8 9 2 2" xfId="32141" xr:uid="{00000000-0005-0000-0000-0000887D0000}"/>
    <cellStyle name="Debit subtotal 8 9 3" xfId="32142" xr:uid="{00000000-0005-0000-0000-0000897D0000}"/>
    <cellStyle name="Debit subtotal 9" xfId="32143" xr:uid="{00000000-0005-0000-0000-00008A7D0000}"/>
    <cellStyle name="Debit subtotal 9 10" xfId="32144" xr:uid="{00000000-0005-0000-0000-00008B7D0000}"/>
    <cellStyle name="Debit subtotal 9 10 2" xfId="32145" xr:uid="{00000000-0005-0000-0000-00008C7D0000}"/>
    <cellStyle name="Debit subtotal 9 11" xfId="32146" xr:uid="{00000000-0005-0000-0000-00008D7D0000}"/>
    <cellStyle name="Debit subtotal 9 11 2" xfId="32147" xr:uid="{00000000-0005-0000-0000-00008E7D0000}"/>
    <cellStyle name="Debit subtotal 9 12" xfId="32148" xr:uid="{00000000-0005-0000-0000-00008F7D0000}"/>
    <cellStyle name="Debit subtotal 9 2" xfId="32149" xr:uid="{00000000-0005-0000-0000-0000907D0000}"/>
    <cellStyle name="Debit subtotal 9 2 2" xfId="32150" xr:uid="{00000000-0005-0000-0000-0000917D0000}"/>
    <cellStyle name="Debit subtotal 9 2 2 2" xfId="32151" xr:uid="{00000000-0005-0000-0000-0000927D0000}"/>
    <cellStyle name="Debit subtotal 9 2 3" xfId="32152" xr:uid="{00000000-0005-0000-0000-0000937D0000}"/>
    <cellStyle name="Debit subtotal 9 2 3 2" xfId="32153" xr:uid="{00000000-0005-0000-0000-0000947D0000}"/>
    <cellStyle name="Debit subtotal 9 2 4" xfId="32154" xr:uid="{00000000-0005-0000-0000-0000957D0000}"/>
    <cellStyle name="Debit subtotal 9 3" xfId="32155" xr:uid="{00000000-0005-0000-0000-0000967D0000}"/>
    <cellStyle name="Debit subtotal 9 3 2" xfId="32156" xr:uid="{00000000-0005-0000-0000-0000977D0000}"/>
    <cellStyle name="Debit subtotal 9 3 2 2" xfId="32157" xr:uid="{00000000-0005-0000-0000-0000987D0000}"/>
    <cellStyle name="Debit subtotal 9 3 3" xfId="32158" xr:uid="{00000000-0005-0000-0000-0000997D0000}"/>
    <cellStyle name="Debit subtotal 9 3 3 2" xfId="32159" xr:uid="{00000000-0005-0000-0000-00009A7D0000}"/>
    <cellStyle name="Debit subtotal 9 3 4" xfId="32160" xr:uid="{00000000-0005-0000-0000-00009B7D0000}"/>
    <cellStyle name="Debit subtotal 9 4" xfId="32161" xr:uid="{00000000-0005-0000-0000-00009C7D0000}"/>
    <cellStyle name="Debit subtotal 9 4 2" xfId="32162" xr:uid="{00000000-0005-0000-0000-00009D7D0000}"/>
    <cellStyle name="Debit subtotal 9 4 2 2" xfId="32163" xr:uid="{00000000-0005-0000-0000-00009E7D0000}"/>
    <cellStyle name="Debit subtotal 9 4 3" xfId="32164" xr:uid="{00000000-0005-0000-0000-00009F7D0000}"/>
    <cellStyle name="Debit subtotal 9 4 3 2" xfId="32165" xr:uid="{00000000-0005-0000-0000-0000A07D0000}"/>
    <cellStyle name="Debit subtotal 9 4 4" xfId="32166" xr:uid="{00000000-0005-0000-0000-0000A17D0000}"/>
    <cellStyle name="Debit subtotal 9 5" xfId="32167" xr:uid="{00000000-0005-0000-0000-0000A27D0000}"/>
    <cellStyle name="Debit subtotal 9 5 2" xfId="32168" xr:uid="{00000000-0005-0000-0000-0000A37D0000}"/>
    <cellStyle name="Debit subtotal 9 5 2 2" xfId="32169" xr:uid="{00000000-0005-0000-0000-0000A47D0000}"/>
    <cellStyle name="Debit subtotal 9 5 3" xfId="32170" xr:uid="{00000000-0005-0000-0000-0000A57D0000}"/>
    <cellStyle name="Debit subtotal 9 5 3 2" xfId="32171" xr:uid="{00000000-0005-0000-0000-0000A67D0000}"/>
    <cellStyle name="Debit subtotal 9 5 4" xfId="32172" xr:uid="{00000000-0005-0000-0000-0000A77D0000}"/>
    <cellStyle name="Debit subtotal 9 6" xfId="32173" xr:uid="{00000000-0005-0000-0000-0000A87D0000}"/>
    <cellStyle name="Debit subtotal 9 6 2" xfId="32174" xr:uid="{00000000-0005-0000-0000-0000A97D0000}"/>
    <cellStyle name="Debit subtotal 9 6 2 2" xfId="32175" xr:uid="{00000000-0005-0000-0000-0000AA7D0000}"/>
    <cellStyle name="Debit subtotal 9 6 3" xfId="32176" xr:uid="{00000000-0005-0000-0000-0000AB7D0000}"/>
    <cellStyle name="Debit subtotal 9 6 3 2" xfId="32177" xr:uid="{00000000-0005-0000-0000-0000AC7D0000}"/>
    <cellStyle name="Debit subtotal 9 6 4" xfId="32178" xr:uid="{00000000-0005-0000-0000-0000AD7D0000}"/>
    <cellStyle name="Debit subtotal 9 7" xfId="32179" xr:uid="{00000000-0005-0000-0000-0000AE7D0000}"/>
    <cellStyle name="Debit subtotal 9 7 2" xfId="32180" xr:uid="{00000000-0005-0000-0000-0000AF7D0000}"/>
    <cellStyle name="Debit subtotal 9 7 2 2" xfId="32181" xr:uid="{00000000-0005-0000-0000-0000B07D0000}"/>
    <cellStyle name="Debit subtotal 9 7 3" xfId="32182" xr:uid="{00000000-0005-0000-0000-0000B17D0000}"/>
    <cellStyle name="Debit subtotal 9 7 3 2" xfId="32183" xr:uid="{00000000-0005-0000-0000-0000B27D0000}"/>
    <cellStyle name="Debit subtotal 9 7 4" xfId="32184" xr:uid="{00000000-0005-0000-0000-0000B37D0000}"/>
    <cellStyle name="Debit subtotal 9 8" xfId="32185" xr:uid="{00000000-0005-0000-0000-0000B47D0000}"/>
    <cellStyle name="Debit subtotal 9 8 2" xfId="32186" xr:uid="{00000000-0005-0000-0000-0000B57D0000}"/>
    <cellStyle name="Debit subtotal 9 8 2 2" xfId="32187" xr:uid="{00000000-0005-0000-0000-0000B67D0000}"/>
    <cellStyle name="Debit subtotal 9 8 3" xfId="32188" xr:uid="{00000000-0005-0000-0000-0000B77D0000}"/>
    <cellStyle name="Debit subtotal 9 9" xfId="32189" xr:uid="{00000000-0005-0000-0000-0000B87D0000}"/>
    <cellStyle name="Debit subtotal 9 9 2" xfId="32190" xr:uid="{00000000-0005-0000-0000-0000B97D0000}"/>
    <cellStyle name="Debit subtotal 9 9 2 2" xfId="32191" xr:uid="{00000000-0005-0000-0000-0000BA7D0000}"/>
    <cellStyle name="Debit subtotal 9 9 3" xfId="32192" xr:uid="{00000000-0005-0000-0000-0000BB7D0000}"/>
    <cellStyle name="Debit Total" xfId="32193" xr:uid="{00000000-0005-0000-0000-0000BC7D0000}"/>
    <cellStyle name="Debit Total 2" xfId="32194" xr:uid="{00000000-0005-0000-0000-0000BD7D0000}"/>
    <cellStyle name="Debit_2011 6+6 Occupancy Forecast" xfId="32195" xr:uid="{00000000-0005-0000-0000-0000BE7D0000}"/>
    <cellStyle name="Dec places 0" xfId="32196" xr:uid="{00000000-0005-0000-0000-0000BF7D0000}"/>
    <cellStyle name="Dec places 1, millions" xfId="32197" xr:uid="{00000000-0005-0000-0000-0000C07D0000}"/>
    <cellStyle name="Dec places 2" xfId="32198" xr:uid="{00000000-0005-0000-0000-0000C17D0000}"/>
    <cellStyle name="Dec places 2, millions" xfId="32199" xr:uid="{00000000-0005-0000-0000-0000C27D0000}"/>
    <cellStyle name="Decimal-1" xfId="32200" xr:uid="{00000000-0005-0000-0000-0000C37D0000}"/>
    <cellStyle name="Default" xfId="32201" xr:uid="{00000000-0005-0000-0000-0000C47D0000}"/>
    <cellStyle name="Default 2" xfId="32202" xr:uid="{00000000-0005-0000-0000-0000C57D0000}"/>
    <cellStyle name="DELTA" xfId="32203" xr:uid="{00000000-0005-0000-0000-0000C67D0000}"/>
    <cellStyle name="Dezimal (0.0)" xfId="32204" xr:uid="{00000000-0005-0000-0000-0000C77D0000}"/>
    <cellStyle name="Dezimal (0.0) 2" xfId="32205" xr:uid="{00000000-0005-0000-0000-0000C87D0000}"/>
    <cellStyle name="Dezimal [0]_Country" xfId="32206" xr:uid="{00000000-0005-0000-0000-0000C97D0000}"/>
    <cellStyle name="Dezimal_Country" xfId="32207" xr:uid="{00000000-0005-0000-0000-0000CA7D0000}"/>
    <cellStyle name="Dia" xfId="32208" xr:uid="{00000000-0005-0000-0000-0000CB7D0000}"/>
    <cellStyle name="Diseño" xfId="32209" xr:uid="{00000000-0005-0000-0000-0000CC7D0000}"/>
    <cellStyle name="division report" xfId="32210" xr:uid="{00000000-0005-0000-0000-0000CD7D0000}"/>
    <cellStyle name="division report 2" xfId="32211" xr:uid="{00000000-0005-0000-0000-0000CE7D0000}"/>
    <cellStyle name="Dollar" xfId="32212" xr:uid="{00000000-0005-0000-0000-0000CF7D0000}"/>
    <cellStyle name="Dollar - Style5" xfId="32213" xr:uid="{00000000-0005-0000-0000-0000D07D0000}"/>
    <cellStyle name="Dollar (zero dec)" xfId="32214" xr:uid="{00000000-0005-0000-0000-0000D17D0000}"/>
    <cellStyle name="dollar [0]" xfId="32215" xr:uid="{00000000-0005-0000-0000-0000D27D0000}"/>
    <cellStyle name="dollar [1]" xfId="32216" xr:uid="{00000000-0005-0000-0000-0000D37D0000}"/>
    <cellStyle name="dollar_PE Fund Projections 2010-03-11" xfId="32217" xr:uid="{00000000-0005-0000-0000-0000D47D0000}"/>
    <cellStyle name="Dollar1" xfId="32218" xr:uid="{00000000-0005-0000-0000-0000D57D0000}"/>
    <cellStyle name="Dollar1 2" xfId="32219" xr:uid="{00000000-0005-0000-0000-0000D67D0000}"/>
    <cellStyle name="Dollar1 3" xfId="32220" xr:uid="{00000000-0005-0000-0000-0000D77D0000}"/>
    <cellStyle name="Dollar1_AAA CM Funds" xfId="32221" xr:uid="{00000000-0005-0000-0000-0000D87D0000}"/>
    <cellStyle name="Dollar1Blue" xfId="32222" xr:uid="{00000000-0005-0000-0000-0000D97D0000}"/>
    <cellStyle name="Dollar1Blue 2" xfId="32223" xr:uid="{00000000-0005-0000-0000-0000DA7D0000}"/>
    <cellStyle name="Dollar1Blue 3" xfId="32224" xr:uid="{00000000-0005-0000-0000-0000DB7D0000}"/>
    <cellStyle name="Dollar1Blue_AAA CM Funds" xfId="32225" xr:uid="{00000000-0005-0000-0000-0000DC7D0000}"/>
    <cellStyle name="Dollar2" xfId="32226" xr:uid="{00000000-0005-0000-0000-0000DD7D0000}"/>
    <cellStyle name="Dollar2 2" xfId="32227" xr:uid="{00000000-0005-0000-0000-0000DE7D0000}"/>
    <cellStyle name="Dollar2 3" xfId="32228" xr:uid="{00000000-0005-0000-0000-0000DF7D0000}"/>
    <cellStyle name="Dollar2_AAA CM Funds" xfId="32229" xr:uid="{00000000-0005-0000-0000-0000E07D0000}"/>
    <cellStyle name="DollarAccounting" xfId="32230" xr:uid="{00000000-0005-0000-0000-0000E17D0000}"/>
    <cellStyle name="Dollars" xfId="32231" xr:uid="{00000000-0005-0000-0000-0000E27D0000}"/>
    <cellStyle name="Dollars []" xfId="32232" xr:uid="{00000000-0005-0000-0000-0000E37D0000}"/>
    <cellStyle name="Dollars 10" xfId="32233" xr:uid="{00000000-0005-0000-0000-0000E47D0000}"/>
    <cellStyle name="Dollars 11" xfId="32234" xr:uid="{00000000-0005-0000-0000-0000E57D0000}"/>
    <cellStyle name="Dollars 12" xfId="32235" xr:uid="{00000000-0005-0000-0000-0000E67D0000}"/>
    <cellStyle name="Dollars 13" xfId="32236" xr:uid="{00000000-0005-0000-0000-0000E77D0000}"/>
    <cellStyle name="Dollars 14" xfId="32237" xr:uid="{00000000-0005-0000-0000-0000E87D0000}"/>
    <cellStyle name="Dollars 15" xfId="32238" xr:uid="{00000000-0005-0000-0000-0000E97D0000}"/>
    <cellStyle name="Dollars 16" xfId="32239" xr:uid="{00000000-0005-0000-0000-0000EA7D0000}"/>
    <cellStyle name="Dollars 17" xfId="32240" xr:uid="{00000000-0005-0000-0000-0000EB7D0000}"/>
    <cellStyle name="Dollars 18" xfId="32241" xr:uid="{00000000-0005-0000-0000-0000EC7D0000}"/>
    <cellStyle name="Dollars 19" xfId="32242" xr:uid="{00000000-0005-0000-0000-0000ED7D0000}"/>
    <cellStyle name="Dollars 2" xfId="32243" xr:uid="{00000000-0005-0000-0000-0000EE7D0000}"/>
    <cellStyle name="Dollars 20" xfId="32244" xr:uid="{00000000-0005-0000-0000-0000EF7D0000}"/>
    <cellStyle name="Dollars 21" xfId="32245" xr:uid="{00000000-0005-0000-0000-0000F07D0000}"/>
    <cellStyle name="Dollars 22" xfId="32246" xr:uid="{00000000-0005-0000-0000-0000F17D0000}"/>
    <cellStyle name="Dollars 23" xfId="32247" xr:uid="{00000000-0005-0000-0000-0000F27D0000}"/>
    <cellStyle name="Dollars 24" xfId="32248" xr:uid="{00000000-0005-0000-0000-0000F37D0000}"/>
    <cellStyle name="Dollars 25" xfId="32249" xr:uid="{00000000-0005-0000-0000-0000F47D0000}"/>
    <cellStyle name="Dollars 26" xfId="32250" xr:uid="{00000000-0005-0000-0000-0000F57D0000}"/>
    <cellStyle name="Dollars 27" xfId="32251" xr:uid="{00000000-0005-0000-0000-0000F67D0000}"/>
    <cellStyle name="Dollars 28" xfId="32252" xr:uid="{00000000-0005-0000-0000-0000F77D0000}"/>
    <cellStyle name="Dollars 29" xfId="32253" xr:uid="{00000000-0005-0000-0000-0000F87D0000}"/>
    <cellStyle name="Dollars 3" xfId="32254" xr:uid="{00000000-0005-0000-0000-0000F97D0000}"/>
    <cellStyle name="Dollars 30" xfId="32255" xr:uid="{00000000-0005-0000-0000-0000FA7D0000}"/>
    <cellStyle name="Dollars 31" xfId="32256" xr:uid="{00000000-0005-0000-0000-0000FB7D0000}"/>
    <cellStyle name="Dollars 32" xfId="32257" xr:uid="{00000000-0005-0000-0000-0000FC7D0000}"/>
    <cellStyle name="Dollars 33" xfId="32258" xr:uid="{00000000-0005-0000-0000-0000FD7D0000}"/>
    <cellStyle name="Dollars 34" xfId="32259" xr:uid="{00000000-0005-0000-0000-0000FE7D0000}"/>
    <cellStyle name="Dollars 35" xfId="32260" xr:uid="{00000000-0005-0000-0000-0000FF7D0000}"/>
    <cellStyle name="Dollars 36" xfId="32261" xr:uid="{00000000-0005-0000-0000-0000007E0000}"/>
    <cellStyle name="Dollars 37" xfId="32262" xr:uid="{00000000-0005-0000-0000-0000017E0000}"/>
    <cellStyle name="Dollars 38" xfId="32263" xr:uid="{00000000-0005-0000-0000-0000027E0000}"/>
    <cellStyle name="Dollars 39" xfId="32264" xr:uid="{00000000-0005-0000-0000-0000037E0000}"/>
    <cellStyle name="Dollars 4" xfId="32265" xr:uid="{00000000-0005-0000-0000-0000047E0000}"/>
    <cellStyle name="Dollars 40" xfId="32266" xr:uid="{00000000-0005-0000-0000-0000057E0000}"/>
    <cellStyle name="Dollars 41" xfId="32267" xr:uid="{00000000-0005-0000-0000-0000067E0000}"/>
    <cellStyle name="Dollars 5" xfId="32268" xr:uid="{00000000-0005-0000-0000-0000077E0000}"/>
    <cellStyle name="Dollars 6" xfId="32269" xr:uid="{00000000-0005-0000-0000-0000087E0000}"/>
    <cellStyle name="Dollars 7" xfId="32270" xr:uid="{00000000-0005-0000-0000-0000097E0000}"/>
    <cellStyle name="Dollars 8" xfId="32271" xr:uid="{00000000-0005-0000-0000-00000A7E0000}"/>
    <cellStyle name="Dollars 9" xfId="32272" xr:uid="{00000000-0005-0000-0000-00000B7E0000}"/>
    <cellStyle name="Dollars_AAA" xfId="32273" xr:uid="{00000000-0005-0000-0000-00000C7E0000}"/>
    <cellStyle name="dotted" xfId="32274" xr:uid="{00000000-0005-0000-0000-00000D7E0000}"/>
    <cellStyle name="dotted 2" xfId="32275" xr:uid="{00000000-0005-0000-0000-00000E7E0000}"/>
    <cellStyle name="Dotted Line" xfId="32276" xr:uid="{00000000-0005-0000-0000-00000F7E0000}"/>
    <cellStyle name="Double Accounting" xfId="32277" xr:uid="{00000000-0005-0000-0000-0000107E0000}"/>
    <cellStyle name="Double Underline" xfId="32278" xr:uid="{00000000-0005-0000-0000-0000117E0000}"/>
    <cellStyle name="double underscore" xfId="32279" xr:uid="{00000000-0005-0000-0000-0000127E0000}"/>
    <cellStyle name="DoubleOnly" xfId="32280" xr:uid="{00000000-0005-0000-0000-0000137E0000}"/>
    <cellStyle name="DP 0, no commas" xfId="32281" xr:uid="{00000000-0005-0000-0000-0000147E0000}"/>
    <cellStyle name="dr" xfId="32282" xr:uid="{00000000-0005-0000-0000-0000157E0000}"/>
    <cellStyle name="dr 2" xfId="32283" xr:uid="{00000000-0005-0000-0000-0000167E0000}"/>
    <cellStyle name="ds" xfId="32284" xr:uid="{00000000-0005-0000-0000-0000177E0000}"/>
    <cellStyle name="ds 10" xfId="32285" xr:uid="{00000000-0005-0000-0000-0000187E0000}"/>
    <cellStyle name="ds 10 2" xfId="32286" xr:uid="{00000000-0005-0000-0000-0000197E0000}"/>
    <cellStyle name="ds 10 2 2" xfId="32287" xr:uid="{00000000-0005-0000-0000-00001A7E0000}"/>
    <cellStyle name="ds 10 3" xfId="32288" xr:uid="{00000000-0005-0000-0000-00001B7E0000}"/>
    <cellStyle name="ds 10 3 2" xfId="32289" xr:uid="{00000000-0005-0000-0000-00001C7E0000}"/>
    <cellStyle name="ds 10 4" xfId="32290" xr:uid="{00000000-0005-0000-0000-00001D7E0000}"/>
    <cellStyle name="ds 11" xfId="32291" xr:uid="{00000000-0005-0000-0000-00001E7E0000}"/>
    <cellStyle name="ds 11 2" xfId="32292" xr:uid="{00000000-0005-0000-0000-00001F7E0000}"/>
    <cellStyle name="ds 11 2 2" xfId="32293" xr:uid="{00000000-0005-0000-0000-0000207E0000}"/>
    <cellStyle name="ds 11 3" xfId="32294" xr:uid="{00000000-0005-0000-0000-0000217E0000}"/>
    <cellStyle name="ds 11 3 2" xfId="32295" xr:uid="{00000000-0005-0000-0000-0000227E0000}"/>
    <cellStyle name="ds 11 4" xfId="32296" xr:uid="{00000000-0005-0000-0000-0000237E0000}"/>
    <cellStyle name="ds 12" xfId="32297" xr:uid="{00000000-0005-0000-0000-0000247E0000}"/>
    <cellStyle name="ds 12 2" xfId="32298" xr:uid="{00000000-0005-0000-0000-0000257E0000}"/>
    <cellStyle name="ds 12 2 2" xfId="32299" xr:uid="{00000000-0005-0000-0000-0000267E0000}"/>
    <cellStyle name="ds 12 3" xfId="32300" xr:uid="{00000000-0005-0000-0000-0000277E0000}"/>
    <cellStyle name="ds 12 3 2" xfId="32301" xr:uid="{00000000-0005-0000-0000-0000287E0000}"/>
    <cellStyle name="ds 12 4" xfId="32302" xr:uid="{00000000-0005-0000-0000-0000297E0000}"/>
    <cellStyle name="ds 13" xfId="32303" xr:uid="{00000000-0005-0000-0000-00002A7E0000}"/>
    <cellStyle name="ds 13 2" xfId="32304" xr:uid="{00000000-0005-0000-0000-00002B7E0000}"/>
    <cellStyle name="ds 13 2 2" xfId="32305" xr:uid="{00000000-0005-0000-0000-00002C7E0000}"/>
    <cellStyle name="ds 13 3" xfId="32306" xr:uid="{00000000-0005-0000-0000-00002D7E0000}"/>
    <cellStyle name="ds 13 3 2" xfId="32307" xr:uid="{00000000-0005-0000-0000-00002E7E0000}"/>
    <cellStyle name="ds 13 4" xfId="32308" xr:uid="{00000000-0005-0000-0000-00002F7E0000}"/>
    <cellStyle name="ds 14" xfId="32309" xr:uid="{00000000-0005-0000-0000-0000307E0000}"/>
    <cellStyle name="ds 14 2" xfId="32310" xr:uid="{00000000-0005-0000-0000-0000317E0000}"/>
    <cellStyle name="ds 14 2 2" xfId="32311" xr:uid="{00000000-0005-0000-0000-0000327E0000}"/>
    <cellStyle name="ds 14 3" xfId="32312" xr:uid="{00000000-0005-0000-0000-0000337E0000}"/>
    <cellStyle name="ds 14 3 2" xfId="32313" xr:uid="{00000000-0005-0000-0000-0000347E0000}"/>
    <cellStyle name="ds 14 4" xfId="32314" xr:uid="{00000000-0005-0000-0000-0000357E0000}"/>
    <cellStyle name="ds 15" xfId="32315" xr:uid="{00000000-0005-0000-0000-0000367E0000}"/>
    <cellStyle name="ds 15 2" xfId="32316" xr:uid="{00000000-0005-0000-0000-0000377E0000}"/>
    <cellStyle name="ds 15 2 2" xfId="32317" xr:uid="{00000000-0005-0000-0000-0000387E0000}"/>
    <cellStyle name="ds 15 3" xfId="32318" xr:uid="{00000000-0005-0000-0000-0000397E0000}"/>
    <cellStyle name="ds 15 3 2" xfId="32319" xr:uid="{00000000-0005-0000-0000-00003A7E0000}"/>
    <cellStyle name="ds 15 4" xfId="32320" xr:uid="{00000000-0005-0000-0000-00003B7E0000}"/>
    <cellStyle name="ds 16" xfId="32321" xr:uid="{00000000-0005-0000-0000-00003C7E0000}"/>
    <cellStyle name="ds 16 2" xfId="32322" xr:uid="{00000000-0005-0000-0000-00003D7E0000}"/>
    <cellStyle name="ds 16 2 2" xfId="32323" xr:uid="{00000000-0005-0000-0000-00003E7E0000}"/>
    <cellStyle name="ds 16 3" xfId="32324" xr:uid="{00000000-0005-0000-0000-00003F7E0000}"/>
    <cellStyle name="ds 16 3 2" xfId="32325" xr:uid="{00000000-0005-0000-0000-0000407E0000}"/>
    <cellStyle name="ds 16 4" xfId="32326" xr:uid="{00000000-0005-0000-0000-0000417E0000}"/>
    <cellStyle name="ds 17" xfId="32327" xr:uid="{00000000-0005-0000-0000-0000427E0000}"/>
    <cellStyle name="ds 17 2" xfId="32328" xr:uid="{00000000-0005-0000-0000-0000437E0000}"/>
    <cellStyle name="ds 17 2 2" xfId="32329" xr:uid="{00000000-0005-0000-0000-0000447E0000}"/>
    <cellStyle name="ds 17 3" xfId="32330" xr:uid="{00000000-0005-0000-0000-0000457E0000}"/>
    <cellStyle name="ds 18" xfId="32331" xr:uid="{00000000-0005-0000-0000-0000467E0000}"/>
    <cellStyle name="ds 18 2" xfId="32332" xr:uid="{00000000-0005-0000-0000-0000477E0000}"/>
    <cellStyle name="ds 18 2 2" xfId="32333" xr:uid="{00000000-0005-0000-0000-0000487E0000}"/>
    <cellStyle name="ds 18 3" xfId="32334" xr:uid="{00000000-0005-0000-0000-0000497E0000}"/>
    <cellStyle name="ds 19" xfId="32335" xr:uid="{00000000-0005-0000-0000-00004A7E0000}"/>
    <cellStyle name="ds 19 2" xfId="32336" xr:uid="{00000000-0005-0000-0000-00004B7E0000}"/>
    <cellStyle name="ds 2" xfId="32337" xr:uid="{00000000-0005-0000-0000-00004C7E0000}"/>
    <cellStyle name="ds 2 10" xfId="32338" xr:uid="{00000000-0005-0000-0000-00004D7E0000}"/>
    <cellStyle name="ds 2 10 2" xfId="32339" xr:uid="{00000000-0005-0000-0000-00004E7E0000}"/>
    <cellStyle name="ds 2 10 2 2" xfId="32340" xr:uid="{00000000-0005-0000-0000-00004F7E0000}"/>
    <cellStyle name="ds 2 10 3" xfId="32341" xr:uid="{00000000-0005-0000-0000-0000507E0000}"/>
    <cellStyle name="ds 2 10 3 2" xfId="32342" xr:uid="{00000000-0005-0000-0000-0000517E0000}"/>
    <cellStyle name="ds 2 10 4" xfId="32343" xr:uid="{00000000-0005-0000-0000-0000527E0000}"/>
    <cellStyle name="ds 2 11" xfId="32344" xr:uid="{00000000-0005-0000-0000-0000537E0000}"/>
    <cellStyle name="ds 2 11 2" xfId="32345" xr:uid="{00000000-0005-0000-0000-0000547E0000}"/>
    <cellStyle name="ds 2 11 2 2" xfId="32346" xr:uid="{00000000-0005-0000-0000-0000557E0000}"/>
    <cellStyle name="ds 2 11 3" xfId="32347" xr:uid="{00000000-0005-0000-0000-0000567E0000}"/>
    <cellStyle name="ds 2 11 3 2" xfId="32348" xr:uid="{00000000-0005-0000-0000-0000577E0000}"/>
    <cellStyle name="ds 2 11 4" xfId="32349" xr:uid="{00000000-0005-0000-0000-0000587E0000}"/>
    <cellStyle name="ds 2 12" xfId="32350" xr:uid="{00000000-0005-0000-0000-0000597E0000}"/>
    <cellStyle name="ds 2 12 2" xfId="32351" xr:uid="{00000000-0005-0000-0000-00005A7E0000}"/>
    <cellStyle name="ds 2 12 2 2" xfId="32352" xr:uid="{00000000-0005-0000-0000-00005B7E0000}"/>
    <cellStyle name="ds 2 12 3" xfId="32353" xr:uid="{00000000-0005-0000-0000-00005C7E0000}"/>
    <cellStyle name="ds 2 12 3 2" xfId="32354" xr:uid="{00000000-0005-0000-0000-00005D7E0000}"/>
    <cellStyle name="ds 2 12 4" xfId="32355" xr:uid="{00000000-0005-0000-0000-00005E7E0000}"/>
    <cellStyle name="ds 2 13" xfId="32356" xr:uid="{00000000-0005-0000-0000-00005F7E0000}"/>
    <cellStyle name="ds 2 13 2" xfId="32357" xr:uid="{00000000-0005-0000-0000-0000607E0000}"/>
    <cellStyle name="ds 2 13 2 2" xfId="32358" xr:uid="{00000000-0005-0000-0000-0000617E0000}"/>
    <cellStyle name="ds 2 13 3" xfId="32359" xr:uid="{00000000-0005-0000-0000-0000627E0000}"/>
    <cellStyle name="ds 2 13 3 2" xfId="32360" xr:uid="{00000000-0005-0000-0000-0000637E0000}"/>
    <cellStyle name="ds 2 13 4" xfId="32361" xr:uid="{00000000-0005-0000-0000-0000647E0000}"/>
    <cellStyle name="ds 2 14" xfId="32362" xr:uid="{00000000-0005-0000-0000-0000657E0000}"/>
    <cellStyle name="ds 2 14 2" xfId="32363" xr:uid="{00000000-0005-0000-0000-0000667E0000}"/>
    <cellStyle name="ds 2 14 2 2" xfId="32364" xr:uid="{00000000-0005-0000-0000-0000677E0000}"/>
    <cellStyle name="ds 2 14 3" xfId="32365" xr:uid="{00000000-0005-0000-0000-0000687E0000}"/>
    <cellStyle name="ds 2 14 3 2" xfId="32366" xr:uid="{00000000-0005-0000-0000-0000697E0000}"/>
    <cellStyle name="ds 2 14 4" xfId="32367" xr:uid="{00000000-0005-0000-0000-00006A7E0000}"/>
    <cellStyle name="ds 2 15" xfId="32368" xr:uid="{00000000-0005-0000-0000-00006B7E0000}"/>
    <cellStyle name="ds 2 15 2" xfId="32369" xr:uid="{00000000-0005-0000-0000-00006C7E0000}"/>
    <cellStyle name="ds 2 15 2 2" xfId="32370" xr:uid="{00000000-0005-0000-0000-00006D7E0000}"/>
    <cellStyle name="ds 2 15 3" xfId="32371" xr:uid="{00000000-0005-0000-0000-00006E7E0000}"/>
    <cellStyle name="ds 2 15 3 2" xfId="32372" xr:uid="{00000000-0005-0000-0000-00006F7E0000}"/>
    <cellStyle name="ds 2 15 4" xfId="32373" xr:uid="{00000000-0005-0000-0000-0000707E0000}"/>
    <cellStyle name="ds 2 16" xfId="32374" xr:uid="{00000000-0005-0000-0000-0000717E0000}"/>
    <cellStyle name="ds 2 16 2" xfId="32375" xr:uid="{00000000-0005-0000-0000-0000727E0000}"/>
    <cellStyle name="ds 2 16 2 2" xfId="32376" xr:uid="{00000000-0005-0000-0000-0000737E0000}"/>
    <cellStyle name="ds 2 16 3" xfId="32377" xr:uid="{00000000-0005-0000-0000-0000747E0000}"/>
    <cellStyle name="ds 2 17" xfId="32378" xr:uid="{00000000-0005-0000-0000-0000757E0000}"/>
    <cellStyle name="ds 2 17 2" xfId="32379" xr:uid="{00000000-0005-0000-0000-0000767E0000}"/>
    <cellStyle name="ds 2 17 2 2" xfId="32380" xr:uid="{00000000-0005-0000-0000-0000777E0000}"/>
    <cellStyle name="ds 2 17 3" xfId="32381" xr:uid="{00000000-0005-0000-0000-0000787E0000}"/>
    <cellStyle name="ds 2 18" xfId="32382" xr:uid="{00000000-0005-0000-0000-0000797E0000}"/>
    <cellStyle name="ds 2 18 2" xfId="32383" xr:uid="{00000000-0005-0000-0000-00007A7E0000}"/>
    <cellStyle name="ds 2 19" xfId="32384" xr:uid="{00000000-0005-0000-0000-00007B7E0000}"/>
    <cellStyle name="ds 2 19 2" xfId="32385" xr:uid="{00000000-0005-0000-0000-00007C7E0000}"/>
    <cellStyle name="ds 2 2" xfId="32386" xr:uid="{00000000-0005-0000-0000-00007D7E0000}"/>
    <cellStyle name="ds 2 2 10" xfId="32387" xr:uid="{00000000-0005-0000-0000-00007E7E0000}"/>
    <cellStyle name="ds 2 2 10 2" xfId="32388" xr:uid="{00000000-0005-0000-0000-00007F7E0000}"/>
    <cellStyle name="ds 2 2 11" xfId="32389" xr:uid="{00000000-0005-0000-0000-0000807E0000}"/>
    <cellStyle name="ds 2 2 11 2" xfId="32390" xr:uid="{00000000-0005-0000-0000-0000817E0000}"/>
    <cellStyle name="ds 2 2 12" xfId="32391" xr:uid="{00000000-0005-0000-0000-0000827E0000}"/>
    <cellStyle name="ds 2 2 2" xfId="32392" xr:uid="{00000000-0005-0000-0000-0000837E0000}"/>
    <cellStyle name="ds 2 2 2 2" xfId="32393" xr:uid="{00000000-0005-0000-0000-0000847E0000}"/>
    <cellStyle name="ds 2 2 2 2 2" xfId="32394" xr:uid="{00000000-0005-0000-0000-0000857E0000}"/>
    <cellStyle name="ds 2 2 2 3" xfId="32395" xr:uid="{00000000-0005-0000-0000-0000867E0000}"/>
    <cellStyle name="ds 2 2 2 3 2" xfId="32396" xr:uid="{00000000-0005-0000-0000-0000877E0000}"/>
    <cellStyle name="ds 2 2 2 4" xfId="32397" xr:uid="{00000000-0005-0000-0000-0000887E0000}"/>
    <cellStyle name="ds 2 2 3" xfId="32398" xr:uid="{00000000-0005-0000-0000-0000897E0000}"/>
    <cellStyle name="ds 2 2 3 2" xfId="32399" xr:uid="{00000000-0005-0000-0000-00008A7E0000}"/>
    <cellStyle name="ds 2 2 3 2 2" xfId="32400" xr:uid="{00000000-0005-0000-0000-00008B7E0000}"/>
    <cellStyle name="ds 2 2 3 3" xfId="32401" xr:uid="{00000000-0005-0000-0000-00008C7E0000}"/>
    <cellStyle name="ds 2 2 3 3 2" xfId="32402" xr:uid="{00000000-0005-0000-0000-00008D7E0000}"/>
    <cellStyle name="ds 2 2 3 4" xfId="32403" xr:uid="{00000000-0005-0000-0000-00008E7E0000}"/>
    <cellStyle name="ds 2 2 4" xfId="32404" xr:uid="{00000000-0005-0000-0000-00008F7E0000}"/>
    <cellStyle name="ds 2 2 4 2" xfId="32405" xr:uid="{00000000-0005-0000-0000-0000907E0000}"/>
    <cellStyle name="ds 2 2 4 2 2" xfId="32406" xr:uid="{00000000-0005-0000-0000-0000917E0000}"/>
    <cellStyle name="ds 2 2 4 3" xfId="32407" xr:uid="{00000000-0005-0000-0000-0000927E0000}"/>
    <cellStyle name="ds 2 2 4 3 2" xfId="32408" xr:uid="{00000000-0005-0000-0000-0000937E0000}"/>
    <cellStyle name="ds 2 2 4 4" xfId="32409" xr:uid="{00000000-0005-0000-0000-0000947E0000}"/>
    <cellStyle name="ds 2 2 5" xfId="32410" xr:uid="{00000000-0005-0000-0000-0000957E0000}"/>
    <cellStyle name="ds 2 2 5 2" xfId="32411" xr:uid="{00000000-0005-0000-0000-0000967E0000}"/>
    <cellStyle name="ds 2 2 5 2 2" xfId="32412" xr:uid="{00000000-0005-0000-0000-0000977E0000}"/>
    <cellStyle name="ds 2 2 5 3" xfId="32413" xr:uid="{00000000-0005-0000-0000-0000987E0000}"/>
    <cellStyle name="ds 2 2 5 3 2" xfId="32414" xr:uid="{00000000-0005-0000-0000-0000997E0000}"/>
    <cellStyle name="ds 2 2 5 4" xfId="32415" xr:uid="{00000000-0005-0000-0000-00009A7E0000}"/>
    <cellStyle name="ds 2 2 6" xfId="32416" xr:uid="{00000000-0005-0000-0000-00009B7E0000}"/>
    <cellStyle name="ds 2 2 6 2" xfId="32417" xr:uid="{00000000-0005-0000-0000-00009C7E0000}"/>
    <cellStyle name="ds 2 2 6 2 2" xfId="32418" xr:uid="{00000000-0005-0000-0000-00009D7E0000}"/>
    <cellStyle name="ds 2 2 6 3" xfId="32419" xr:uid="{00000000-0005-0000-0000-00009E7E0000}"/>
    <cellStyle name="ds 2 2 6 3 2" xfId="32420" xr:uid="{00000000-0005-0000-0000-00009F7E0000}"/>
    <cellStyle name="ds 2 2 6 4" xfId="32421" xr:uid="{00000000-0005-0000-0000-0000A07E0000}"/>
    <cellStyle name="ds 2 2 7" xfId="32422" xr:uid="{00000000-0005-0000-0000-0000A17E0000}"/>
    <cellStyle name="ds 2 2 7 2" xfId="32423" xr:uid="{00000000-0005-0000-0000-0000A27E0000}"/>
    <cellStyle name="ds 2 2 7 2 2" xfId="32424" xr:uid="{00000000-0005-0000-0000-0000A37E0000}"/>
    <cellStyle name="ds 2 2 7 3" xfId="32425" xr:uid="{00000000-0005-0000-0000-0000A47E0000}"/>
    <cellStyle name="ds 2 2 7 3 2" xfId="32426" xr:uid="{00000000-0005-0000-0000-0000A57E0000}"/>
    <cellStyle name="ds 2 2 7 4" xfId="32427" xr:uid="{00000000-0005-0000-0000-0000A67E0000}"/>
    <cellStyle name="ds 2 2 8" xfId="32428" xr:uid="{00000000-0005-0000-0000-0000A77E0000}"/>
    <cellStyle name="ds 2 2 8 2" xfId="32429" xr:uid="{00000000-0005-0000-0000-0000A87E0000}"/>
    <cellStyle name="ds 2 2 8 2 2" xfId="32430" xr:uid="{00000000-0005-0000-0000-0000A97E0000}"/>
    <cellStyle name="ds 2 2 8 3" xfId="32431" xr:uid="{00000000-0005-0000-0000-0000AA7E0000}"/>
    <cellStyle name="ds 2 2 9" xfId="32432" xr:uid="{00000000-0005-0000-0000-0000AB7E0000}"/>
    <cellStyle name="ds 2 2 9 2" xfId="32433" xr:uid="{00000000-0005-0000-0000-0000AC7E0000}"/>
    <cellStyle name="ds 2 2 9 2 2" xfId="32434" xr:uid="{00000000-0005-0000-0000-0000AD7E0000}"/>
    <cellStyle name="ds 2 2 9 3" xfId="32435" xr:uid="{00000000-0005-0000-0000-0000AE7E0000}"/>
    <cellStyle name="ds 2 20" xfId="32436" xr:uid="{00000000-0005-0000-0000-0000AF7E0000}"/>
    <cellStyle name="ds 2 3" xfId="32437" xr:uid="{00000000-0005-0000-0000-0000B07E0000}"/>
    <cellStyle name="ds 2 3 10" xfId="32438" xr:uid="{00000000-0005-0000-0000-0000B17E0000}"/>
    <cellStyle name="ds 2 3 10 2" xfId="32439" xr:uid="{00000000-0005-0000-0000-0000B27E0000}"/>
    <cellStyle name="ds 2 3 11" xfId="32440" xr:uid="{00000000-0005-0000-0000-0000B37E0000}"/>
    <cellStyle name="ds 2 3 11 2" xfId="32441" xr:uid="{00000000-0005-0000-0000-0000B47E0000}"/>
    <cellStyle name="ds 2 3 12" xfId="32442" xr:uid="{00000000-0005-0000-0000-0000B57E0000}"/>
    <cellStyle name="ds 2 3 2" xfId="32443" xr:uid="{00000000-0005-0000-0000-0000B67E0000}"/>
    <cellStyle name="ds 2 3 2 2" xfId="32444" xr:uid="{00000000-0005-0000-0000-0000B77E0000}"/>
    <cellStyle name="ds 2 3 2 2 2" xfId="32445" xr:uid="{00000000-0005-0000-0000-0000B87E0000}"/>
    <cellStyle name="ds 2 3 2 3" xfId="32446" xr:uid="{00000000-0005-0000-0000-0000B97E0000}"/>
    <cellStyle name="ds 2 3 2 3 2" xfId="32447" xr:uid="{00000000-0005-0000-0000-0000BA7E0000}"/>
    <cellStyle name="ds 2 3 2 4" xfId="32448" xr:uid="{00000000-0005-0000-0000-0000BB7E0000}"/>
    <cellStyle name="ds 2 3 3" xfId="32449" xr:uid="{00000000-0005-0000-0000-0000BC7E0000}"/>
    <cellStyle name="ds 2 3 3 2" xfId="32450" xr:uid="{00000000-0005-0000-0000-0000BD7E0000}"/>
    <cellStyle name="ds 2 3 3 2 2" xfId="32451" xr:uid="{00000000-0005-0000-0000-0000BE7E0000}"/>
    <cellStyle name="ds 2 3 3 3" xfId="32452" xr:uid="{00000000-0005-0000-0000-0000BF7E0000}"/>
    <cellStyle name="ds 2 3 3 3 2" xfId="32453" xr:uid="{00000000-0005-0000-0000-0000C07E0000}"/>
    <cellStyle name="ds 2 3 3 4" xfId="32454" xr:uid="{00000000-0005-0000-0000-0000C17E0000}"/>
    <cellStyle name="ds 2 3 4" xfId="32455" xr:uid="{00000000-0005-0000-0000-0000C27E0000}"/>
    <cellStyle name="ds 2 3 4 2" xfId="32456" xr:uid="{00000000-0005-0000-0000-0000C37E0000}"/>
    <cellStyle name="ds 2 3 4 2 2" xfId="32457" xr:uid="{00000000-0005-0000-0000-0000C47E0000}"/>
    <cellStyle name="ds 2 3 4 3" xfId="32458" xr:uid="{00000000-0005-0000-0000-0000C57E0000}"/>
    <cellStyle name="ds 2 3 4 3 2" xfId="32459" xr:uid="{00000000-0005-0000-0000-0000C67E0000}"/>
    <cellStyle name="ds 2 3 4 4" xfId="32460" xr:uid="{00000000-0005-0000-0000-0000C77E0000}"/>
    <cellStyle name="ds 2 3 5" xfId="32461" xr:uid="{00000000-0005-0000-0000-0000C87E0000}"/>
    <cellStyle name="ds 2 3 5 2" xfId="32462" xr:uid="{00000000-0005-0000-0000-0000C97E0000}"/>
    <cellStyle name="ds 2 3 5 2 2" xfId="32463" xr:uid="{00000000-0005-0000-0000-0000CA7E0000}"/>
    <cellStyle name="ds 2 3 5 3" xfId="32464" xr:uid="{00000000-0005-0000-0000-0000CB7E0000}"/>
    <cellStyle name="ds 2 3 5 3 2" xfId="32465" xr:uid="{00000000-0005-0000-0000-0000CC7E0000}"/>
    <cellStyle name="ds 2 3 5 4" xfId="32466" xr:uid="{00000000-0005-0000-0000-0000CD7E0000}"/>
    <cellStyle name="ds 2 3 6" xfId="32467" xr:uid="{00000000-0005-0000-0000-0000CE7E0000}"/>
    <cellStyle name="ds 2 3 6 2" xfId="32468" xr:uid="{00000000-0005-0000-0000-0000CF7E0000}"/>
    <cellStyle name="ds 2 3 6 2 2" xfId="32469" xr:uid="{00000000-0005-0000-0000-0000D07E0000}"/>
    <cellStyle name="ds 2 3 6 3" xfId="32470" xr:uid="{00000000-0005-0000-0000-0000D17E0000}"/>
    <cellStyle name="ds 2 3 6 3 2" xfId="32471" xr:uid="{00000000-0005-0000-0000-0000D27E0000}"/>
    <cellStyle name="ds 2 3 6 4" xfId="32472" xr:uid="{00000000-0005-0000-0000-0000D37E0000}"/>
    <cellStyle name="ds 2 3 7" xfId="32473" xr:uid="{00000000-0005-0000-0000-0000D47E0000}"/>
    <cellStyle name="ds 2 3 7 2" xfId="32474" xr:uid="{00000000-0005-0000-0000-0000D57E0000}"/>
    <cellStyle name="ds 2 3 7 2 2" xfId="32475" xr:uid="{00000000-0005-0000-0000-0000D67E0000}"/>
    <cellStyle name="ds 2 3 7 3" xfId="32476" xr:uid="{00000000-0005-0000-0000-0000D77E0000}"/>
    <cellStyle name="ds 2 3 7 3 2" xfId="32477" xr:uid="{00000000-0005-0000-0000-0000D87E0000}"/>
    <cellStyle name="ds 2 3 7 4" xfId="32478" xr:uid="{00000000-0005-0000-0000-0000D97E0000}"/>
    <cellStyle name="ds 2 3 8" xfId="32479" xr:uid="{00000000-0005-0000-0000-0000DA7E0000}"/>
    <cellStyle name="ds 2 3 8 2" xfId="32480" xr:uid="{00000000-0005-0000-0000-0000DB7E0000}"/>
    <cellStyle name="ds 2 3 8 2 2" xfId="32481" xr:uid="{00000000-0005-0000-0000-0000DC7E0000}"/>
    <cellStyle name="ds 2 3 8 3" xfId="32482" xr:uid="{00000000-0005-0000-0000-0000DD7E0000}"/>
    <cellStyle name="ds 2 3 9" xfId="32483" xr:uid="{00000000-0005-0000-0000-0000DE7E0000}"/>
    <cellStyle name="ds 2 3 9 2" xfId="32484" xr:uid="{00000000-0005-0000-0000-0000DF7E0000}"/>
    <cellStyle name="ds 2 3 9 2 2" xfId="32485" xr:uid="{00000000-0005-0000-0000-0000E07E0000}"/>
    <cellStyle name="ds 2 3 9 3" xfId="32486" xr:uid="{00000000-0005-0000-0000-0000E17E0000}"/>
    <cellStyle name="ds 2 4" xfId="32487" xr:uid="{00000000-0005-0000-0000-0000E27E0000}"/>
    <cellStyle name="ds 2 4 10" xfId="32488" xr:uid="{00000000-0005-0000-0000-0000E37E0000}"/>
    <cellStyle name="ds 2 4 10 2" xfId="32489" xr:uid="{00000000-0005-0000-0000-0000E47E0000}"/>
    <cellStyle name="ds 2 4 11" xfId="32490" xr:uid="{00000000-0005-0000-0000-0000E57E0000}"/>
    <cellStyle name="ds 2 4 11 2" xfId="32491" xr:uid="{00000000-0005-0000-0000-0000E67E0000}"/>
    <cellStyle name="ds 2 4 12" xfId="32492" xr:uid="{00000000-0005-0000-0000-0000E77E0000}"/>
    <cellStyle name="ds 2 4 2" xfId="32493" xr:uid="{00000000-0005-0000-0000-0000E87E0000}"/>
    <cellStyle name="ds 2 4 2 2" xfId="32494" xr:uid="{00000000-0005-0000-0000-0000E97E0000}"/>
    <cellStyle name="ds 2 4 2 2 2" xfId="32495" xr:uid="{00000000-0005-0000-0000-0000EA7E0000}"/>
    <cellStyle name="ds 2 4 2 3" xfId="32496" xr:uid="{00000000-0005-0000-0000-0000EB7E0000}"/>
    <cellStyle name="ds 2 4 2 3 2" xfId="32497" xr:uid="{00000000-0005-0000-0000-0000EC7E0000}"/>
    <cellStyle name="ds 2 4 2 4" xfId="32498" xr:uid="{00000000-0005-0000-0000-0000ED7E0000}"/>
    <cellStyle name="ds 2 4 3" xfId="32499" xr:uid="{00000000-0005-0000-0000-0000EE7E0000}"/>
    <cellStyle name="ds 2 4 3 2" xfId="32500" xr:uid="{00000000-0005-0000-0000-0000EF7E0000}"/>
    <cellStyle name="ds 2 4 3 2 2" xfId="32501" xr:uid="{00000000-0005-0000-0000-0000F07E0000}"/>
    <cellStyle name="ds 2 4 3 3" xfId="32502" xr:uid="{00000000-0005-0000-0000-0000F17E0000}"/>
    <cellStyle name="ds 2 4 3 3 2" xfId="32503" xr:uid="{00000000-0005-0000-0000-0000F27E0000}"/>
    <cellStyle name="ds 2 4 3 4" xfId="32504" xr:uid="{00000000-0005-0000-0000-0000F37E0000}"/>
    <cellStyle name="ds 2 4 4" xfId="32505" xr:uid="{00000000-0005-0000-0000-0000F47E0000}"/>
    <cellStyle name="ds 2 4 4 2" xfId="32506" xr:uid="{00000000-0005-0000-0000-0000F57E0000}"/>
    <cellStyle name="ds 2 4 4 2 2" xfId="32507" xr:uid="{00000000-0005-0000-0000-0000F67E0000}"/>
    <cellStyle name="ds 2 4 4 3" xfId="32508" xr:uid="{00000000-0005-0000-0000-0000F77E0000}"/>
    <cellStyle name="ds 2 4 4 3 2" xfId="32509" xr:uid="{00000000-0005-0000-0000-0000F87E0000}"/>
    <cellStyle name="ds 2 4 4 4" xfId="32510" xr:uid="{00000000-0005-0000-0000-0000F97E0000}"/>
    <cellStyle name="ds 2 4 5" xfId="32511" xr:uid="{00000000-0005-0000-0000-0000FA7E0000}"/>
    <cellStyle name="ds 2 4 5 2" xfId="32512" xr:uid="{00000000-0005-0000-0000-0000FB7E0000}"/>
    <cellStyle name="ds 2 4 5 2 2" xfId="32513" xr:uid="{00000000-0005-0000-0000-0000FC7E0000}"/>
    <cellStyle name="ds 2 4 5 3" xfId="32514" xr:uid="{00000000-0005-0000-0000-0000FD7E0000}"/>
    <cellStyle name="ds 2 4 5 3 2" xfId="32515" xr:uid="{00000000-0005-0000-0000-0000FE7E0000}"/>
    <cellStyle name="ds 2 4 5 4" xfId="32516" xr:uid="{00000000-0005-0000-0000-0000FF7E0000}"/>
    <cellStyle name="ds 2 4 6" xfId="32517" xr:uid="{00000000-0005-0000-0000-0000007F0000}"/>
    <cellStyle name="ds 2 4 6 2" xfId="32518" xr:uid="{00000000-0005-0000-0000-0000017F0000}"/>
    <cellStyle name="ds 2 4 6 2 2" xfId="32519" xr:uid="{00000000-0005-0000-0000-0000027F0000}"/>
    <cellStyle name="ds 2 4 6 3" xfId="32520" xr:uid="{00000000-0005-0000-0000-0000037F0000}"/>
    <cellStyle name="ds 2 4 6 3 2" xfId="32521" xr:uid="{00000000-0005-0000-0000-0000047F0000}"/>
    <cellStyle name="ds 2 4 6 4" xfId="32522" xr:uid="{00000000-0005-0000-0000-0000057F0000}"/>
    <cellStyle name="ds 2 4 7" xfId="32523" xr:uid="{00000000-0005-0000-0000-0000067F0000}"/>
    <cellStyle name="ds 2 4 7 2" xfId="32524" xr:uid="{00000000-0005-0000-0000-0000077F0000}"/>
    <cellStyle name="ds 2 4 7 2 2" xfId="32525" xr:uid="{00000000-0005-0000-0000-0000087F0000}"/>
    <cellStyle name="ds 2 4 7 3" xfId="32526" xr:uid="{00000000-0005-0000-0000-0000097F0000}"/>
    <cellStyle name="ds 2 4 7 3 2" xfId="32527" xr:uid="{00000000-0005-0000-0000-00000A7F0000}"/>
    <cellStyle name="ds 2 4 7 4" xfId="32528" xr:uid="{00000000-0005-0000-0000-00000B7F0000}"/>
    <cellStyle name="ds 2 4 8" xfId="32529" xr:uid="{00000000-0005-0000-0000-00000C7F0000}"/>
    <cellStyle name="ds 2 4 8 2" xfId="32530" xr:uid="{00000000-0005-0000-0000-00000D7F0000}"/>
    <cellStyle name="ds 2 4 8 2 2" xfId="32531" xr:uid="{00000000-0005-0000-0000-00000E7F0000}"/>
    <cellStyle name="ds 2 4 8 3" xfId="32532" xr:uid="{00000000-0005-0000-0000-00000F7F0000}"/>
    <cellStyle name="ds 2 4 9" xfId="32533" xr:uid="{00000000-0005-0000-0000-0000107F0000}"/>
    <cellStyle name="ds 2 4 9 2" xfId="32534" xr:uid="{00000000-0005-0000-0000-0000117F0000}"/>
    <cellStyle name="ds 2 4 9 2 2" xfId="32535" xr:uid="{00000000-0005-0000-0000-0000127F0000}"/>
    <cellStyle name="ds 2 4 9 3" xfId="32536" xr:uid="{00000000-0005-0000-0000-0000137F0000}"/>
    <cellStyle name="ds 2 5" xfId="32537" xr:uid="{00000000-0005-0000-0000-0000147F0000}"/>
    <cellStyle name="ds 2 5 10" xfId="32538" xr:uid="{00000000-0005-0000-0000-0000157F0000}"/>
    <cellStyle name="ds 2 5 10 2" xfId="32539" xr:uid="{00000000-0005-0000-0000-0000167F0000}"/>
    <cellStyle name="ds 2 5 11" xfId="32540" xr:uid="{00000000-0005-0000-0000-0000177F0000}"/>
    <cellStyle name="ds 2 5 11 2" xfId="32541" xr:uid="{00000000-0005-0000-0000-0000187F0000}"/>
    <cellStyle name="ds 2 5 12" xfId="32542" xr:uid="{00000000-0005-0000-0000-0000197F0000}"/>
    <cellStyle name="ds 2 5 2" xfId="32543" xr:uid="{00000000-0005-0000-0000-00001A7F0000}"/>
    <cellStyle name="ds 2 5 2 2" xfId="32544" xr:uid="{00000000-0005-0000-0000-00001B7F0000}"/>
    <cellStyle name="ds 2 5 2 2 2" xfId="32545" xr:uid="{00000000-0005-0000-0000-00001C7F0000}"/>
    <cellStyle name="ds 2 5 2 3" xfId="32546" xr:uid="{00000000-0005-0000-0000-00001D7F0000}"/>
    <cellStyle name="ds 2 5 2 3 2" xfId="32547" xr:uid="{00000000-0005-0000-0000-00001E7F0000}"/>
    <cellStyle name="ds 2 5 2 4" xfId="32548" xr:uid="{00000000-0005-0000-0000-00001F7F0000}"/>
    <cellStyle name="ds 2 5 3" xfId="32549" xr:uid="{00000000-0005-0000-0000-0000207F0000}"/>
    <cellStyle name="ds 2 5 3 2" xfId="32550" xr:uid="{00000000-0005-0000-0000-0000217F0000}"/>
    <cellStyle name="ds 2 5 3 2 2" xfId="32551" xr:uid="{00000000-0005-0000-0000-0000227F0000}"/>
    <cellStyle name="ds 2 5 3 3" xfId="32552" xr:uid="{00000000-0005-0000-0000-0000237F0000}"/>
    <cellStyle name="ds 2 5 3 3 2" xfId="32553" xr:uid="{00000000-0005-0000-0000-0000247F0000}"/>
    <cellStyle name="ds 2 5 3 4" xfId="32554" xr:uid="{00000000-0005-0000-0000-0000257F0000}"/>
    <cellStyle name="ds 2 5 4" xfId="32555" xr:uid="{00000000-0005-0000-0000-0000267F0000}"/>
    <cellStyle name="ds 2 5 4 2" xfId="32556" xr:uid="{00000000-0005-0000-0000-0000277F0000}"/>
    <cellStyle name="ds 2 5 4 2 2" xfId="32557" xr:uid="{00000000-0005-0000-0000-0000287F0000}"/>
    <cellStyle name="ds 2 5 4 3" xfId="32558" xr:uid="{00000000-0005-0000-0000-0000297F0000}"/>
    <cellStyle name="ds 2 5 4 3 2" xfId="32559" xr:uid="{00000000-0005-0000-0000-00002A7F0000}"/>
    <cellStyle name="ds 2 5 4 4" xfId="32560" xr:uid="{00000000-0005-0000-0000-00002B7F0000}"/>
    <cellStyle name="ds 2 5 5" xfId="32561" xr:uid="{00000000-0005-0000-0000-00002C7F0000}"/>
    <cellStyle name="ds 2 5 5 2" xfId="32562" xr:uid="{00000000-0005-0000-0000-00002D7F0000}"/>
    <cellStyle name="ds 2 5 5 2 2" xfId="32563" xr:uid="{00000000-0005-0000-0000-00002E7F0000}"/>
    <cellStyle name="ds 2 5 5 3" xfId="32564" xr:uid="{00000000-0005-0000-0000-00002F7F0000}"/>
    <cellStyle name="ds 2 5 5 3 2" xfId="32565" xr:uid="{00000000-0005-0000-0000-0000307F0000}"/>
    <cellStyle name="ds 2 5 5 4" xfId="32566" xr:uid="{00000000-0005-0000-0000-0000317F0000}"/>
    <cellStyle name="ds 2 5 6" xfId="32567" xr:uid="{00000000-0005-0000-0000-0000327F0000}"/>
    <cellStyle name="ds 2 5 6 2" xfId="32568" xr:uid="{00000000-0005-0000-0000-0000337F0000}"/>
    <cellStyle name="ds 2 5 6 2 2" xfId="32569" xr:uid="{00000000-0005-0000-0000-0000347F0000}"/>
    <cellStyle name="ds 2 5 6 3" xfId="32570" xr:uid="{00000000-0005-0000-0000-0000357F0000}"/>
    <cellStyle name="ds 2 5 6 3 2" xfId="32571" xr:uid="{00000000-0005-0000-0000-0000367F0000}"/>
    <cellStyle name="ds 2 5 6 4" xfId="32572" xr:uid="{00000000-0005-0000-0000-0000377F0000}"/>
    <cellStyle name="ds 2 5 7" xfId="32573" xr:uid="{00000000-0005-0000-0000-0000387F0000}"/>
    <cellStyle name="ds 2 5 7 2" xfId="32574" xr:uid="{00000000-0005-0000-0000-0000397F0000}"/>
    <cellStyle name="ds 2 5 7 2 2" xfId="32575" xr:uid="{00000000-0005-0000-0000-00003A7F0000}"/>
    <cellStyle name="ds 2 5 7 3" xfId="32576" xr:uid="{00000000-0005-0000-0000-00003B7F0000}"/>
    <cellStyle name="ds 2 5 7 3 2" xfId="32577" xr:uid="{00000000-0005-0000-0000-00003C7F0000}"/>
    <cellStyle name="ds 2 5 7 4" xfId="32578" xr:uid="{00000000-0005-0000-0000-00003D7F0000}"/>
    <cellStyle name="ds 2 5 8" xfId="32579" xr:uid="{00000000-0005-0000-0000-00003E7F0000}"/>
    <cellStyle name="ds 2 5 8 2" xfId="32580" xr:uid="{00000000-0005-0000-0000-00003F7F0000}"/>
    <cellStyle name="ds 2 5 8 2 2" xfId="32581" xr:uid="{00000000-0005-0000-0000-0000407F0000}"/>
    <cellStyle name="ds 2 5 8 3" xfId="32582" xr:uid="{00000000-0005-0000-0000-0000417F0000}"/>
    <cellStyle name="ds 2 5 9" xfId="32583" xr:uid="{00000000-0005-0000-0000-0000427F0000}"/>
    <cellStyle name="ds 2 5 9 2" xfId="32584" xr:uid="{00000000-0005-0000-0000-0000437F0000}"/>
    <cellStyle name="ds 2 5 9 2 2" xfId="32585" xr:uid="{00000000-0005-0000-0000-0000447F0000}"/>
    <cellStyle name="ds 2 5 9 3" xfId="32586" xr:uid="{00000000-0005-0000-0000-0000457F0000}"/>
    <cellStyle name="ds 2 6" xfId="32587" xr:uid="{00000000-0005-0000-0000-0000467F0000}"/>
    <cellStyle name="ds 2 6 10" xfId="32588" xr:uid="{00000000-0005-0000-0000-0000477F0000}"/>
    <cellStyle name="ds 2 6 10 2" xfId="32589" xr:uid="{00000000-0005-0000-0000-0000487F0000}"/>
    <cellStyle name="ds 2 6 11" xfId="32590" xr:uid="{00000000-0005-0000-0000-0000497F0000}"/>
    <cellStyle name="ds 2 6 11 2" xfId="32591" xr:uid="{00000000-0005-0000-0000-00004A7F0000}"/>
    <cellStyle name="ds 2 6 12" xfId="32592" xr:uid="{00000000-0005-0000-0000-00004B7F0000}"/>
    <cellStyle name="ds 2 6 2" xfId="32593" xr:uid="{00000000-0005-0000-0000-00004C7F0000}"/>
    <cellStyle name="ds 2 6 2 2" xfId="32594" xr:uid="{00000000-0005-0000-0000-00004D7F0000}"/>
    <cellStyle name="ds 2 6 2 2 2" xfId="32595" xr:uid="{00000000-0005-0000-0000-00004E7F0000}"/>
    <cellStyle name="ds 2 6 2 3" xfId="32596" xr:uid="{00000000-0005-0000-0000-00004F7F0000}"/>
    <cellStyle name="ds 2 6 2 3 2" xfId="32597" xr:uid="{00000000-0005-0000-0000-0000507F0000}"/>
    <cellStyle name="ds 2 6 2 4" xfId="32598" xr:uid="{00000000-0005-0000-0000-0000517F0000}"/>
    <cellStyle name="ds 2 6 3" xfId="32599" xr:uid="{00000000-0005-0000-0000-0000527F0000}"/>
    <cellStyle name="ds 2 6 3 2" xfId="32600" xr:uid="{00000000-0005-0000-0000-0000537F0000}"/>
    <cellStyle name="ds 2 6 3 2 2" xfId="32601" xr:uid="{00000000-0005-0000-0000-0000547F0000}"/>
    <cellStyle name="ds 2 6 3 3" xfId="32602" xr:uid="{00000000-0005-0000-0000-0000557F0000}"/>
    <cellStyle name="ds 2 6 3 3 2" xfId="32603" xr:uid="{00000000-0005-0000-0000-0000567F0000}"/>
    <cellStyle name="ds 2 6 3 4" xfId="32604" xr:uid="{00000000-0005-0000-0000-0000577F0000}"/>
    <cellStyle name="ds 2 6 4" xfId="32605" xr:uid="{00000000-0005-0000-0000-0000587F0000}"/>
    <cellStyle name="ds 2 6 4 2" xfId="32606" xr:uid="{00000000-0005-0000-0000-0000597F0000}"/>
    <cellStyle name="ds 2 6 4 2 2" xfId="32607" xr:uid="{00000000-0005-0000-0000-00005A7F0000}"/>
    <cellStyle name="ds 2 6 4 3" xfId="32608" xr:uid="{00000000-0005-0000-0000-00005B7F0000}"/>
    <cellStyle name="ds 2 6 4 3 2" xfId="32609" xr:uid="{00000000-0005-0000-0000-00005C7F0000}"/>
    <cellStyle name="ds 2 6 4 4" xfId="32610" xr:uid="{00000000-0005-0000-0000-00005D7F0000}"/>
    <cellStyle name="ds 2 6 5" xfId="32611" xr:uid="{00000000-0005-0000-0000-00005E7F0000}"/>
    <cellStyle name="ds 2 6 5 2" xfId="32612" xr:uid="{00000000-0005-0000-0000-00005F7F0000}"/>
    <cellStyle name="ds 2 6 5 2 2" xfId="32613" xr:uid="{00000000-0005-0000-0000-0000607F0000}"/>
    <cellStyle name="ds 2 6 5 3" xfId="32614" xr:uid="{00000000-0005-0000-0000-0000617F0000}"/>
    <cellStyle name="ds 2 6 5 3 2" xfId="32615" xr:uid="{00000000-0005-0000-0000-0000627F0000}"/>
    <cellStyle name="ds 2 6 5 4" xfId="32616" xr:uid="{00000000-0005-0000-0000-0000637F0000}"/>
    <cellStyle name="ds 2 6 6" xfId="32617" xr:uid="{00000000-0005-0000-0000-0000647F0000}"/>
    <cellStyle name="ds 2 6 6 2" xfId="32618" xr:uid="{00000000-0005-0000-0000-0000657F0000}"/>
    <cellStyle name="ds 2 6 6 2 2" xfId="32619" xr:uid="{00000000-0005-0000-0000-0000667F0000}"/>
    <cellStyle name="ds 2 6 6 3" xfId="32620" xr:uid="{00000000-0005-0000-0000-0000677F0000}"/>
    <cellStyle name="ds 2 6 6 3 2" xfId="32621" xr:uid="{00000000-0005-0000-0000-0000687F0000}"/>
    <cellStyle name="ds 2 6 6 4" xfId="32622" xr:uid="{00000000-0005-0000-0000-0000697F0000}"/>
    <cellStyle name="ds 2 6 7" xfId="32623" xr:uid="{00000000-0005-0000-0000-00006A7F0000}"/>
    <cellStyle name="ds 2 6 7 2" xfId="32624" xr:uid="{00000000-0005-0000-0000-00006B7F0000}"/>
    <cellStyle name="ds 2 6 7 2 2" xfId="32625" xr:uid="{00000000-0005-0000-0000-00006C7F0000}"/>
    <cellStyle name="ds 2 6 7 3" xfId="32626" xr:uid="{00000000-0005-0000-0000-00006D7F0000}"/>
    <cellStyle name="ds 2 6 7 3 2" xfId="32627" xr:uid="{00000000-0005-0000-0000-00006E7F0000}"/>
    <cellStyle name="ds 2 6 7 4" xfId="32628" xr:uid="{00000000-0005-0000-0000-00006F7F0000}"/>
    <cellStyle name="ds 2 6 8" xfId="32629" xr:uid="{00000000-0005-0000-0000-0000707F0000}"/>
    <cellStyle name="ds 2 6 8 2" xfId="32630" xr:uid="{00000000-0005-0000-0000-0000717F0000}"/>
    <cellStyle name="ds 2 6 8 2 2" xfId="32631" xr:uid="{00000000-0005-0000-0000-0000727F0000}"/>
    <cellStyle name="ds 2 6 8 3" xfId="32632" xr:uid="{00000000-0005-0000-0000-0000737F0000}"/>
    <cellStyle name="ds 2 6 9" xfId="32633" xr:uid="{00000000-0005-0000-0000-0000747F0000}"/>
    <cellStyle name="ds 2 6 9 2" xfId="32634" xr:uid="{00000000-0005-0000-0000-0000757F0000}"/>
    <cellStyle name="ds 2 6 9 2 2" xfId="32635" xr:uid="{00000000-0005-0000-0000-0000767F0000}"/>
    <cellStyle name="ds 2 6 9 3" xfId="32636" xr:uid="{00000000-0005-0000-0000-0000777F0000}"/>
    <cellStyle name="ds 2 7" xfId="32637" xr:uid="{00000000-0005-0000-0000-0000787F0000}"/>
    <cellStyle name="ds 2 7 10" xfId="32638" xr:uid="{00000000-0005-0000-0000-0000797F0000}"/>
    <cellStyle name="ds 2 7 10 2" xfId="32639" xr:uid="{00000000-0005-0000-0000-00007A7F0000}"/>
    <cellStyle name="ds 2 7 11" xfId="32640" xr:uid="{00000000-0005-0000-0000-00007B7F0000}"/>
    <cellStyle name="ds 2 7 11 2" xfId="32641" xr:uid="{00000000-0005-0000-0000-00007C7F0000}"/>
    <cellStyle name="ds 2 7 12" xfId="32642" xr:uid="{00000000-0005-0000-0000-00007D7F0000}"/>
    <cellStyle name="ds 2 7 2" xfId="32643" xr:uid="{00000000-0005-0000-0000-00007E7F0000}"/>
    <cellStyle name="ds 2 7 2 2" xfId="32644" xr:uid="{00000000-0005-0000-0000-00007F7F0000}"/>
    <cellStyle name="ds 2 7 2 2 2" xfId="32645" xr:uid="{00000000-0005-0000-0000-0000807F0000}"/>
    <cellStyle name="ds 2 7 2 3" xfId="32646" xr:uid="{00000000-0005-0000-0000-0000817F0000}"/>
    <cellStyle name="ds 2 7 2 3 2" xfId="32647" xr:uid="{00000000-0005-0000-0000-0000827F0000}"/>
    <cellStyle name="ds 2 7 2 4" xfId="32648" xr:uid="{00000000-0005-0000-0000-0000837F0000}"/>
    <cellStyle name="ds 2 7 3" xfId="32649" xr:uid="{00000000-0005-0000-0000-0000847F0000}"/>
    <cellStyle name="ds 2 7 3 2" xfId="32650" xr:uid="{00000000-0005-0000-0000-0000857F0000}"/>
    <cellStyle name="ds 2 7 3 2 2" xfId="32651" xr:uid="{00000000-0005-0000-0000-0000867F0000}"/>
    <cellStyle name="ds 2 7 3 3" xfId="32652" xr:uid="{00000000-0005-0000-0000-0000877F0000}"/>
    <cellStyle name="ds 2 7 3 3 2" xfId="32653" xr:uid="{00000000-0005-0000-0000-0000887F0000}"/>
    <cellStyle name="ds 2 7 3 4" xfId="32654" xr:uid="{00000000-0005-0000-0000-0000897F0000}"/>
    <cellStyle name="ds 2 7 4" xfId="32655" xr:uid="{00000000-0005-0000-0000-00008A7F0000}"/>
    <cellStyle name="ds 2 7 4 2" xfId="32656" xr:uid="{00000000-0005-0000-0000-00008B7F0000}"/>
    <cellStyle name="ds 2 7 4 2 2" xfId="32657" xr:uid="{00000000-0005-0000-0000-00008C7F0000}"/>
    <cellStyle name="ds 2 7 4 3" xfId="32658" xr:uid="{00000000-0005-0000-0000-00008D7F0000}"/>
    <cellStyle name="ds 2 7 4 3 2" xfId="32659" xr:uid="{00000000-0005-0000-0000-00008E7F0000}"/>
    <cellStyle name="ds 2 7 4 4" xfId="32660" xr:uid="{00000000-0005-0000-0000-00008F7F0000}"/>
    <cellStyle name="ds 2 7 5" xfId="32661" xr:uid="{00000000-0005-0000-0000-0000907F0000}"/>
    <cellStyle name="ds 2 7 5 2" xfId="32662" xr:uid="{00000000-0005-0000-0000-0000917F0000}"/>
    <cellStyle name="ds 2 7 5 2 2" xfId="32663" xr:uid="{00000000-0005-0000-0000-0000927F0000}"/>
    <cellStyle name="ds 2 7 5 3" xfId="32664" xr:uid="{00000000-0005-0000-0000-0000937F0000}"/>
    <cellStyle name="ds 2 7 5 3 2" xfId="32665" xr:uid="{00000000-0005-0000-0000-0000947F0000}"/>
    <cellStyle name="ds 2 7 5 4" xfId="32666" xr:uid="{00000000-0005-0000-0000-0000957F0000}"/>
    <cellStyle name="ds 2 7 6" xfId="32667" xr:uid="{00000000-0005-0000-0000-0000967F0000}"/>
    <cellStyle name="ds 2 7 6 2" xfId="32668" xr:uid="{00000000-0005-0000-0000-0000977F0000}"/>
    <cellStyle name="ds 2 7 6 2 2" xfId="32669" xr:uid="{00000000-0005-0000-0000-0000987F0000}"/>
    <cellStyle name="ds 2 7 6 3" xfId="32670" xr:uid="{00000000-0005-0000-0000-0000997F0000}"/>
    <cellStyle name="ds 2 7 6 3 2" xfId="32671" xr:uid="{00000000-0005-0000-0000-00009A7F0000}"/>
    <cellStyle name="ds 2 7 6 4" xfId="32672" xr:uid="{00000000-0005-0000-0000-00009B7F0000}"/>
    <cellStyle name="ds 2 7 7" xfId="32673" xr:uid="{00000000-0005-0000-0000-00009C7F0000}"/>
    <cellStyle name="ds 2 7 7 2" xfId="32674" xr:uid="{00000000-0005-0000-0000-00009D7F0000}"/>
    <cellStyle name="ds 2 7 7 2 2" xfId="32675" xr:uid="{00000000-0005-0000-0000-00009E7F0000}"/>
    <cellStyle name="ds 2 7 7 3" xfId="32676" xr:uid="{00000000-0005-0000-0000-00009F7F0000}"/>
    <cellStyle name="ds 2 7 7 3 2" xfId="32677" xr:uid="{00000000-0005-0000-0000-0000A07F0000}"/>
    <cellStyle name="ds 2 7 7 4" xfId="32678" xr:uid="{00000000-0005-0000-0000-0000A17F0000}"/>
    <cellStyle name="ds 2 7 8" xfId="32679" xr:uid="{00000000-0005-0000-0000-0000A27F0000}"/>
    <cellStyle name="ds 2 7 8 2" xfId="32680" xr:uid="{00000000-0005-0000-0000-0000A37F0000}"/>
    <cellStyle name="ds 2 7 8 2 2" xfId="32681" xr:uid="{00000000-0005-0000-0000-0000A47F0000}"/>
    <cellStyle name="ds 2 7 8 3" xfId="32682" xr:uid="{00000000-0005-0000-0000-0000A57F0000}"/>
    <cellStyle name="ds 2 7 9" xfId="32683" xr:uid="{00000000-0005-0000-0000-0000A67F0000}"/>
    <cellStyle name="ds 2 7 9 2" xfId="32684" xr:uid="{00000000-0005-0000-0000-0000A77F0000}"/>
    <cellStyle name="ds 2 7 9 2 2" xfId="32685" xr:uid="{00000000-0005-0000-0000-0000A87F0000}"/>
    <cellStyle name="ds 2 7 9 3" xfId="32686" xr:uid="{00000000-0005-0000-0000-0000A97F0000}"/>
    <cellStyle name="ds 2 8" xfId="32687" xr:uid="{00000000-0005-0000-0000-0000AA7F0000}"/>
    <cellStyle name="ds 2 8 10" xfId="32688" xr:uid="{00000000-0005-0000-0000-0000AB7F0000}"/>
    <cellStyle name="ds 2 8 10 2" xfId="32689" xr:uid="{00000000-0005-0000-0000-0000AC7F0000}"/>
    <cellStyle name="ds 2 8 11" xfId="32690" xr:uid="{00000000-0005-0000-0000-0000AD7F0000}"/>
    <cellStyle name="ds 2 8 11 2" xfId="32691" xr:uid="{00000000-0005-0000-0000-0000AE7F0000}"/>
    <cellStyle name="ds 2 8 12" xfId="32692" xr:uid="{00000000-0005-0000-0000-0000AF7F0000}"/>
    <cellStyle name="ds 2 8 2" xfId="32693" xr:uid="{00000000-0005-0000-0000-0000B07F0000}"/>
    <cellStyle name="ds 2 8 2 2" xfId="32694" xr:uid="{00000000-0005-0000-0000-0000B17F0000}"/>
    <cellStyle name="ds 2 8 2 2 2" xfId="32695" xr:uid="{00000000-0005-0000-0000-0000B27F0000}"/>
    <cellStyle name="ds 2 8 2 3" xfId="32696" xr:uid="{00000000-0005-0000-0000-0000B37F0000}"/>
    <cellStyle name="ds 2 8 2 3 2" xfId="32697" xr:uid="{00000000-0005-0000-0000-0000B47F0000}"/>
    <cellStyle name="ds 2 8 2 4" xfId="32698" xr:uid="{00000000-0005-0000-0000-0000B57F0000}"/>
    <cellStyle name="ds 2 8 3" xfId="32699" xr:uid="{00000000-0005-0000-0000-0000B67F0000}"/>
    <cellStyle name="ds 2 8 3 2" xfId="32700" xr:uid="{00000000-0005-0000-0000-0000B77F0000}"/>
    <cellStyle name="ds 2 8 3 2 2" xfId="32701" xr:uid="{00000000-0005-0000-0000-0000B87F0000}"/>
    <cellStyle name="ds 2 8 3 3" xfId="32702" xr:uid="{00000000-0005-0000-0000-0000B97F0000}"/>
    <cellStyle name="ds 2 8 3 3 2" xfId="32703" xr:uid="{00000000-0005-0000-0000-0000BA7F0000}"/>
    <cellStyle name="ds 2 8 3 4" xfId="32704" xr:uid="{00000000-0005-0000-0000-0000BB7F0000}"/>
    <cellStyle name="ds 2 8 4" xfId="32705" xr:uid="{00000000-0005-0000-0000-0000BC7F0000}"/>
    <cellStyle name="ds 2 8 4 2" xfId="32706" xr:uid="{00000000-0005-0000-0000-0000BD7F0000}"/>
    <cellStyle name="ds 2 8 4 2 2" xfId="32707" xr:uid="{00000000-0005-0000-0000-0000BE7F0000}"/>
    <cellStyle name="ds 2 8 4 3" xfId="32708" xr:uid="{00000000-0005-0000-0000-0000BF7F0000}"/>
    <cellStyle name="ds 2 8 4 3 2" xfId="32709" xr:uid="{00000000-0005-0000-0000-0000C07F0000}"/>
    <cellStyle name="ds 2 8 4 4" xfId="32710" xr:uid="{00000000-0005-0000-0000-0000C17F0000}"/>
    <cellStyle name="ds 2 8 5" xfId="32711" xr:uid="{00000000-0005-0000-0000-0000C27F0000}"/>
    <cellStyle name="ds 2 8 5 2" xfId="32712" xr:uid="{00000000-0005-0000-0000-0000C37F0000}"/>
    <cellStyle name="ds 2 8 5 2 2" xfId="32713" xr:uid="{00000000-0005-0000-0000-0000C47F0000}"/>
    <cellStyle name="ds 2 8 5 3" xfId="32714" xr:uid="{00000000-0005-0000-0000-0000C57F0000}"/>
    <cellStyle name="ds 2 8 5 3 2" xfId="32715" xr:uid="{00000000-0005-0000-0000-0000C67F0000}"/>
    <cellStyle name="ds 2 8 5 4" xfId="32716" xr:uid="{00000000-0005-0000-0000-0000C77F0000}"/>
    <cellStyle name="ds 2 8 6" xfId="32717" xr:uid="{00000000-0005-0000-0000-0000C87F0000}"/>
    <cellStyle name="ds 2 8 6 2" xfId="32718" xr:uid="{00000000-0005-0000-0000-0000C97F0000}"/>
    <cellStyle name="ds 2 8 6 2 2" xfId="32719" xr:uid="{00000000-0005-0000-0000-0000CA7F0000}"/>
    <cellStyle name="ds 2 8 6 3" xfId="32720" xr:uid="{00000000-0005-0000-0000-0000CB7F0000}"/>
    <cellStyle name="ds 2 8 6 3 2" xfId="32721" xr:uid="{00000000-0005-0000-0000-0000CC7F0000}"/>
    <cellStyle name="ds 2 8 6 4" xfId="32722" xr:uid="{00000000-0005-0000-0000-0000CD7F0000}"/>
    <cellStyle name="ds 2 8 7" xfId="32723" xr:uid="{00000000-0005-0000-0000-0000CE7F0000}"/>
    <cellStyle name="ds 2 8 7 2" xfId="32724" xr:uid="{00000000-0005-0000-0000-0000CF7F0000}"/>
    <cellStyle name="ds 2 8 7 2 2" xfId="32725" xr:uid="{00000000-0005-0000-0000-0000D07F0000}"/>
    <cellStyle name="ds 2 8 7 3" xfId="32726" xr:uid="{00000000-0005-0000-0000-0000D17F0000}"/>
    <cellStyle name="ds 2 8 7 3 2" xfId="32727" xr:uid="{00000000-0005-0000-0000-0000D27F0000}"/>
    <cellStyle name="ds 2 8 7 4" xfId="32728" xr:uid="{00000000-0005-0000-0000-0000D37F0000}"/>
    <cellStyle name="ds 2 8 8" xfId="32729" xr:uid="{00000000-0005-0000-0000-0000D47F0000}"/>
    <cellStyle name="ds 2 8 8 2" xfId="32730" xr:uid="{00000000-0005-0000-0000-0000D57F0000}"/>
    <cellStyle name="ds 2 8 8 2 2" xfId="32731" xr:uid="{00000000-0005-0000-0000-0000D67F0000}"/>
    <cellStyle name="ds 2 8 8 3" xfId="32732" xr:uid="{00000000-0005-0000-0000-0000D77F0000}"/>
    <cellStyle name="ds 2 8 9" xfId="32733" xr:uid="{00000000-0005-0000-0000-0000D87F0000}"/>
    <cellStyle name="ds 2 8 9 2" xfId="32734" xr:uid="{00000000-0005-0000-0000-0000D97F0000}"/>
    <cellStyle name="ds 2 8 9 2 2" xfId="32735" xr:uid="{00000000-0005-0000-0000-0000DA7F0000}"/>
    <cellStyle name="ds 2 8 9 3" xfId="32736" xr:uid="{00000000-0005-0000-0000-0000DB7F0000}"/>
    <cellStyle name="ds 2 9" xfId="32737" xr:uid="{00000000-0005-0000-0000-0000DC7F0000}"/>
    <cellStyle name="ds 2 9 2" xfId="32738" xr:uid="{00000000-0005-0000-0000-0000DD7F0000}"/>
    <cellStyle name="ds 2 9 2 2" xfId="32739" xr:uid="{00000000-0005-0000-0000-0000DE7F0000}"/>
    <cellStyle name="ds 2 9 3" xfId="32740" xr:uid="{00000000-0005-0000-0000-0000DF7F0000}"/>
    <cellStyle name="ds 2 9 3 2" xfId="32741" xr:uid="{00000000-0005-0000-0000-0000E07F0000}"/>
    <cellStyle name="ds 2 9 4" xfId="32742" xr:uid="{00000000-0005-0000-0000-0000E17F0000}"/>
    <cellStyle name="ds 20" xfId="32743" xr:uid="{00000000-0005-0000-0000-0000E27F0000}"/>
    <cellStyle name="ds 20 2" xfId="32744" xr:uid="{00000000-0005-0000-0000-0000E37F0000}"/>
    <cellStyle name="ds 21" xfId="32745" xr:uid="{00000000-0005-0000-0000-0000E47F0000}"/>
    <cellStyle name="ds 3" xfId="32746" xr:uid="{00000000-0005-0000-0000-0000E57F0000}"/>
    <cellStyle name="ds 3 10" xfId="32747" xr:uid="{00000000-0005-0000-0000-0000E67F0000}"/>
    <cellStyle name="ds 3 10 2" xfId="32748" xr:uid="{00000000-0005-0000-0000-0000E77F0000}"/>
    <cellStyle name="ds 3 11" xfId="32749" xr:uid="{00000000-0005-0000-0000-0000E87F0000}"/>
    <cellStyle name="ds 3 11 2" xfId="32750" xr:uid="{00000000-0005-0000-0000-0000E97F0000}"/>
    <cellStyle name="ds 3 12" xfId="32751" xr:uid="{00000000-0005-0000-0000-0000EA7F0000}"/>
    <cellStyle name="ds 3 2" xfId="32752" xr:uid="{00000000-0005-0000-0000-0000EB7F0000}"/>
    <cellStyle name="ds 3 2 2" xfId="32753" xr:uid="{00000000-0005-0000-0000-0000EC7F0000}"/>
    <cellStyle name="ds 3 2 2 2" xfId="32754" xr:uid="{00000000-0005-0000-0000-0000ED7F0000}"/>
    <cellStyle name="ds 3 2 3" xfId="32755" xr:uid="{00000000-0005-0000-0000-0000EE7F0000}"/>
    <cellStyle name="ds 3 2 3 2" xfId="32756" xr:uid="{00000000-0005-0000-0000-0000EF7F0000}"/>
    <cellStyle name="ds 3 2 4" xfId="32757" xr:uid="{00000000-0005-0000-0000-0000F07F0000}"/>
    <cellStyle name="ds 3 3" xfId="32758" xr:uid="{00000000-0005-0000-0000-0000F17F0000}"/>
    <cellStyle name="ds 3 3 2" xfId="32759" xr:uid="{00000000-0005-0000-0000-0000F27F0000}"/>
    <cellStyle name="ds 3 3 2 2" xfId="32760" xr:uid="{00000000-0005-0000-0000-0000F37F0000}"/>
    <cellStyle name="ds 3 3 3" xfId="32761" xr:uid="{00000000-0005-0000-0000-0000F47F0000}"/>
    <cellStyle name="ds 3 3 3 2" xfId="32762" xr:uid="{00000000-0005-0000-0000-0000F57F0000}"/>
    <cellStyle name="ds 3 3 4" xfId="32763" xr:uid="{00000000-0005-0000-0000-0000F67F0000}"/>
    <cellStyle name="ds 3 4" xfId="32764" xr:uid="{00000000-0005-0000-0000-0000F77F0000}"/>
    <cellStyle name="ds 3 4 2" xfId="32765" xr:uid="{00000000-0005-0000-0000-0000F87F0000}"/>
    <cellStyle name="ds 3 4 2 2" xfId="32766" xr:uid="{00000000-0005-0000-0000-0000F97F0000}"/>
    <cellStyle name="ds 3 4 3" xfId="32767" xr:uid="{00000000-0005-0000-0000-0000FA7F0000}"/>
    <cellStyle name="ds 3 4 3 2" xfId="32768" xr:uid="{00000000-0005-0000-0000-0000FB7F0000}"/>
    <cellStyle name="ds 3 4 4" xfId="32769" xr:uid="{00000000-0005-0000-0000-0000FC7F0000}"/>
    <cellStyle name="ds 3 5" xfId="32770" xr:uid="{00000000-0005-0000-0000-0000FD7F0000}"/>
    <cellStyle name="ds 3 5 2" xfId="32771" xr:uid="{00000000-0005-0000-0000-0000FE7F0000}"/>
    <cellStyle name="ds 3 5 2 2" xfId="32772" xr:uid="{00000000-0005-0000-0000-0000FF7F0000}"/>
    <cellStyle name="ds 3 5 3" xfId="32773" xr:uid="{00000000-0005-0000-0000-000000800000}"/>
    <cellStyle name="ds 3 5 3 2" xfId="32774" xr:uid="{00000000-0005-0000-0000-000001800000}"/>
    <cellStyle name="ds 3 5 4" xfId="32775" xr:uid="{00000000-0005-0000-0000-000002800000}"/>
    <cellStyle name="ds 3 6" xfId="32776" xr:uid="{00000000-0005-0000-0000-000003800000}"/>
    <cellStyle name="ds 3 6 2" xfId="32777" xr:uid="{00000000-0005-0000-0000-000004800000}"/>
    <cellStyle name="ds 3 6 2 2" xfId="32778" xr:uid="{00000000-0005-0000-0000-000005800000}"/>
    <cellStyle name="ds 3 6 3" xfId="32779" xr:uid="{00000000-0005-0000-0000-000006800000}"/>
    <cellStyle name="ds 3 6 3 2" xfId="32780" xr:uid="{00000000-0005-0000-0000-000007800000}"/>
    <cellStyle name="ds 3 6 4" xfId="32781" xr:uid="{00000000-0005-0000-0000-000008800000}"/>
    <cellStyle name="ds 3 7" xfId="32782" xr:uid="{00000000-0005-0000-0000-000009800000}"/>
    <cellStyle name="ds 3 7 2" xfId="32783" xr:uid="{00000000-0005-0000-0000-00000A800000}"/>
    <cellStyle name="ds 3 7 2 2" xfId="32784" xr:uid="{00000000-0005-0000-0000-00000B800000}"/>
    <cellStyle name="ds 3 7 3" xfId="32785" xr:uid="{00000000-0005-0000-0000-00000C800000}"/>
    <cellStyle name="ds 3 7 3 2" xfId="32786" xr:uid="{00000000-0005-0000-0000-00000D800000}"/>
    <cellStyle name="ds 3 7 4" xfId="32787" xr:uid="{00000000-0005-0000-0000-00000E800000}"/>
    <cellStyle name="ds 3 8" xfId="32788" xr:uid="{00000000-0005-0000-0000-00000F800000}"/>
    <cellStyle name="ds 3 8 2" xfId="32789" xr:uid="{00000000-0005-0000-0000-000010800000}"/>
    <cellStyle name="ds 3 8 2 2" xfId="32790" xr:uid="{00000000-0005-0000-0000-000011800000}"/>
    <cellStyle name="ds 3 8 3" xfId="32791" xr:uid="{00000000-0005-0000-0000-000012800000}"/>
    <cellStyle name="ds 3 9" xfId="32792" xr:uid="{00000000-0005-0000-0000-000013800000}"/>
    <cellStyle name="ds 3 9 2" xfId="32793" xr:uid="{00000000-0005-0000-0000-000014800000}"/>
    <cellStyle name="ds 3 9 2 2" xfId="32794" xr:uid="{00000000-0005-0000-0000-000015800000}"/>
    <cellStyle name="ds 3 9 3" xfId="32795" xr:uid="{00000000-0005-0000-0000-000016800000}"/>
    <cellStyle name="ds 4" xfId="32796" xr:uid="{00000000-0005-0000-0000-000017800000}"/>
    <cellStyle name="ds 4 10" xfId="32797" xr:uid="{00000000-0005-0000-0000-000018800000}"/>
    <cellStyle name="ds 4 10 2" xfId="32798" xr:uid="{00000000-0005-0000-0000-000019800000}"/>
    <cellStyle name="ds 4 11" xfId="32799" xr:uid="{00000000-0005-0000-0000-00001A800000}"/>
    <cellStyle name="ds 4 11 2" xfId="32800" xr:uid="{00000000-0005-0000-0000-00001B800000}"/>
    <cellStyle name="ds 4 12" xfId="32801" xr:uid="{00000000-0005-0000-0000-00001C800000}"/>
    <cellStyle name="ds 4 2" xfId="32802" xr:uid="{00000000-0005-0000-0000-00001D800000}"/>
    <cellStyle name="ds 4 2 2" xfId="32803" xr:uid="{00000000-0005-0000-0000-00001E800000}"/>
    <cellStyle name="ds 4 2 2 2" xfId="32804" xr:uid="{00000000-0005-0000-0000-00001F800000}"/>
    <cellStyle name="ds 4 2 3" xfId="32805" xr:uid="{00000000-0005-0000-0000-000020800000}"/>
    <cellStyle name="ds 4 2 3 2" xfId="32806" xr:uid="{00000000-0005-0000-0000-000021800000}"/>
    <cellStyle name="ds 4 2 4" xfId="32807" xr:uid="{00000000-0005-0000-0000-000022800000}"/>
    <cellStyle name="ds 4 3" xfId="32808" xr:uid="{00000000-0005-0000-0000-000023800000}"/>
    <cellStyle name="ds 4 3 2" xfId="32809" xr:uid="{00000000-0005-0000-0000-000024800000}"/>
    <cellStyle name="ds 4 3 2 2" xfId="32810" xr:uid="{00000000-0005-0000-0000-000025800000}"/>
    <cellStyle name="ds 4 3 3" xfId="32811" xr:uid="{00000000-0005-0000-0000-000026800000}"/>
    <cellStyle name="ds 4 3 3 2" xfId="32812" xr:uid="{00000000-0005-0000-0000-000027800000}"/>
    <cellStyle name="ds 4 3 4" xfId="32813" xr:uid="{00000000-0005-0000-0000-000028800000}"/>
    <cellStyle name="ds 4 4" xfId="32814" xr:uid="{00000000-0005-0000-0000-000029800000}"/>
    <cellStyle name="ds 4 4 2" xfId="32815" xr:uid="{00000000-0005-0000-0000-00002A800000}"/>
    <cellStyle name="ds 4 4 2 2" xfId="32816" xr:uid="{00000000-0005-0000-0000-00002B800000}"/>
    <cellStyle name="ds 4 4 3" xfId="32817" xr:uid="{00000000-0005-0000-0000-00002C800000}"/>
    <cellStyle name="ds 4 4 3 2" xfId="32818" xr:uid="{00000000-0005-0000-0000-00002D800000}"/>
    <cellStyle name="ds 4 4 4" xfId="32819" xr:uid="{00000000-0005-0000-0000-00002E800000}"/>
    <cellStyle name="ds 4 5" xfId="32820" xr:uid="{00000000-0005-0000-0000-00002F800000}"/>
    <cellStyle name="ds 4 5 2" xfId="32821" xr:uid="{00000000-0005-0000-0000-000030800000}"/>
    <cellStyle name="ds 4 5 2 2" xfId="32822" xr:uid="{00000000-0005-0000-0000-000031800000}"/>
    <cellStyle name="ds 4 5 3" xfId="32823" xr:uid="{00000000-0005-0000-0000-000032800000}"/>
    <cellStyle name="ds 4 5 3 2" xfId="32824" xr:uid="{00000000-0005-0000-0000-000033800000}"/>
    <cellStyle name="ds 4 5 4" xfId="32825" xr:uid="{00000000-0005-0000-0000-000034800000}"/>
    <cellStyle name="ds 4 6" xfId="32826" xr:uid="{00000000-0005-0000-0000-000035800000}"/>
    <cellStyle name="ds 4 6 2" xfId="32827" xr:uid="{00000000-0005-0000-0000-000036800000}"/>
    <cellStyle name="ds 4 6 2 2" xfId="32828" xr:uid="{00000000-0005-0000-0000-000037800000}"/>
    <cellStyle name="ds 4 6 3" xfId="32829" xr:uid="{00000000-0005-0000-0000-000038800000}"/>
    <cellStyle name="ds 4 6 3 2" xfId="32830" xr:uid="{00000000-0005-0000-0000-000039800000}"/>
    <cellStyle name="ds 4 6 4" xfId="32831" xr:uid="{00000000-0005-0000-0000-00003A800000}"/>
    <cellStyle name="ds 4 7" xfId="32832" xr:uid="{00000000-0005-0000-0000-00003B800000}"/>
    <cellStyle name="ds 4 7 2" xfId="32833" xr:uid="{00000000-0005-0000-0000-00003C800000}"/>
    <cellStyle name="ds 4 7 2 2" xfId="32834" xr:uid="{00000000-0005-0000-0000-00003D800000}"/>
    <cellStyle name="ds 4 7 3" xfId="32835" xr:uid="{00000000-0005-0000-0000-00003E800000}"/>
    <cellStyle name="ds 4 7 3 2" xfId="32836" xr:uid="{00000000-0005-0000-0000-00003F800000}"/>
    <cellStyle name="ds 4 7 4" xfId="32837" xr:uid="{00000000-0005-0000-0000-000040800000}"/>
    <cellStyle name="ds 4 8" xfId="32838" xr:uid="{00000000-0005-0000-0000-000041800000}"/>
    <cellStyle name="ds 4 8 2" xfId="32839" xr:uid="{00000000-0005-0000-0000-000042800000}"/>
    <cellStyle name="ds 4 8 2 2" xfId="32840" xr:uid="{00000000-0005-0000-0000-000043800000}"/>
    <cellStyle name="ds 4 8 3" xfId="32841" xr:uid="{00000000-0005-0000-0000-000044800000}"/>
    <cellStyle name="ds 4 9" xfId="32842" xr:uid="{00000000-0005-0000-0000-000045800000}"/>
    <cellStyle name="ds 4 9 2" xfId="32843" xr:uid="{00000000-0005-0000-0000-000046800000}"/>
    <cellStyle name="ds 4 9 2 2" xfId="32844" xr:uid="{00000000-0005-0000-0000-000047800000}"/>
    <cellStyle name="ds 4 9 3" xfId="32845" xr:uid="{00000000-0005-0000-0000-000048800000}"/>
    <cellStyle name="ds 5" xfId="32846" xr:uid="{00000000-0005-0000-0000-000049800000}"/>
    <cellStyle name="ds 5 10" xfId="32847" xr:uid="{00000000-0005-0000-0000-00004A800000}"/>
    <cellStyle name="ds 5 10 2" xfId="32848" xr:uid="{00000000-0005-0000-0000-00004B800000}"/>
    <cellStyle name="ds 5 11" xfId="32849" xr:uid="{00000000-0005-0000-0000-00004C800000}"/>
    <cellStyle name="ds 5 11 2" xfId="32850" xr:uid="{00000000-0005-0000-0000-00004D800000}"/>
    <cellStyle name="ds 5 12" xfId="32851" xr:uid="{00000000-0005-0000-0000-00004E800000}"/>
    <cellStyle name="ds 5 2" xfId="32852" xr:uid="{00000000-0005-0000-0000-00004F800000}"/>
    <cellStyle name="ds 5 2 2" xfId="32853" xr:uid="{00000000-0005-0000-0000-000050800000}"/>
    <cellStyle name="ds 5 2 2 2" xfId="32854" xr:uid="{00000000-0005-0000-0000-000051800000}"/>
    <cellStyle name="ds 5 2 3" xfId="32855" xr:uid="{00000000-0005-0000-0000-000052800000}"/>
    <cellStyle name="ds 5 2 3 2" xfId="32856" xr:uid="{00000000-0005-0000-0000-000053800000}"/>
    <cellStyle name="ds 5 2 4" xfId="32857" xr:uid="{00000000-0005-0000-0000-000054800000}"/>
    <cellStyle name="ds 5 3" xfId="32858" xr:uid="{00000000-0005-0000-0000-000055800000}"/>
    <cellStyle name="ds 5 3 2" xfId="32859" xr:uid="{00000000-0005-0000-0000-000056800000}"/>
    <cellStyle name="ds 5 3 2 2" xfId="32860" xr:uid="{00000000-0005-0000-0000-000057800000}"/>
    <cellStyle name="ds 5 3 3" xfId="32861" xr:uid="{00000000-0005-0000-0000-000058800000}"/>
    <cellStyle name="ds 5 3 3 2" xfId="32862" xr:uid="{00000000-0005-0000-0000-000059800000}"/>
    <cellStyle name="ds 5 3 4" xfId="32863" xr:uid="{00000000-0005-0000-0000-00005A800000}"/>
    <cellStyle name="ds 5 4" xfId="32864" xr:uid="{00000000-0005-0000-0000-00005B800000}"/>
    <cellStyle name="ds 5 4 2" xfId="32865" xr:uid="{00000000-0005-0000-0000-00005C800000}"/>
    <cellStyle name="ds 5 4 2 2" xfId="32866" xr:uid="{00000000-0005-0000-0000-00005D800000}"/>
    <cellStyle name="ds 5 4 3" xfId="32867" xr:uid="{00000000-0005-0000-0000-00005E800000}"/>
    <cellStyle name="ds 5 4 3 2" xfId="32868" xr:uid="{00000000-0005-0000-0000-00005F800000}"/>
    <cellStyle name="ds 5 4 4" xfId="32869" xr:uid="{00000000-0005-0000-0000-000060800000}"/>
    <cellStyle name="ds 5 5" xfId="32870" xr:uid="{00000000-0005-0000-0000-000061800000}"/>
    <cellStyle name="ds 5 5 2" xfId="32871" xr:uid="{00000000-0005-0000-0000-000062800000}"/>
    <cellStyle name="ds 5 5 2 2" xfId="32872" xr:uid="{00000000-0005-0000-0000-000063800000}"/>
    <cellStyle name="ds 5 5 3" xfId="32873" xr:uid="{00000000-0005-0000-0000-000064800000}"/>
    <cellStyle name="ds 5 5 3 2" xfId="32874" xr:uid="{00000000-0005-0000-0000-000065800000}"/>
    <cellStyle name="ds 5 5 4" xfId="32875" xr:uid="{00000000-0005-0000-0000-000066800000}"/>
    <cellStyle name="ds 5 6" xfId="32876" xr:uid="{00000000-0005-0000-0000-000067800000}"/>
    <cellStyle name="ds 5 6 2" xfId="32877" xr:uid="{00000000-0005-0000-0000-000068800000}"/>
    <cellStyle name="ds 5 6 2 2" xfId="32878" xr:uid="{00000000-0005-0000-0000-000069800000}"/>
    <cellStyle name="ds 5 6 3" xfId="32879" xr:uid="{00000000-0005-0000-0000-00006A800000}"/>
    <cellStyle name="ds 5 6 3 2" xfId="32880" xr:uid="{00000000-0005-0000-0000-00006B800000}"/>
    <cellStyle name="ds 5 6 4" xfId="32881" xr:uid="{00000000-0005-0000-0000-00006C800000}"/>
    <cellStyle name="ds 5 7" xfId="32882" xr:uid="{00000000-0005-0000-0000-00006D800000}"/>
    <cellStyle name="ds 5 7 2" xfId="32883" xr:uid="{00000000-0005-0000-0000-00006E800000}"/>
    <cellStyle name="ds 5 7 2 2" xfId="32884" xr:uid="{00000000-0005-0000-0000-00006F800000}"/>
    <cellStyle name="ds 5 7 3" xfId="32885" xr:uid="{00000000-0005-0000-0000-000070800000}"/>
    <cellStyle name="ds 5 7 3 2" xfId="32886" xr:uid="{00000000-0005-0000-0000-000071800000}"/>
    <cellStyle name="ds 5 7 4" xfId="32887" xr:uid="{00000000-0005-0000-0000-000072800000}"/>
    <cellStyle name="ds 5 8" xfId="32888" xr:uid="{00000000-0005-0000-0000-000073800000}"/>
    <cellStyle name="ds 5 8 2" xfId="32889" xr:uid="{00000000-0005-0000-0000-000074800000}"/>
    <cellStyle name="ds 5 8 2 2" xfId="32890" xr:uid="{00000000-0005-0000-0000-000075800000}"/>
    <cellStyle name="ds 5 8 3" xfId="32891" xr:uid="{00000000-0005-0000-0000-000076800000}"/>
    <cellStyle name="ds 5 9" xfId="32892" xr:uid="{00000000-0005-0000-0000-000077800000}"/>
    <cellStyle name="ds 5 9 2" xfId="32893" xr:uid="{00000000-0005-0000-0000-000078800000}"/>
    <cellStyle name="ds 5 9 2 2" xfId="32894" xr:uid="{00000000-0005-0000-0000-000079800000}"/>
    <cellStyle name="ds 5 9 3" xfId="32895" xr:uid="{00000000-0005-0000-0000-00007A800000}"/>
    <cellStyle name="ds 6" xfId="32896" xr:uid="{00000000-0005-0000-0000-00007B800000}"/>
    <cellStyle name="ds 6 10" xfId="32897" xr:uid="{00000000-0005-0000-0000-00007C800000}"/>
    <cellStyle name="ds 6 10 2" xfId="32898" xr:uid="{00000000-0005-0000-0000-00007D800000}"/>
    <cellStyle name="ds 6 11" xfId="32899" xr:uid="{00000000-0005-0000-0000-00007E800000}"/>
    <cellStyle name="ds 6 11 2" xfId="32900" xr:uid="{00000000-0005-0000-0000-00007F800000}"/>
    <cellStyle name="ds 6 12" xfId="32901" xr:uid="{00000000-0005-0000-0000-000080800000}"/>
    <cellStyle name="ds 6 2" xfId="32902" xr:uid="{00000000-0005-0000-0000-000081800000}"/>
    <cellStyle name="ds 6 2 2" xfId="32903" xr:uid="{00000000-0005-0000-0000-000082800000}"/>
    <cellStyle name="ds 6 2 2 2" xfId="32904" xr:uid="{00000000-0005-0000-0000-000083800000}"/>
    <cellStyle name="ds 6 2 3" xfId="32905" xr:uid="{00000000-0005-0000-0000-000084800000}"/>
    <cellStyle name="ds 6 2 3 2" xfId="32906" xr:uid="{00000000-0005-0000-0000-000085800000}"/>
    <cellStyle name="ds 6 2 4" xfId="32907" xr:uid="{00000000-0005-0000-0000-000086800000}"/>
    <cellStyle name="ds 6 3" xfId="32908" xr:uid="{00000000-0005-0000-0000-000087800000}"/>
    <cellStyle name="ds 6 3 2" xfId="32909" xr:uid="{00000000-0005-0000-0000-000088800000}"/>
    <cellStyle name="ds 6 3 2 2" xfId="32910" xr:uid="{00000000-0005-0000-0000-000089800000}"/>
    <cellStyle name="ds 6 3 3" xfId="32911" xr:uid="{00000000-0005-0000-0000-00008A800000}"/>
    <cellStyle name="ds 6 3 3 2" xfId="32912" xr:uid="{00000000-0005-0000-0000-00008B800000}"/>
    <cellStyle name="ds 6 3 4" xfId="32913" xr:uid="{00000000-0005-0000-0000-00008C800000}"/>
    <cellStyle name="ds 6 4" xfId="32914" xr:uid="{00000000-0005-0000-0000-00008D800000}"/>
    <cellStyle name="ds 6 4 2" xfId="32915" xr:uid="{00000000-0005-0000-0000-00008E800000}"/>
    <cellStyle name="ds 6 4 2 2" xfId="32916" xr:uid="{00000000-0005-0000-0000-00008F800000}"/>
    <cellStyle name="ds 6 4 3" xfId="32917" xr:uid="{00000000-0005-0000-0000-000090800000}"/>
    <cellStyle name="ds 6 4 3 2" xfId="32918" xr:uid="{00000000-0005-0000-0000-000091800000}"/>
    <cellStyle name="ds 6 4 4" xfId="32919" xr:uid="{00000000-0005-0000-0000-000092800000}"/>
    <cellStyle name="ds 6 5" xfId="32920" xr:uid="{00000000-0005-0000-0000-000093800000}"/>
    <cellStyle name="ds 6 5 2" xfId="32921" xr:uid="{00000000-0005-0000-0000-000094800000}"/>
    <cellStyle name="ds 6 5 2 2" xfId="32922" xr:uid="{00000000-0005-0000-0000-000095800000}"/>
    <cellStyle name="ds 6 5 3" xfId="32923" xr:uid="{00000000-0005-0000-0000-000096800000}"/>
    <cellStyle name="ds 6 5 3 2" xfId="32924" xr:uid="{00000000-0005-0000-0000-000097800000}"/>
    <cellStyle name="ds 6 5 4" xfId="32925" xr:uid="{00000000-0005-0000-0000-000098800000}"/>
    <cellStyle name="ds 6 6" xfId="32926" xr:uid="{00000000-0005-0000-0000-000099800000}"/>
    <cellStyle name="ds 6 6 2" xfId="32927" xr:uid="{00000000-0005-0000-0000-00009A800000}"/>
    <cellStyle name="ds 6 6 2 2" xfId="32928" xr:uid="{00000000-0005-0000-0000-00009B800000}"/>
    <cellStyle name="ds 6 6 3" xfId="32929" xr:uid="{00000000-0005-0000-0000-00009C800000}"/>
    <cellStyle name="ds 6 6 3 2" xfId="32930" xr:uid="{00000000-0005-0000-0000-00009D800000}"/>
    <cellStyle name="ds 6 6 4" xfId="32931" xr:uid="{00000000-0005-0000-0000-00009E800000}"/>
    <cellStyle name="ds 6 7" xfId="32932" xr:uid="{00000000-0005-0000-0000-00009F800000}"/>
    <cellStyle name="ds 6 7 2" xfId="32933" xr:uid="{00000000-0005-0000-0000-0000A0800000}"/>
    <cellStyle name="ds 6 7 2 2" xfId="32934" xr:uid="{00000000-0005-0000-0000-0000A1800000}"/>
    <cellStyle name="ds 6 7 3" xfId="32935" xr:uid="{00000000-0005-0000-0000-0000A2800000}"/>
    <cellStyle name="ds 6 7 3 2" xfId="32936" xr:uid="{00000000-0005-0000-0000-0000A3800000}"/>
    <cellStyle name="ds 6 7 4" xfId="32937" xr:uid="{00000000-0005-0000-0000-0000A4800000}"/>
    <cellStyle name="ds 6 8" xfId="32938" xr:uid="{00000000-0005-0000-0000-0000A5800000}"/>
    <cellStyle name="ds 6 8 2" xfId="32939" xr:uid="{00000000-0005-0000-0000-0000A6800000}"/>
    <cellStyle name="ds 6 8 2 2" xfId="32940" xr:uid="{00000000-0005-0000-0000-0000A7800000}"/>
    <cellStyle name="ds 6 8 3" xfId="32941" xr:uid="{00000000-0005-0000-0000-0000A8800000}"/>
    <cellStyle name="ds 6 9" xfId="32942" xr:uid="{00000000-0005-0000-0000-0000A9800000}"/>
    <cellStyle name="ds 6 9 2" xfId="32943" xr:uid="{00000000-0005-0000-0000-0000AA800000}"/>
    <cellStyle name="ds 6 9 2 2" xfId="32944" xr:uid="{00000000-0005-0000-0000-0000AB800000}"/>
    <cellStyle name="ds 6 9 3" xfId="32945" xr:uid="{00000000-0005-0000-0000-0000AC800000}"/>
    <cellStyle name="ds 7" xfId="32946" xr:uid="{00000000-0005-0000-0000-0000AD800000}"/>
    <cellStyle name="ds 7 10" xfId="32947" xr:uid="{00000000-0005-0000-0000-0000AE800000}"/>
    <cellStyle name="ds 7 10 2" xfId="32948" xr:uid="{00000000-0005-0000-0000-0000AF800000}"/>
    <cellStyle name="ds 7 11" xfId="32949" xr:uid="{00000000-0005-0000-0000-0000B0800000}"/>
    <cellStyle name="ds 7 11 2" xfId="32950" xr:uid="{00000000-0005-0000-0000-0000B1800000}"/>
    <cellStyle name="ds 7 12" xfId="32951" xr:uid="{00000000-0005-0000-0000-0000B2800000}"/>
    <cellStyle name="ds 7 2" xfId="32952" xr:uid="{00000000-0005-0000-0000-0000B3800000}"/>
    <cellStyle name="ds 7 2 2" xfId="32953" xr:uid="{00000000-0005-0000-0000-0000B4800000}"/>
    <cellStyle name="ds 7 2 2 2" xfId="32954" xr:uid="{00000000-0005-0000-0000-0000B5800000}"/>
    <cellStyle name="ds 7 2 3" xfId="32955" xr:uid="{00000000-0005-0000-0000-0000B6800000}"/>
    <cellStyle name="ds 7 2 3 2" xfId="32956" xr:uid="{00000000-0005-0000-0000-0000B7800000}"/>
    <cellStyle name="ds 7 2 4" xfId="32957" xr:uid="{00000000-0005-0000-0000-0000B8800000}"/>
    <cellStyle name="ds 7 3" xfId="32958" xr:uid="{00000000-0005-0000-0000-0000B9800000}"/>
    <cellStyle name="ds 7 3 2" xfId="32959" xr:uid="{00000000-0005-0000-0000-0000BA800000}"/>
    <cellStyle name="ds 7 3 2 2" xfId="32960" xr:uid="{00000000-0005-0000-0000-0000BB800000}"/>
    <cellStyle name="ds 7 3 3" xfId="32961" xr:uid="{00000000-0005-0000-0000-0000BC800000}"/>
    <cellStyle name="ds 7 3 3 2" xfId="32962" xr:uid="{00000000-0005-0000-0000-0000BD800000}"/>
    <cellStyle name="ds 7 3 4" xfId="32963" xr:uid="{00000000-0005-0000-0000-0000BE800000}"/>
    <cellStyle name="ds 7 4" xfId="32964" xr:uid="{00000000-0005-0000-0000-0000BF800000}"/>
    <cellStyle name="ds 7 4 2" xfId="32965" xr:uid="{00000000-0005-0000-0000-0000C0800000}"/>
    <cellStyle name="ds 7 4 2 2" xfId="32966" xr:uid="{00000000-0005-0000-0000-0000C1800000}"/>
    <cellStyle name="ds 7 4 3" xfId="32967" xr:uid="{00000000-0005-0000-0000-0000C2800000}"/>
    <cellStyle name="ds 7 4 3 2" xfId="32968" xr:uid="{00000000-0005-0000-0000-0000C3800000}"/>
    <cellStyle name="ds 7 4 4" xfId="32969" xr:uid="{00000000-0005-0000-0000-0000C4800000}"/>
    <cellStyle name="ds 7 5" xfId="32970" xr:uid="{00000000-0005-0000-0000-0000C5800000}"/>
    <cellStyle name="ds 7 5 2" xfId="32971" xr:uid="{00000000-0005-0000-0000-0000C6800000}"/>
    <cellStyle name="ds 7 5 2 2" xfId="32972" xr:uid="{00000000-0005-0000-0000-0000C7800000}"/>
    <cellStyle name="ds 7 5 3" xfId="32973" xr:uid="{00000000-0005-0000-0000-0000C8800000}"/>
    <cellStyle name="ds 7 5 3 2" xfId="32974" xr:uid="{00000000-0005-0000-0000-0000C9800000}"/>
    <cellStyle name="ds 7 5 4" xfId="32975" xr:uid="{00000000-0005-0000-0000-0000CA800000}"/>
    <cellStyle name="ds 7 6" xfId="32976" xr:uid="{00000000-0005-0000-0000-0000CB800000}"/>
    <cellStyle name="ds 7 6 2" xfId="32977" xr:uid="{00000000-0005-0000-0000-0000CC800000}"/>
    <cellStyle name="ds 7 6 2 2" xfId="32978" xr:uid="{00000000-0005-0000-0000-0000CD800000}"/>
    <cellStyle name="ds 7 6 3" xfId="32979" xr:uid="{00000000-0005-0000-0000-0000CE800000}"/>
    <cellStyle name="ds 7 6 3 2" xfId="32980" xr:uid="{00000000-0005-0000-0000-0000CF800000}"/>
    <cellStyle name="ds 7 6 4" xfId="32981" xr:uid="{00000000-0005-0000-0000-0000D0800000}"/>
    <cellStyle name="ds 7 7" xfId="32982" xr:uid="{00000000-0005-0000-0000-0000D1800000}"/>
    <cellStyle name="ds 7 7 2" xfId="32983" xr:uid="{00000000-0005-0000-0000-0000D2800000}"/>
    <cellStyle name="ds 7 7 2 2" xfId="32984" xr:uid="{00000000-0005-0000-0000-0000D3800000}"/>
    <cellStyle name="ds 7 7 3" xfId="32985" xr:uid="{00000000-0005-0000-0000-0000D4800000}"/>
    <cellStyle name="ds 7 7 3 2" xfId="32986" xr:uid="{00000000-0005-0000-0000-0000D5800000}"/>
    <cellStyle name="ds 7 7 4" xfId="32987" xr:uid="{00000000-0005-0000-0000-0000D6800000}"/>
    <cellStyle name="ds 7 8" xfId="32988" xr:uid="{00000000-0005-0000-0000-0000D7800000}"/>
    <cellStyle name="ds 7 8 2" xfId="32989" xr:uid="{00000000-0005-0000-0000-0000D8800000}"/>
    <cellStyle name="ds 7 8 2 2" xfId="32990" xr:uid="{00000000-0005-0000-0000-0000D9800000}"/>
    <cellStyle name="ds 7 8 3" xfId="32991" xr:uid="{00000000-0005-0000-0000-0000DA800000}"/>
    <cellStyle name="ds 7 9" xfId="32992" xr:uid="{00000000-0005-0000-0000-0000DB800000}"/>
    <cellStyle name="ds 7 9 2" xfId="32993" xr:uid="{00000000-0005-0000-0000-0000DC800000}"/>
    <cellStyle name="ds 7 9 2 2" xfId="32994" xr:uid="{00000000-0005-0000-0000-0000DD800000}"/>
    <cellStyle name="ds 7 9 3" xfId="32995" xr:uid="{00000000-0005-0000-0000-0000DE800000}"/>
    <cellStyle name="ds 8" xfId="32996" xr:uid="{00000000-0005-0000-0000-0000DF800000}"/>
    <cellStyle name="ds 8 10" xfId="32997" xr:uid="{00000000-0005-0000-0000-0000E0800000}"/>
    <cellStyle name="ds 8 10 2" xfId="32998" xr:uid="{00000000-0005-0000-0000-0000E1800000}"/>
    <cellStyle name="ds 8 11" xfId="32999" xr:uid="{00000000-0005-0000-0000-0000E2800000}"/>
    <cellStyle name="ds 8 11 2" xfId="33000" xr:uid="{00000000-0005-0000-0000-0000E3800000}"/>
    <cellStyle name="ds 8 12" xfId="33001" xr:uid="{00000000-0005-0000-0000-0000E4800000}"/>
    <cellStyle name="ds 8 2" xfId="33002" xr:uid="{00000000-0005-0000-0000-0000E5800000}"/>
    <cellStyle name="ds 8 2 2" xfId="33003" xr:uid="{00000000-0005-0000-0000-0000E6800000}"/>
    <cellStyle name="ds 8 2 2 2" xfId="33004" xr:uid="{00000000-0005-0000-0000-0000E7800000}"/>
    <cellStyle name="ds 8 2 3" xfId="33005" xr:uid="{00000000-0005-0000-0000-0000E8800000}"/>
    <cellStyle name="ds 8 2 3 2" xfId="33006" xr:uid="{00000000-0005-0000-0000-0000E9800000}"/>
    <cellStyle name="ds 8 2 4" xfId="33007" xr:uid="{00000000-0005-0000-0000-0000EA800000}"/>
    <cellStyle name="ds 8 3" xfId="33008" xr:uid="{00000000-0005-0000-0000-0000EB800000}"/>
    <cellStyle name="ds 8 3 2" xfId="33009" xr:uid="{00000000-0005-0000-0000-0000EC800000}"/>
    <cellStyle name="ds 8 3 2 2" xfId="33010" xr:uid="{00000000-0005-0000-0000-0000ED800000}"/>
    <cellStyle name="ds 8 3 3" xfId="33011" xr:uid="{00000000-0005-0000-0000-0000EE800000}"/>
    <cellStyle name="ds 8 3 3 2" xfId="33012" xr:uid="{00000000-0005-0000-0000-0000EF800000}"/>
    <cellStyle name="ds 8 3 4" xfId="33013" xr:uid="{00000000-0005-0000-0000-0000F0800000}"/>
    <cellStyle name="ds 8 4" xfId="33014" xr:uid="{00000000-0005-0000-0000-0000F1800000}"/>
    <cellStyle name="ds 8 4 2" xfId="33015" xr:uid="{00000000-0005-0000-0000-0000F2800000}"/>
    <cellStyle name="ds 8 4 2 2" xfId="33016" xr:uid="{00000000-0005-0000-0000-0000F3800000}"/>
    <cellStyle name="ds 8 4 3" xfId="33017" xr:uid="{00000000-0005-0000-0000-0000F4800000}"/>
    <cellStyle name="ds 8 4 3 2" xfId="33018" xr:uid="{00000000-0005-0000-0000-0000F5800000}"/>
    <cellStyle name="ds 8 4 4" xfId="33019" xr:uid="{00000000-0005-0000-0000-0000F6800000}"/>
    <cellStyle name="ds 8 5" xfId="33020" xr:uid="{00000000-0005-0000-0000-0000F7800000}"/>
    <cellStyle name="ds 8 5 2" xfId="33021" xr:uid="{00000000-0005-0000-0000-0000F8800000}"/>
    <cellStyle name="ds 8 5 2 2" xfId="33022" xr:uid="{00000000-0005-0000-0000-0000F9800000}"/>
    <cellStyle name="ds 8 5 3" xfId="33023" xr:uid="{00000000-0005-0000-0000-0000FA800000}"/>
    <cellStyle name="ds 8 5 3 2" xfId="33024" xr:uid="{00000000-0005-0000-0000-0000FB800000}"/>
    <cellStyle name="ds 8 5 4" xfId="33025" xr:uid="{00000000-0005-0000-0000-0000FC800000}"/>
    <cellStyle name="ds 8 6" xfId="33026" xr:uid="{00000000-0005-0000-0000-0000FD800000}"/>
    <cellStyle name="ds 8 6 2" xfId="33027" xr:uid="{00000000-0005-0000-0000-0000FE800000}"/>
    <cellStyle name="ds 8 6 2 2" xfId="33028" xr:uid="{00000000-0005-0000-0000-0000FF800000}"/>
    <cellStyle name="ds 8 6 3" xfId="33029" xr:uid="{00000000-0005-0000-0000-000000810000}"/>
    <cellStyle name="ds 8 6 3 2" xfId="33030" xr:uid="{00000000-0005-0000-0000-000001810000}"/>
    <cellStyle name="ds 8 6 4" xfId="33031" xr:uid="{00000000-0005-0000-0000-000002810000}"/>
    <cellStyle name="ds 8 7" xfId="33032" xr:uid="{00000000-0005-0000-0000-000003810000}"/>
    <cellStyle name="ds 8 7 2" xfId="33033" xr:uid="{00000000-0005-0000-0000-000004810000}"/>
    <cellStyle name="ds 8 7 2 2" xfId="33034" xr:uid="{00000000-0005-0000-0000-000005810000}"/>
    <cellStyle name="ds 8 7 3" xfId="33035" xr:uid="{00000000-0005-0000-0000-000006810000}"/>
    <cellStyle name="ds 8 7 3 2" xfId="33036" xr:uid="{00000000-0005-0000-0000-000007810000}"/>
    <cellStyle name="ds 8 7 4" xfId="33037" xr:uid="{00000000-0005-0000-0000-000008810000}"/>
    <cellStyle name="ds 8 8" xfId="33038" xr:uid="{00000000-0005-0000-0000-000009810000}"/>
    <cellStyle name="ds 8 8 2" xfId="33039" xr:uid="{00000000-0005-0000-0000-00000A810000}"/>
    <cellStyle name="ds 8 8 2 2" xfId="33040" xr:uid="{00000000-0005-0000-0000-00000B810000}"/>
    <cellStyle name="ds 8 8 3" xfId="33041" xr:uid="{00000000-0005-0000-0000-00000C810000}"/>
    <cellStyle name="ds 8 9" xfId="33042" xr:uid="{00000000-0005-0000-0000-00000D810000}"/>
    <cellStyle name="ds 8 9 2" xfId="33043" xr:uid="{00000000-0005-0000-0000-00000E810000}"/>
    <cellStyle name="ds 8 9 2 2" xfId="33044" xr:uid="{00000000-0005-0000-0000-00000F810000}"/>
    <cellStyle name="ds 8 9 3" xfId="33045" xr:uid="{00000000-0005-0000-0000-000010810000}"/>
    <cellStyle name="ds 9" xfId="33046" xr:uid="{00000000-0005-0000-0000-000011810000}"/>
    <cellStyle name="ds 9 10" xfId="33047" xr:uid="{00000000-0005-0000-0000-000012810000}"/>
    <cellStyle name="ds 9 10 2" xfId="33048" xr:uid="{00000000-0005-0000-0000-000013810000}"/>
    <cellStyle name="ds 9 11" xfId="33049" xr:uid="{00000000-0005-0000-0000-000014810000}"/>
    <cellStyle name="ds 9 11 2" xfId="33050" xr:uid="{00000000-0005-0000-0000-000015810000}"/>
    <cellStyle name="ds 9 12" xfId="33051" xr:uid="{00000000-0005-0000-0000-000016810000}"/>
    <cellStyle name="ds 9 2" xfId="33052" xr:uid="{00000000-0005-0000-0000-000017810000}"/>
    <cellStyle name="ds 9 2 2" xfId="33053" xr:uid="{00000000-0005-0000-0000-000018810000}"/>
    <cellStyle name="ds 9 2 2 2" xfId="33054" xr:uid="{00000000-0005-0000-0000-000019810000}"/>
    <cellStyle name="ds 9 2 3" xfId="33055" xr:uid="{00000000-0005-0000-0000-00001A810000}"/>
    <cellStyle name="ds 9 2 3 2" xfId="33056" xr:uid="{00000000-0005-0000-0000-00001B810000}"/>
    <cellStyle name="ds 9 2 4" xfId="33057" xr:uid="{00000000-0005-0000-0000-00001C810000}"/>
    <cellStyle name="ds 9 3" xfId="33058" xr:uid="{00000000-0005-0000-0000-00001D810000}"/>
    <cellStyle name="ds 9 3 2" xfId="33059" xr:uid="{00000000-0005-0000-0000-00001E810000}"/>
    <cellStyle name="ds 9 3 2 2" xfId="33060" xr:uid="{00000000-0005-0000-0000-00001F810000}"/>
    <cellStyle name="ds 9 3 3" xfId="33061" xr:uid="{00000000-0005-0000-0000-000020810000}"/>
    <cellStyle name="ds 9 3 3 2" xfId="33062" xr:uid="{00000000-0005-0000-0000-000021810000}"/>
    <cellStyle name="ds 9 3 4" xfId="33063" xr:uid="{00000000-0005-0000-0000-000022810000}"/>
    <cellStyle name="ds 9 4" xfId="33064" xr:uid="{00000000-0005-0000-0000-000023810000}"/>
    <cellStyle name="ds 9 4 2" xfId="33065" xr:uid="{00000000-0005-0000-0000-000024810000}"/>
    <cellStyle name="ds 9 4 2 2" xfId="33066" xr:uid="{00000000-0005-0000-0000-000025810000}"/>
    <cellStyle name="ds 9 4 3" xfId="33067" xr:uid="{00000000-0005-0000-0000-000026810000}"/>
    <cellStyle name="ds 9 4 3 2" xfId="33068" xr:uid="{00000000-0005-0000-0000-000027810000}"/>
    <cellStyle name="ds 9 4 4" xfId="33069" xr:uid="{00000000-0005-0000-0000-000028810000}"/>
    <cellStyle name="ds 9 5" xfId="33070" xr:uid="{00000000-0005-0000-0000-000029810000}"/>
    <cellStyle name="ds 9 5 2" xfId="33071" xr:uid="{00000000-0005-0000-0000-00002A810000}"/>
    <cellStyle name="ds 9 5 2 2" xfId="33072" xr:uid="{00000000-0005-0000-0000-00002B810000}"/>
    <cellStyle name="ds 9 5 3" xfId="33073" xr:uid="{00000000-0005-0000-0000-00002C810000}"/>
    <cellStyle name="ds 9 5 3 2" xfId="33074" xr:uid="{00000000-0005-0000-0000-00002D810000}"/>
    <cellStyle name="ds 9 5 4" xfId="33075" xr:uid="{00000000-0005-0000-0000-00002E810000}"/>
    <cellStyle name="ds 9 6" xfId="33076" xr:uid="{00000000-0005-0000-0000-00002F810000}"/>
    <cellStyle name="ds 9 6 2" xfId="33077" xr:uid="{00000000-0005-0000-0000-000030810000}"/>
    <cellStyle name="ds 9 6 2 2" xfId="33078" xr:uid="{00000000-0005-0000-0000-000031810000}"/>
    <cellStyle name="ds 9 6 3" xfId="33079" xr:uid="{00000000-0005-0000-0000-000032810000}"/>
    <cellStyle name="ds 9 6 3 2" xfId="33080" xr:uid="{00000000-0005-0000-0000-000033810000}"/>
    <cellStyle name="ds 9 6 4" xfId="33081" xr:uid="{00000000-0005-0000-0000-000034810000}"/>
    <cellStyle name="ds 9 7" xfId="33082" xr:uid="{00000000-0005-0000-0000-000035810000}"/>
    <cellStyle name="ds 9 7 2" xfId="33083" xr:uid="{00000000-0005-0000-0000-000036810000}"/>
    <cellStyle name="ds 9 7 2 2" xfId="33084" xr:uid="{00000000-0005-0000-0000-000037810000}"/>
    <cellStyle name="ds 9 7 3" xfId="33085" xr:uid="{00000000-0005-0000-0000-000038810000}"/>
    <cellStyle name="ds 9 7 3 2" xfId="33086" xr:uid="{00000000-0005-0000-0000-000039810000}"/>
    <cellStyle name="ds 9 7 4" xfId="33087" xr:uid="{00000000-0005-0000-0000-00003A810000}"/>
    <cellStyle name="ds 9 8" xfId="33088" xr:uid="{00000000-0005-0000-0000-00003B810000}"/>
    <cellStyle name="ds 9 8 2" xfId="33089" xr:uid="{00000000-0005-0000-0000-00003C810000}"/>
    <cellStyle name="ds 9 8 2 2" xfId="33090" xr:uid="{00000000-0005-0000-0000-00003D810000}"/>
    <cellStyle name="ds 9 8 3" xfId="33091" xr:uid="{00000000-0005-0000-0000-00003E810000}"/>
    <cellStyle name="ds 9 9" xfId="33092" xr:uid="{00000000-0005-0000-0000-00003F810000}"/>
    <cellStyle name="ds 9 9 2" xfId="33093" xr:uid="{00000000-0005-0000-0000-000040810000}"/>
    <cellStyle name="ds 9 9 2 2" xfId="33094" xr:uid="{00000000-0005-0000-0000-000041810000}"/>
    <cellStyle name="ds 9 9 3" xfId="33095" xr:uid="{00000000-0005-0000-0000-000042810000}"/>
    <cellStyle name="e" xfId="33096" xr:uid="{00000000-0005-0000-0000-000043810000}"/>
    <cellStyle name="e_AkzoNobel One Pager v03" xfId="33097" xr:uid="{00000000-0005-0000-0000-000044810000}"/>
    <cellStyle name="e_Book2" xfId="33098" xr:uid="{00000000-0005-0000-0000-000045810000}"/>
    <cellStyle name="e_Book2_Rights Offering Rider 4" xfId="33099" xr:uid="{00000000-0005-0000-0000-000046810000}"/>
    <cellStyle name="e_CMAI Indexed EBITDA Build v041" xfId="33100" xr:uid="{00000000-0005-0000-0000-000047810000}"/>
    <cellStyle name="e_CMAI Indexed EBITDA Build v041_Rights Offering Rider 4" xfId="33101" xr:uid="{00000000-0005-0000-0000-000048810000}"/>
    <cellStyle name="e_COF I Carry 2010-02-24" xfId="33102" xr:uid="{00000000-0005-0000-0000-000049810000}"/>
    <cellStyle name="e_LYO LCR Analysis v01" xfId="33103" xr:uid="{00000000-0005-0000-0000-00004A810000}"/>
    <cellStyle name="e_LYO LCR Analysis v01_Rights Offering Rider 4" xfId="33104" xr:uid="{00000000-0005-0000-0000-00004B810000}"/>
    <cellStyle name="e_LYO Returns 2010-03-06" xfId="33105" xr:uid="{00000000-0005-0000-0000-00004C810000}"/>
    <cellStyle name="e_PE Fund Projections 2010-03-11" xfId="33106" xr:uid="{00000000-0005-0000-0000-00004D810000}"/>
    <cellStyle name="e_Rights Offering Rider 4" xfId="33107" xr:uid="{00000000-0005-0000-0000-00004E810000}"/>
    <cellStyle name="e2" xfId="33108" xr:uid="{00000000-0005-0000-0000-00004F810000}"/>
    <cellStyle name="Emphasis 1" xfId="33109" xr:uid="{00000000-0005-0000-0000-000050810000}"/>
    <cellStyle name="Emphasis 2" xfId="33110" xr:uid="{00000000-0005-0000-0000-000051810000}"/>
    <cellStyle name="Emphasis 3" xfId="33111" xr:uid="{00000000-0005-0000-0000-000052810000}"/>
    <cellStyle name="en dash" xfId="33112" xr:uid="{00000000-0005-0000-0000-000053810000}"/>
    <cellStyle name="Encabez1" xfId="33113" xr:uid="{00000000-0005-0000-0000-000054810000}"/>
    <cellStyle name="Encabez2" xfId="33114" xr:uid="{00000000-0005-0000-0000-000055810000}"/>
    <cellStyle name="Enter Currency (0)" xfId="33115" xr:uid="{00000000-0005-0000-0000-000056810000}"/>
    <cellStyle name="Enter Currency (0) 2" xfId="33116" xr:uid="{00000000-0005-0000-0000-000057810000}"/>
    <cellStyle name="Enter Currency (2)" xfId="33117" xr:uid="{00000000-0005-0000-0000-000058810000}"/>
    <cellStyle name="Enter Currency (2) 2" xfId="33118" xr:uid="{00000000-0005-0000-0000-000059810000}"/>
    <cellStyle name="Enter Units (0)" xfId="33119" xr:uid="{00000000-0005-0000-0000-00005A810000}"/>
    <cellStyle name="Enter Units (0) 2" xfId="33120" xr:uid="{00000000-0005-0000-0000-00005B810000}"/>
    <cellStyle name="Enter Units (1)" xfId="33121" xr:uid="{00000000-0005-0000-0000-00005C810000}"/>
    <cellStyle name="Enter Units (1) 2" xfId="33122" xr:uid="{00000000-0005-0000-0000-00005D810000}"/>
    <cellStyle name="Enter Units (2)" xfId="33123" xr:uid="{00000000-0005-0000-0000-00005E810000}"/>
    <cellStyle name="Enter Units (2) 2" xfId="33124" xr:uid="{00000000-0005-0000-0000-00005F810000}"/>
    <cellStyle name="Entered" xfId="33125" xr:uid="{00000000-0005-0000-0000-000060810000}"/>
    <cellStyle name="Entities" xfId="33126" xr:uid="{00000000-0005-0000-0000-000061810000}"/>
    <cellStyle name="Entries" xfId="33127" xr:uid="{00000000-0005-0000-0000-000062810000}"/>
    <cellStyle name="eps" xfId="33128" xr:uid="{00000000-0005-0000-0000-000063810000}"/>
    <cellStyle name="eps$" xfId="33129" xr:uid="{00000000-0005-0000-0000-000064810000}"/>
    <cellStyle name="eps$A" xfId="33130" xr:uid="{00000000-0005-0000-0000-000065810000}"/>
    <cellStyle name="eps$E" xfId="33131" xr:uid="{00000000-0005-0000-0000-000066810000}"/>
    <cellStyle name="eps_EAGLem" xfId="33132" xr:uid="{00000000-0005-0000-0000-000067810000}"/>
    <cellStyle name="Euro" xfId="33133" xr:uid="{00000000-0005-0000-0000-000068810000}"/>
    <cellStyle name="Euro 2" xfId="33134" xr:uid="{00000000-0005-0000-0000-000069810000}"/>
    <cellStyle name="Euro 2 2" xfId="33135" xr:uid="{00000000-0005-0000-0000-00006A810000}"/>
    <cellStyle name="Euro 3" xfId="33136" xr:uid="{00000000-0005-0000-0000-00006B810000}"/>
    <cellStyle name="Euro 3 10" xfId="33137" xr:uid="{00000000-0005-0000-0000-00006C810000}"/>
    <cellStyle name="Euro 3 11" xfId="33138" xr:uid="{00000000-0005-0000-0000-00006D810000}"/>
    <cellStyle name="Euro 3 12" xfId="33139" xr:uid="{00000000-0005-0000-0000-00006E810000}"/>
    <cellStyle name="Euro 3 13" xfId="33140" xr:uid="{00000000-0005-0000-0000-00006F810000}"/>
    <cellStyle name="Euro 3 14" xfId="33141" xr:uid="{00000000-0005-0000-0000-000070810000}"/>
    <cellStyle name="Euro 3 15" xfId="33142" xr:uid="{00000000-0005-0000-0000-000071810000}"/>
    <cellStyle name="Euro 3 16" xfId="33143" xr:uid="{00000000-0005-0000-0000-000072810000}"/>
    <cellStyle name="Euro 3 17" xfId="33144" xr:uid="{00000000-0005-0000-0000-000073810000}"/>
    <cellStyle name="Euro 3 18" xfId="33145" xr:uid="{00000000-0005-0000-0000-000074810000}"/>
    <cellStyle name="Euro 3 2" xfId="33146" xr:uid="{00000000-0005-0000-0000-000075810000}"/>
    <cellStyle name="Euro 3 3" xfId="33147" xr:uid="{00000000-0005-0000-0000-000076810000}"/>
    <cellStyle name="Euro 3 4" xfId="33148" xr:uid="{00000000-0005-0000-0000-000077810000}"/>
    <cellStyle name="Euro 3 5" xfId="33149" xr:uid="{00000000-0005-0000-0000-000078810000}"/>
    <cellStyle name="Euro 3 6" xfId="33150" xr:uid="{00000000-0005-0000-0000-000079810000}"/>
    <cellStyle name="Euro 3 7" xfId="33151" xr:uid="{00000000-0005-0000-0000-00007A810000}"/>
    <cellStyle name="Euro 3 8" xfId="33152" xr:uid="{00000000-0005-0000-0000-00007B810000}"/>
    <cellStyle name="Euro 3 9" xfId="33153" xr:uid="{00000000-0005-0000-0000-00007C810000}"/>
    <cellStyle name="Euro 3_2012-06 CPI NA Mgmt Fees- projection" xfId="33154" xr:uid="{00000000-0005-0000-0000-00007D810000}"/>
    <cellStyle name="Euro 4" xfId="33155" xr:uid="{00000000-0005-0000-0000-00007E810000}"/>
    <cellStyle name="Euro 4 10" xfId="33156" xr:uid="{00000000-0005-0000-0000-00007F810000}"/>
    <cellStyle name="Euro 4 11" xfId="33157" xr:uid="{00000000-0005-0000-0000-000080810000}"/>
    <cellStyle name="Euro 4 12" xfId="33158" xr:uid="{00000000-0005-0000-0000-000081810000}"/>
    <cellStyle name="Euro 4 13" xfId="33159" xr:uid="{00000000-0005-0000-0000-000082810000}"/>
    <cellStyle name="Euro 4 14" xfId="33160" xr:uid="{00000000-0005-0000-0000-000083810000}"/>
    <cellStyle name="Euro 4 15" xfId="33161" xr:uid="{00000000-0005-0000-0000-000084810000}"/>
    <cellStyle name="Euro 4 16" xfId="33162" xr:uid="{00000000-0005-0000-0000-000085810000}"/>
    <cellStyle name="Euro 4 17" xfId="33163" xr:uid="{00000000-0005-0000-0000-000086810000}"/>
    <cellStyle name="Euro 4 18" xfId="33164" xr:uid="{00000000-0005-0000-0000-000087810000}"/>
    <cellStyle name="Euro 4 2" xfId="33165" xr:uid="{00000000-0005-0000-0000-000088810000}"/>
    <cellStyle name="Euro 4 3" xfId="33166" xr:uid="{00000000-0005-0000-0000-000089810000}"/>
    <cellStyle name="Euro 4 4" xfId="33167" xr:uid="{00000000-0005-0000-0000-00008A810000}"/>
    <cellStyle name="Euro 4 5" xfId="33168" xr:uid="{00000000-0005-0000-0000-00008B810000}"/>
    <cellStyle name="Euro 4 6" xfId="33169" xr:uid="{00000000-0005-0000-0000-00008C810000}"/>
    <cellStyle name="Euro 4 7" xfId="33170" xr:uid="{00000000-0005-0000-0000-00008D810000}"/>
    <cellStyle name="Euro 4 8" xfId="33171" xr:uid="{00000000-0005-0000-0000-00008E810000}"/>
    <cellStyle name="Euro 4 9" xfId="33172" xr:uid="{00000000-0005-0000-0000-00008F810000}"/>
    <cellStyle name="Euro 5" xfId="33173" xr:uid="{00000000-0005-0000-0000-000090810000}"/>
    <cellStyle name="Euro 5 10" xfId="33174" xr:uid="{00000000-0005-0000-0000-000091810000}"/>
    <cellStyle name="Euro 5 11" xfId="33175" xr:uid="{00000000-0005-0000-0000-000092810000}"/>
    <cellStyle name="Euro 5 12" xfId="33176" xr:uid="{00000000-0005-0000-0000-000093810000}"/>
    <cellStyle name="Euro 5 13" xfId="33177" xr:uid="{00000000-0005-0000-0000-000094810000}"/>
    <cellStyle name="Euro 5 14" xfId="33178" xr:uid="{00000000-0005-0000-0000-000095810000}"/>
    <cellStyle name="Euro 5 15" xfId="33179" xr:uid="{00000000-0005-0000-0000-000096810000}"/>
    <cellStyle name="Euro 5 16" xfId="33180" xr:uid="{00000000-0005-0000-0000-000097810000}"/>
    <cellStyle name="Euro 5 17" xfId="33181" xr:uid="{00000000-0005-0000-0000-000098810000}"/>
    <cellStyle name="Euro 5 18" xfId="33182" xr:uid="{00000000-0005-0000-0000-000099810000}"/>
    <cellStyle name="Euro 5 2" xfId="33183" xr:uid="{00000000-0005-0000-0000-00009A810000}"/>
    <cellStyle name="Euro 5 3" xfId="33184" xr:uid="{00000000-0005-0000-0000-00009B810000}"/>
    <cellStyle name="Euro 5 4" xfId="33185" xr:uid="{00000000-0005-0000-0000-00009C810000}"/>
    <cellStyle name="Euro 5 5" xfId="33186" xr:uid="{00000000-0005-0000-0000-00009D810000}"/>
    <cellStyle name="Euro 5 6" xfId="33187" xr:uid="{00000000-0005-0000-0000-00009E810000}"/>
    <cellStyle name="Euro 5 7" xfId="33188" xr:uid="{00000000-0005-0000-0000-00009F810000}"/>
    <cellStyle name="Euro 5 8" xfId="33189" xr:uid="{00000000-0005-0000-0000-0000A0810000}"/>
    <cellStyle name="Euro 5 9" xfId="33190" xr:uid="{00000000-0005-0000-0000-0000A1810000}"/>
    <cellStyle name="Euro 6" xfId="33191" xr:uid="{00000000-0005-0000-0000-0000A2810000}"/>
    <cellStyle name="Euro 6 10" xfId="33192" xr:uid="{00000000-0005-0000-0000-0000A3810000}"/>
    <cellStyle name="Euro 6 11" xfId="33193" xr:uid="{00000000-0005-0000-0000-0000A4810000}"/>
    <cellStyle name="Euro 6 12" xfId="33194" xr:uid="{00000000-0005-0000-0000-0000A5810000}"/>
    <cellStyle name="Euro 6 13" xfId="33195" xr:uid="{00000000-0005-0000-0000-0000A6810000}"/>
    <cellStyle name="Euro 6 14" xfId="33196" xr:uid="{00000000-0005-0000-0000-0000A7810000}"/>
    <cellStyle name="Euro 6 15" xfId="33197" xr:uid="{00000000-0005-0000-0000-0000A8810000}"/>
    <cellStyle name="Euro 6 16" xfId="33198" xr:uid="{00000000-0005-0000-0000-0000A9810000}"/>
    <cellStyle name="Euro 6 17" xfId="33199" xr:uid="{00000000-0005-0000-0000-0000AA810000}"/>
    <cellStyle name="Euro 6 18" xfId="33200" xr:uid="{00000000-0005-0000-0000-0000AB810000}"/>
    <cellStyle name="Euro 6 2" xfId="33201" xr:uid="{00000000-0005-0000-0000-0000AC810000}"/>
    <cellStyle name="Euro 6 3" xfId="33202" xr:uid="{00000000-0005-0000-0000-0000AD810000}"/>
    <cellStyle name="Euro 6 4" xfId="33203" xr:uid="{00000000-0005-0000-0000-0000AE810000}"/>
    <cellStyle name="Euro 6 5" xfId="33204" xr:uid="{00000000-0005-0000-0000-0000AF810000}"/>
    <cellStyle name="Euro 6 6" xfId="33205" xr:uid="{00000000-0005-0000-0000-0000B0810000}"/>
    <cellStyle name="Euro 6 7" xfId="33206" xr:uid="{00000000-0005-0000-0000-0000B1810000}"/>
    <cellStyle name="Euro 6 8" xfId="33207" xr:uid="{00000000-0005-0000-0000-0000B2810000}"/>
    <cellStyle name="Euro 6 9" xfId="33208" xr:uid="{00000000-0005-0000-0000-0000B3810000}"/>
    <cellStyle name="Euro 7" xfId="33209" xr:uid="{00000000-0005-0000-0000-0000B4810000}"/>
    <cellStyle name="Euro 7 10" xfId="33210" xr:uid="{00000000-0005-0000-0000-0000B5810000}"/>
    <cellStyle name="Euro 7 11" xfId="33211" xr:uid="{00000000-0005-0000-0000-0000B6810000}"/>
    <cellStyle name="Euro 7 12" xfId="33212" xr:uid="{00000000-0005-0000-0000-0000B7810000}"/>
    <cellStyle name="Euro 7 13" xfId="33213" xr:uid="{00000000-0005-0000-0000-0000B8810000}"/>
    <cellStyle name="Euro 7 14" xfId="33214" xr:uid="{00000000-0005-0000-0000-0000B9810000}"/>
    <cellStyle name="Euro 7 15" xfId="33215" xr:uid="{00000000-0005-0000-0000-0000BA810000}"/>
    <cellStyle name="Euro 7 16" xfId="33216" xr:uid="{00000000-0005-0000-0000-0000BB810000}"/>
    <cellStyle name="Euro 7 17" xfId="33217" xr:uid="{00000000-0005-0000-0000-0000BC810000}"/>
    <cellStyle name="Euro 7 18" xfId="33218" xr:uid="{00000000-0005-0000-0000-0000BD810000}"/>
    <cellStyle name="Euro 7 2" xfId="33219" xr:uid="{00000000-0005-0000-0000-0000BE810000}"/>
    <cellStyle name="Euro 7 3" xfId="33220" xr:uid="{00000000-0005-0000-0000-0000BF810000}"/>
    <cellStyle name="Euro 7 4" xfId="33221" xr:uid="{00000000-0005-0000-0000-0000C0810000}"/>
    <cellStyle name="Euro 7 5" xfId="33222" xr:uid="{00000000-0005-0000-0000-0000C1810000}"/>
    <cellStyle name="Euro 7 6" xfId="33223" xr:uid="{00000000-0005-0000-0000-0000C2810000}"/>
    <cellStyle name="Euro 7 7" xfId="33224" xr:uid="{00000000-0005-0000-0000-0000C3810000}"/>
    <cellStyle name="Euro 7 8" xfId="33225" xr:uid="{00000000-0005-0000-0000-0000C4810000}"/>
    <cellStyle name="Euro 7 9" xfId="33226" xr:uid="{00000000-0005-0000-0000-0000C5810000}"/>
    <cellStyle name="Euro_201000908_AAA_CashFlows_Recycled" xfId="33227" xr:uid="{00000000-0005-0000-0000-0000C6810000}"/>
    <cellStyle name="EvenBodyShade" xfId="33228" xr:uid="{00000000-0005-0000-0000-0000C7810000}"/>
    <cellStyle name="EvenBodyShade 2" xfId="33229" xr:uid="{00000000-0005-0000-0000-0000C8810000}"/>
    <cellStyle name="Exchange_rates" xfId="33230" xr:uid="{00000000-0005-0000-0000-0000C9810000}"/>
    <cellStyle name="Explanatory Text 2" xfId="33231" xr:uid="{00000000-0005-0000-0000-0000CA810000}"/>
    <cellStyle name="Explanatory Text 3" xfId="33232" xr:uid="{00000000-0005-0000-0000-0000CB810000}"/>
    <cellStyle name="External File Cells" xfId="33233" xr:uid="{00000000-0005-0000-0000-0000CC810000}"/>
    <cellStyle name="External File Cells 2" xfId="33234" xr:uid="{00000000-0005-0000-0000-0000CD810000}"/>
    <cellStyle name="EY%colcalc" xfId="33235" xr:uid="{00000000-0005-0000-0000-0000CE810000}"/>
    <cellStyle name="EY%input" xfId="33236" xr:uid="{00000000-0005-0000-0000-0000CF810000}"/>
    <cellStyle name="EY%rowcalc" xfId="33237" xr:uid="{00000000-0005-0000-0000-0000D0810000}"/>
    <cellStyle name="EY0dp" xfId="33238" xr:uid="{00000000-0005-0000-0000-0000D1810000}"/>
    <cellStyle name="EY1dp" xfId="33239" xr:uid="{00000000-0005-0000-0000-0000D2810000}"/>
    <cellStyle name="EY2dp" xfId="33240" xr:uid="{00000000-0005-0000-0000-0000D3810000}"/>
    <cellStyle name="EY3dp" xfId="33241" xr:uid="{00000000-0005-0000-0000-0000D4810000}"/>
    <cellStyle name="EYColumnHeading" xfId="33242" xr:uid="{00000000-0005-0000-0000-0000D5810000}"/>
    <cellStyle name="EYHeading1" xfId="33243" xr:uid="{00000000-0005-0000-0000-0000D6810000}"/>
    <cellStyle name="EYheading2" xfId="33244" xr:uid="{00000000-0005-0000-0000-0000D7810000}"/>
    <cellStyle name="EYheading3" xfId="33245" xr:uid="{00000000-0005-0000-0000-0000D8810000}"/>
    <cellStyle name="EYnumber" xfId="33246" xr:uid="{00000000-0005-0000-0000-0000D9810000}"/>
    <cellStyle name="EYSheetHeader1" xfId="33247" xr:uid="{00000000-0005-0000-0000-0000DA810000}"/>
    <cellStyle name="EYtext" xfId="33248" xr:uid="{00000000-0005-0000-0000-0000DB810000}"/>
    <cellStyle name="f" xfId="33249" xr:uid="{00000000-0005-0000-0000-0000DC810000}"/>
    <cellStyle name="f_2008_Plan_Model_6_05_08 May Update v20hhh" xfId="33250" xr:uid="{00000000-0005-0000-0000-0000DD810000}"/>
    <cellStyle name="f_Copy of Placement Fees 5yr Model_da4" xfId="33251" xr:uid="{00000000-0005-0000-0000-0000DE810000}"/>
    <cellStyle name="f_Placement Fees 5yr Modelv9" xfId="33252" xr:uid="{00000000-0005-0000-0000-0000DF810000}"/>
    <cellStyle name="F1" xfId="33253" xr:uid="{00000000-0005-0000-0000-0000E0810000}"/>
    <cellStyle name="F2" xfId="33254" xr:uid="{00000000-0005-0000-0000-0000E1810000}"/>
    <cellStyle name="F3" xfId="33255" xr:uid="{00000000-0005-0000-0000-0000E2810000}"/>
    <cellStyle name="F4" xfId="33256" xr:uid="{00000000-0005-0000-0000-0000E3810000}"/>
    <cellStyle name="F5" xfId="33257" xr:uid="{00000000-0005-0000-0000-0000E4810000}"/>
    <cellStyle name="F6" xfId="33258" xr:uid="{00000000-0005-0000-0000-0000E5810000}"/>
    <cellStyle name="F7" xfId="33259" xr:uid="{00000000-0005-0000-0000-0000E6810000}"/>
    <cellStyle name="F8" xfId="33260" xr:uid="{00000000-0005-0000-0000-0000E7810000}"/>
    <cellStyle name="fact" xfId="33261" xr:uid="{00000000-0005-0000-0000-0000E8810000}"/>
    <cellStyle name="fact 2" xfId="33262" xr:uid="{00000000-0005-0000-0000-0000E9810000}"/>
    <cellStyle name="Fecha" xfId="33263" xr:uid="{00000000-0005-0000-0000-0000EA810000}"/>
    <cellStyle name="ff" xfId="33264" xr:uid="{00000000-0005-0000-0000-0000EB810000}"/>
    <cellStyle name="fff" xfId="33265" xr:uid="{00000000-0005-0000-0000-0000EC810000}"/>
    <cellStyle name="Fijo" xfId="33266" xr:uid="{00000000-0005-0000-0000-0000ED810000}"/>
    <cellStyle name="Final_Data" xfId="33267" xr:uid="{00000000-0005-0000-0000-0000EE810000}"/>
    <cellStyle name="Financiero" xfId="33268" xr:uid="{00000000-0005-0000-0000-0000EF810000}"/>
    <cellStyle name="FirstNumbers_Avg_BS " xfId="33269" xr:uid="{00000000-0005-0000-0000-0000F0810000}"/>
    <cellStyle name="five" xfId="33270" xr:uid="{00000000-0005-0000-0000-0000F1810000}"/>
    <cellStyle name="Fixed" xfId="33271" xr:uid="{00000000-0005-0000-0000-0000F2810000}"/>
    <cellStyle name="Fixed 2" xfId="33272" xr:uid="{00000000-0005-0000-0000-0000F3810000}"/>
    <cellStyle name="Fixed_AAA CM Funds" xfId="33273" xr:uid="{00000000-0005-0000-0000-0000F4810000}"/>
    <cellStyle name="Fixed0" xfId="33274" xr:uid="{00000000-0005-0000-0000-0000F5810000}"/>
    <cellStyle name="Fixed2 - Style2" xfId="33275" xr:uid="{00000000-0005-0000-0000-0000F6810000}"/>
    <cellStyle name="Flash" xfId="33276" xr:uid="{00000000-0005-0000-0000-0000F7810000}"/>
    <cellStyle name="fn" xfId="33277" xr:uid="{00000000-0005-0000-0000-0000F8810000}"/>
    <cellStyle name="fnComment" xfId="33278" xr:uid="{00000000-0005-0000-0000-0000F9810000}"/>
    <cellStyle name="Följde hyperlänken" xfId="33279" xr:uid="{00000000-0005-0000-0000-0000FA810000}"/>
    <cellStyle name="Fon9" xfId="33280" xr:uid="{00000000-0005-0000-0000-0000FB810000}"/>
    <cellStyle name="Footer SBILogo1" xfId="33281" xr:uid="{00000000-0005-0000-0000-0000FC810000}"/>
    <cellStyle name="Footer SBILogo2" xfId="33282" xr:uid="{00000000-0005-0000-0000-0000FD810000}"/>
    <cellStyle name="Footnote" xfId="33283" xr:uid="{00000000-0005-0000-0000-0000FE810000}"/>
    <cellStyle name="Footnote Reference" xfId="33284" xr:uid="{00000000-0005-0000-0000-0000FF810000}"/>
    <cellStyle name="Footnote_% Change" xfId="33285" xr:uid="{00000000-0005-0000-0000-000000820000}"/>
    <cellStyle name="Footnotes" xfId="33286" xr:uid="{00000000-0005-0000-0000-000001820000}"/>
    <cellStyle name="FORECAST" xfId="33287" xr:uid="{00000000-0005-0000-0000-000002820000}"/>
    <cellStyle name="Forecast Cells" xfId="33288" xr:uid="{00000000-0005-0000-0000-000003820000}"/>
    <cellStyle name="ForecastInput" xfId="33289" xr:uid="{00000000-0005-0000-0000-000004820000}"/>
    <cellStyle name="Form_CheckBox" xfId="33290" xr:uid="{00000000-0005-0000-0000-000005820000}"/>
    <cellStyle name="FormulaCellStyle" xfId="33291" xr:uid="{00000000-0005-0000-0000-000006820000}"/>
    <cellStyle name="FormulaCellStyle 2" xfId="33292" xr:uid="{00000000-0005-0000-0000-000007820000}"/>
    <cellStyle name="four" xfId="33293" xr:uid="{00000000-0005-0000-0000-000008820000}"/>
    <cellStyle name="Fraction" xfId="33294" xr:uid="{00000000-0005-0000-0000-000009820000}"/>
    <cellStyle name="Fraction [8]" xfId="33295" xr:uid="{00000000-0005-0000-0000-00000A820000}"/>
    <cellStyle name="Fraction [Bl]" xfId="33296" xr:uid="{00000000-0005-0000-0000-00000B820000}"/>
    <cellStyle name="Fraction_Rights Offering Rider 4" xfId="33297" xr:uid="{00000000-0005-0000-0000-00000C820000}"/>
    <cellStyle name="FullTime" xfId="33298" xr:uid="{00000000-0005-0000-0000-00000D820000}"/>
    <cellStyle name="FullTimeBrief" xfId="33299" xr:uid="{00000000-0005-0000-0000-00000E820000}"/>
    <cellStyle name="Fyrirsögn" xfId="33300" xr:uid="{00000000-0005-0000-0000-00000F820000}"/>
    <cellStyle name="G1_1999 figures" xfId="33301" xr:uid="{00000000-0005-0000-0000-000010820000}"/>
    <cellStyle name="Gen. Number" xfId="33302" xr:uid="{00000000-0005-0000-0000-000011820000}"/>
    <cellStyle name="Gen. Number 2" xfId="33303" xr:uid="{00000000-0005-0000-0000-000012820000}"/>
    <cellStyle name="Gen. Percent" xfId="33304" xr:uid="{00000000-0005-0000-0000-000013820000}"/>
    <cellStyle name="Gen.Number" xfId="33305" xr:uid="{00000000-0005-0000-0000-000014820000}"/>
    <cellStyle name="Gen.Number 2" xfId="33306" xr:uid="{00000000-0005-0000-0000-000015820000}"/>
    <cellStyle name="General" xfId="33307" xr:uid="{00000000-0005-0000-0000-000016820000}"/>
    <cellStyle name="General [C]" xfId="33308" xr:uid="{00000000-0005-0000-0000-000017820000}"/>
    <cellStyle name="General [R]" xfId="33309" xr:uid="{00000000-0005-0000-0000-000018820000}"/>
    <cellStyle name="General_Template Tracking Sheet_v1" xfId="33310" xr:uid="{00000000-0005-0000-0000-000019820000}"/>
    <cellStyle name="Good 2" xfId="33311" xr:uid="{00000000-0005-0000-0000-00001A820000}"/>
    <cellStyle name="Good 3" xfId="33312" xr:uid="{00000000-0005-0000-0000-00001B820000}"/>
    <cellStyle name="Grand Total" xfId="33313" xr:uid="{00000000-0005-0000-0000-00001C820000}"/>
    <cellStyle name="Grand Total 2" xfId="33314" xr:uid="{00000000-0005-0000-0000-00001D820000}"/>
    <cellStyle name="grayText2" xfId="33315" xr:uid="{00000000-0005-0000-0000-00001E820000}"/>
    <cellStyle name="grayText2Big" xfId="33316" xr:uid="{00000000-0005-0000-0000-00001F820000}"/>
    <cellStyle name="Grey" xfId="33317" xr:uid="{00000000-0005-0000-0000-000020820000}"/>
    <cellStyle name="Grey 2" xfId="33318" xr:uid="{00000000-0005-0000-0000-000021820000}"/>
    <cellStyle name="Grey 3" xfId="33319" xr:uid="{00000000-0005-0000-0000-000022820000}"/>
    <cellStyle name="Grey_AAA CM Funds" xfId="33320" xr:uid="{00000000-0005-0000-0000-000023820000}"/>
    <cellStyle name="GreybarHeader" xfId="33321" xr:uid="{00000000-0005-0000-0000-000024820000}"/>
    <cellStyle name="GreybarHeader 2" xfId="33322" xr:uid="{00000000-0005-0000-0000-000025820000}"/>
    <cellStyle name="Grouped Head" xfId="33323" xr:uid="{00000000-0005-0000-0000-000026820000}"/>
    <cellStyle name="GroupTitles" xfId="33324" xr:uid="{00000000-0005-0000-0000-000027820000}"/>
    <cellStyle name="GS_Col_Headers" xfId="33325" xr:uid="{00000000-0005-0000-0000-000028820000}"/>
    <cellStyle name="GT" xfId="33326" xr:uid="{00000000-0005-0000-0000-000029820000}"/>
    <cellStyle name="gunz" xfId="33327" xr:uid="{00000000-0005-0000-0000-00002A820000}"/>
    <cellStyle name="gunz 2" xfId="33328" xr:uid="{00000000-0005-0000-0000-00002B820000}"/>
    <cellStyle name="h" xfId="33329" xr:uid="{00000000-0005-0000-0000-00002C820000}"/>
    <cellStyle name="h 2" xfId="33330" xr:uid="{00000000-0005-0000-0000-00002D820000}"/>
    <cellStyle name="H_1998_col_head" xfId="33331" xr:uid="{00000000-0005-0000-0000-00002E820000}"/>
    <cellStyle name="H_1998_col_head_LYO Returns 2010-03-06" xfId="33332" xr:uid="{00000000-0005-0000-0000-00002F820000}"/>
    <cellStyle name="H_1999_col_head" xfId="33333" xr:uid="{00000000-0005-0000-0000-000030820000}"/>
    <cellStyle name="h_403000 - Rollforward" xfId="33334" xr:uid="{00000000-0005-0000-0000-000031820000}"/>
    <cellStyle name="h_AAA" xfId="33335" xr:uid="{00000000-0005-0000-0000-000032820000}"/>
    <cellStyle name="h_AAA 2" xfId="33336" xr:uid="{00000000-0005-0000-0000-000033820000}"/>
    <cellStyle name="h_AGM 2009 Earnings Forecast Model_080916_May_7" xfId="33337" xr:uid="{00000000-0005-0000-0000-000034820000}"/>
    <cellStyle name="h_AGM 2009 Earnings Forecast Model_080916_May_7 2" xfId="33338" xr:uid="{00000000-0005-0000-0000-000035820000}"/>
    <cellStyle name="h_AGM 2009 Earnings Forecast Model_080916_May_7_FYCMPln-Retrieve" xfId="33339" xr:uid="{00000000-0005-0000-0000-000036820000}"/>
    <cellStyle name="h_FYCMPln-Retrieve" xfId="33340" xr:uid="{00000000-0005-0000-0000-000037820000}"/>
    <cellStyle name="h_July 2010 ADP" xfId="33341" xr:uid="{00000000-0005-0000-0000-000038820000}"/>
    <cellStyle name="h_June NMFI accrual" xfId="33342" xr:uid="{00000000-0005-0000-0000-000039820000}"/>
    <cellStyle name="h_Placement Fee Summary 05-14-09 - Current (2)" xfId="33343" xr:uid="{00000000-0005-0000-0000-00003A820000}"/>
    <cellStyle name="h_Placement Fee Summary 05-14-09 - Current (2) 2" xfId="33344" xr:uid="{00000000-0005-0000-0000-00003B820000}"/>
    <cellStyle name="h_US Population Summary" xfId="33345" xr:uid="{00000000-0005-0000-0000-00003C820000}"/>
    <cellStyle name="H1" xfId="33346" xr:uid="{00000000-0005-0000-0000-00003D820000}"/>
    <cellStyle name="H2" xfId="33347" xr:uid="{00000000-0005-0000-0000-00003E820000}"/>
    <cellStyle name="H2 2" xfId="33348" xr:uid="{00000000-0005-0000-0000-00003F820000}"/>
    <cellStyle name="H2_AAA CM Funds" xfId="33349" xr:uid="{00000000-0005-0000-0000-000040820000}"/>
    <cellStyle name="H3" xfId="33350" xr:uid="{00000000-0005-0000-0000-000041820000}"/>
    <cellStyle name="H4" xfId="33351" xr:uid="{00000000-0005-0000-0000-000042820000}"/>
    <cellStyle name="H4 2" xfId="33352" xr:uid="{00000000-0005-0000-0000-000043820000}"/>
    <cellStyle name="H5" xfId="33353" xr:uid="{00000000-0005-0000-0000-000044820000}"/>
    <cellStyle name="H6" xfId="33354" xr:uid="{00000000-0005-0000-0000-000045820000}"/>
    <cellStyle name="H6 2" xfId="33355" xr:uid="{00000000-0005-0000-0000-000046820000}"/>
    <cellStyle name="H6 3" xfId="33356" xr:uid="{00000000-0005-0000-0000-000047820000}"/>
    <cellStyle name="H6_AAA CM Funds" xfId="33357" xr:uid="{00000000-0005-0000-0000-000048820000}"/>
    <cellStyle name="H7" xfId="33358" xr:uid="{00000000-0005-0000-0000-000049820000}"/>
    <cellStyle name="H7 2" xfId="33359" xr:uid="{00000000-0005-0000-0000-00004A820000}"/>
    <cellStyle name="H7 3" xfId="33360" xr:uid="{00000000-0005-0000-0000-00004B820000}"/>
    <cellStyle name="H7_AAA CM Funds" xfId="33361" xr:uid="{00000000-0005-0000-0000-00004C820000}"/>
    <cellStyle name="H8" xfId="33362" xr:uid="{00000000-0005-0000-0000-00004D820000}"/>
    <cellStyle name="handle" xfId="33363" xr:uid="{00000000-0005-0000-0000-00004E820000}"/>
    <cellStyle name="Hard input" xfId="33364" xr:uid="{00000000-0005-0000-0000-00004F820000}"/>
    <cellStyle name="Hard input 2" xfId="33365" xr:uid="{00000000-0005-0000-0000-000050820000}"/>
    <cellStyle name="hard no" xfId="33366" xr:uid="{00000000-0005-0000-0000-000051820000}"/>
    <cellStyle name="hard no 2" xfId="33367" xr:uid="{00000000-0005-0000-0000-000052820000}"/>
    <cellStyle name="hard no 3" xfId="33368" xr:uid="{00000000-0005-0000-0000-000053820000}"/>
    <cellStyle name="Hard Percent" xfId="33369" xr:uid="{00000000-0005-0000-0000-000054820000}"/>
    <cellStyle name="hardno" xfId="33370" xr:uid="{00000000-0005-0000-0000-000055820000}"/>
    <cellStyle name="HBC Income" xfId="33371" xr:uid="{00000000-0005-0000-0000-000056820000}"/>
    <cellStyle name="head1" xfId="33372" xr:uid="{00000000-0005-0000-0000-000057820000}"/>
    <cellStyle name="head2" xfId="33373" xr:uid="{00000000-0005-0000-0000-000058820000}"/>
    <cellStyle name="heade4r" xfId="33374" xr:uid="{00000000-0005-0000-0000-000059820000}"/>
    <cellStyle name="Header" xfId="33375" xr:uid="{00000000-0005-0000-0000-00005A820000}"/>
    <cellStyle name="Header 2" xfId="33376" xr:uid="{00000000-0005-0000-0000-00005B820000}"/>
    <cellStyle name="Header 2 2" xfId="33377" xr:uid="{00000000-0005-0000-0000-00005C820000}"/>
    <cellStyle name="Header Draft Stamp" xfId="33378" xr:uid="{00000000-0005-0000-0000-00005D820000}"/>
    <cellStyle name="Header_% Change" xfId="33379" xr:uid="{00000000-0005-0000-0000-00005E820000}"/>
    <cellStyle name="Header1" xfId="33380" xr:uid="{00000000-0005-0000-0000-00005F820000}"/>
    <cellStyle name="Header1 2" xfId="33381" xr:uid="{00000000-0005-0000-0000-000060820000}"/>
    <cellStyle name="Header1 3" xfId="33382" xr:uid="{00000000-0005-0000-0000-000061820000}"/>
    <cellStyle name="Header1_August 2010 Estimate" xfId="33383" xr:uid="{00000000-0005-0000-0000-000062820000}"/>
    <cellStyle name="Header2" xfId="33384" xr:uid="{00000000-0005-0000-0000-000063820000}"/>
    <cellStyle name="Header2 2" xfId="33385" xr:uid="{00000000-0005-0000-0000-000064820000}"/>
    <cellStyle name="Header2 2 2" xfId="33386" xr:uid="{00000000-0005-0000-0000-000065820000}"/>
    <cellStyle name="Header2 3" xfId="33387" xr:uid="{00000000-0005-0000-0000-000066820000}"/>
    <cellStyle name="Header2 3 2" xfId="33388" xr:uid="{00000000-0005-0000-0000-000067820000}"/>
    <cellStyle name="Header2 4" xfId="33389" xr:uid="{00000000-0005-0000-0000-000068820000}"/>
    <cellStyle name="Header2_AAA CM Funds" xfId="33390" xr:uid="{00000000-0005-0000-0000-000069820000}"/>
    <cellStyle name="Headers" xfId="33391" xr:uid="{00000000-0005-0000-0000-00006A820000}"/>
    <cellStyle name="Headers 2" xfId="33392" xr:uid="{00000000-0005-0000-0000-00006B820000}"/>
    <cellStyle name="Headers 3" xfId="33393" xr:uid="{00000000-0005-0000-0000-00006C820000}"/>
    <cellStyle name="Headers 4" xfId="33394" xr:uid="{00000000-0005-0000-0000-00006D820000}"/>
    <cellStyle name="Headers 5" xfId="33395" xr:uid="{00000000-0005-0000-0000-00006E820000}"/>
    <cellStyle name="Headers 6" xfId="33396" xr:uid="{00000000-0005-0000-0000-00006F820000}"/>
    <cellStyle name="Headers 7" xfId="33397" xr:uid="{00000000-0005-0000-0000-000070820000}"/>
    <cellStyle name="Headin - Style6" xfId="33398" xr:uid="{00000000-0005-0000-0000-000071820000}"/>
    <cellStyle name="heading" xfId="33399" xr:uid="{00000000-0005-0000-0000-000072820000}"/>
    <cellStyle name="Heading 1 2" xfId="33400" xr:uid="{00000000-0005-0000-0000-000073820000}"/>
    <cellStyle name="Heading 1 3" xfId="33401" xr:uid="{00000000-0005-0000-0000-000074820000}"/>
    <cellStyle name="Heading 1 Above" xfId="33402" xr:uid="{00000000-0005-0000-0000-000075820000}"/>
    <cellStyle name="Heading 1+" xfId="33403" xr:uid="{00000000-0005-0000-0000-000076820000}"/>
    <cellStyle name="Heading 1+ 2" xfId="33404" xr:uid="{00000000-0005-0000-0000-000077820000}"/>
    <cellStyle name="heading 10" xfId="33405" xr:uid="{00000000-0005-0000-0000-000078820000}"/>
    <cellStyle name="heading 11" xfId="33406" xr:uid="{00000000-0005-0000-0000-000079820000}"/>
    <cellStyle name="heading 12" xfId="33407" xr:uid="{00000000-0005-0000-0000-00007A820000}"/>
    <cellStyle name="heading 13" xfId="33408" xr:uid="{00000000-0005-0000-0000-00007B820000}"/>
    <cellStyle name="heading 14" xfId="33409" xr:uid="{00000000-0005-0000-0000-00007C820000}"/>
    <cellStyle name="Heading 2 2" xfId="33410" xr:uid="{00000000-0005-0000-0000-00007D820000}"/>
    <cellStyle name="Heading 2 3" xfId="33411" xr:uid="{00000000-0005-0000-0000-00007E820000}"/>
    <cellStyle name="Heading 2 Below" xfId="33412" xr:uid="{00000000-0005-0000-0000-00007F820000}"/>
    <cellStyle name="Heading 2+" xfId="33413" xr:uid="{00000000-0005-0000-0000-000080820000}"/>
    <cellStyle name="Heading 2+ 2" xfId="33414" xr:uid="{00000000-0005-0000-0000-000081820000}"/>
    <cellStyle name="Heading 3 2" xfId="33415" xr:uid="{00000000-0005-0000-0000-000082820000}"/>
    <cellStyle name="Heading 3 2 2" xfId="33416" xr:uid="{00000000-0005-0000-0000-000083820000}"/>
    <cellStyle name="Heading 3 3" xfId="33417" xr:uid="{00000000-0005-0000-0000-000084820000}"/>
    <cellStyle name="Heading 3 3 2" xfId="33418" xr:uid="{00000000-0005-0000-0000-000085820000}"/>
    <cellStyle name="Heading 3." xfId="33419" xr:uid="{00000000-0005-0000-0000-000086820000}"/>
    <cellStyle name="Heading 3+" xfId="33420" xr:uid="{00000000-0005-0000-0000-000087820000}"/>
    <cellStyle name="Heading 4 2" xfId="33421" xr:uid="{00000000-0005-0000-0000-000088820000}"/>
    <cellStyle name="Heading 4 3" xfId="33422" xr:uid="{00000000-0005-0000-0000-000089820000}"/>
    <cellStyle name="heading 5" xfId="33423" xr:uid="{00000000-0005-0000-0000-00008A820000}"/>
    <cellStyle name="heading 6" xfId="33424" xr:uid="{00000000-0005-0000-0000-00008B820000}"/>
    <cellStyle name="heading 7" xfId="33425" xr:uid="{00000000-0005-0000-0000-00008C820000}"/>
    <cellStyle name="heading 8" xfId="33426" xr:uid="{00000000-0005-0000-0000-00008D820000}"/>
    <cellStyle name="heading 9" xfId="33427" xr:uid="{00000000-0005-0000-0000-00008E820000}"/>
    <cellStyle name="heading info" xfId="33428" xr:uid="{00000000-0005-0000-0000-00008F820000}"/>
    <cellStyle name="heading info 2" xfId="33429" xr:uid="{00000000-0005-0000-0000-000090820000}"/>
    <cellStyle name="heading info 2 2" xfId="33430" xr:uid="{00000000-0005-0000-0000-000091820000}"/>
    <cellStyle name="heading info 2 3" xfId="33431" xr:uid="{00000000-0005-0000-0000-000092820000}"/>
    <cellStyle name="heading info 2 4" xfId="33432" xr:uid="{00000000-0005-0000-0000-000093820000}"/>
    <cellStyle name="heading info 2 5" xfId="33433" xr:uid="{00000000-0005-0000-0000-000094820000}"/>
    <cellStyle name="heading info 2 6" xfId="33434" xr:uid="{00000000-0005-0000-0000-000095820000}"/>
    <cellStyle name="heading info 2 7" xfId="33435" xr:uid="{00000000-0005-0000-0000-000096820000}"/>
    <cellStyle name="heading info 3" xfId="33436" xr:uid="{00000000-0005-0000-0000-000097820000}"/>
    <cellStyle name="heading info 4" xfId="33437" xr:uid="{00000000-0005-0000-0000-000098820000}"/>
    <cellStyle name="heading info 5" xfId="33438" xr:uid="{00000000-0005-0000-0000-000099820000}"/>
    <cellStyle name="heading info 6" xfId="33439" xr:uid="{00000000-0005-0000-0000-00009A820000}"/>
    <cellStyle name="heading info 7" xfId="33440" xr:uid="{00000000-0005-0000-0000-00009B820000}"/>
    <cellStyle name="heading info 8" xfId="33441" xr:uid="{00000000-0005-0000-0000-00009C820000}"/>
    <cellStyle name="Heading Left" xfId="33442" xr:uid="{00000000-0005-0000-0000-00009D820000}"/>
    <cellStyle name="Heading Left 2" xfId="33443" xr:uid="{00000000-0005-0000-0000-00009E820000}"/>
    <cellStyle name="Heading Left 3" xfId="33444" xr:uid="{00000000-0005-0000-0000-00009F820000}"/>
    <cellStyle name="Heading Left_AAA CM Funds" xfId="33445" xr:uid="{00000000-0005-0000-0000-0000A0820000}"/>
    <cellStyle name="Heading No Underline" xfId="33446" xr:uid="{00000000-0005-0000-0000-0000A1820000}"/>
    <cellStyle name="Heading No Underline 2" xfId="33447" xr:uid="{00000000-0005-0000-0000-0000A2820000}"/>
    <cellStyle name="Heading No Underline_AAA CM Funds" xfId="33448" xr:uid="{00000000-0005-0000-0000-0000A3820000}"/>
    <cellStyle name="Heading Right" xfId="33449" xr:uid="{00000000-0005-0000-0000-0000A4820000}"/>
    <cellStyle name="Heading Right 2" xfId="33450" xr:uid="{00000000-0005-0000-0000-0000A5820000}"/>
    <cellStyle name="Heading Right 3" xfId="33451" xr:uid="{00000000-0005-0000-0000-0000A6820000}"/>
    <cellStyle name="Heading Right_AAA CM Funds" xfId="33452" xr:uid="{00000000-0005-0000-0000-0000A7820000}"/>
    <cellStyle name="Heading With Underline" xfId="33453" xr:uid="{00000000-0005-0000-0000-0000A8820000}"/>
    <cellStyle name="Heading With Underline 2" xfId="33454" xr:uid="{00000000-0005-0000-0000-0000A9820000}"/>
    <cellStyle name="Heading With Underline 2 2" xfId="33455" xr:uid="{00000000-0005-0000-0000-0000AA820000}"/>
    <cellStyle name="Heading With Underline 2 3" xfId="33456" xr:uid="{00000000-0005-0000-0000-0000AB820000}"/>
    <cellStyle name="Heading With Underline 2 4" xfId="33457" xr:uid="{00000000-0005-0000-0000-0000AC820000}"/>
    <cellStyle name="Heading With Underline 2 5" xfId="33458" xr:uid="{00000000-0005-0000-0000-0000AD820000}"/>
    <cellStyle name="Heading With Underline 2 6" xfId="33459" xr:uid="{00000000-0005-0000-0000-0000AE820000}"/>
    <cellStyle name="Heading With Underline 2 7" xfId="33460" xr:uid="{00000000-0005-0000-0000-0000AF820000}"/>
    <cellStyle name="Heading With Underline 3" xfId="33461" xr:uid="{00000000-0005-0000-0000-0000B0820000}"/>
    <cellStyle name="Heading With Underline 4" xfId="33462" xr:uid="{00000000-0005-0000-0000-0000B1820000}"/>
    <cellStyle name="Heading With Underline 5" xfId="33463" xr:uid="{00000000-0005-0000-0000-0000B2820000}"/>
    <cellStyle name="Heading With Underline 6" xfId="33464" xr:uid="{00000000-0005-0000-0000-0000B3820000}"/>
    <cellStyle name="Heading With Underline 7" xfId="33465" xr:uid="{00000000-0005-0000-0000-0000B4820000}"/>
    <cellStyle name="Heading With Underline 8" xfId="33466" xr:uid="{00000000-0005-0000-0000-0000B5820000}"/>
    <cellStyle name="Heading With Underline_AAA CM Funds" xfId="33467" xr:uid="{00000000-0005-0000-0000-0000B6820000}"/>
    <cellStyle name="HEADING1" xfId="33468" xr:uid="{00000000-0005-0000-0000-0000B7820000}"/>
    <cellStyle name="HEADING2" xfId="33469" xr:uid="{00000000-0005-0000-0000-0000B8820000}"/>
    <cellStyle name="HEADING2 2" xfId="33470" xr:uid="{00000000-0005-0000-0000-0000B9820000}"/>
    <cellStyle name="HEADING2 3" xfId="33471" xr:uid="{00000000-0005-0000-0000-0000BA820000}"/>
    <cellStyle name="HEADING2_AAA CM Funds" xfId="33472" xr:uid="{00000000-0005-0000-0000-0000BB820000}"/>
    <cellStyle name="Heading3" xfId="33473" xr:uid="{00000000-0005-0000-0000-0000BC820000}"/>
    <cellStyle name="HeadingS" xfId="33474" xr:uid="{00000000-0005-0000-0000-0000BD820000}"/>
    <cellStyle name="HEADINGSTOP" xfId="33475" xr:uid="{00000000-0005-0000-0000-0000BE820000}"/>
    <cellStyle name="Hed Side" xfId="33476" xr:uid="{00000000-0005-0000-0000-0000BF820000}"/>
    <cellStyle name="Hed Side 2" xfId="33477" xr:uid="{00000000-0005-0000-0000-0000C0820000}"/>
    <cellStyle name="Hed Side 3" xfId="33478" xr:uid="{00000000-0005-0000-0000-0000C1820000}"/>
    <cellStyle name="Hed Top" xfId="33479" xr:uid="{00000000-0005-0000-0000-0000C2820000}"/>
    <cellStyle name="Hed Top - SECTION" xfId="33480" xr:uid="{00000000-0005-0000-0000-0000C3820000}"/>
    <cellStyle name="Hed Top - SECTION 2" xfId="33481" xr:uid="{00000000-0005-0000-0000-0000C4820000}"/>
    <cellStyle name="Hed Top - SECTION 3" xfId="33482" xr:uid="{00000000-0005-0000-0000-0000C5820000}"/>
    <cellStyle name="Hed Top - SECTION 4" xfId="33483" xr:uid="{00000000-0005-0000-0000-0000C6820000}"/>
    <cellStyle name="Hed Top - SECTION 5" xfId="33484" xr:uid="{00000000-0005-0000-0000-0000C7820000}"/>
    <cellStyle name="Hed Top - SECTION 6" xfId="33485" xr:uid="{00000000-0005-0000-0000-0000C8820000}"/>
    <cellStyle name="Hed Top - SECTION 7" xfId="33486" xr:uid="{00000000-0005-0000-0000-0000C9820000}"/>
    <cellStyle name="Helv" xfId="33487" xr:uid="{00000000-0005-0000-0000-0000CA820000}"/>
    <cellStyle name="hh" xfId="33488" xr:uid="{00000000-0005-0000-0000-0000CB820000}"/>
    <cellStyle name="hh 2" xfId="33489" xr:uid="{00000000-0005-0000-0000-0000CC820000}"/>
    <cellStyle name="hh 2 2" xfId="33490" xr:uid="{00000000-0005-0000-0000-0000CD820000}"/>
    <cellStyle name="hh 2 2 2" xfId="33491" xr:uid="{00000000-0005-0000-0000-0000CE820000}"/>
    <cellStyle name="hh 3" xfId="33492" xr:uid="{00000000-0005-0000-0000-0000CF820000}"/>
    <cellStyle name="hh 3 2" xfId="33493" xr:uid="{00000000-0005-0000-0000-0000D0820000}"/>
    <cellStyle name="Hidden" xfId="33494" xr:uid="{00000000-0005-0000-0000-0000D1820000}"/>
    <cellStyle name="Hipervínculo visitado_KRAFT-NABISCOMAR-01" xfId="33495" xr:uid="{00000000-0005-0000-0000-0000D2820000}"/>
    <cellStyle name="Hipervínculo_ABS_AL_31_01_01" xfId="33496" xr:uid="{00000000-0005-0000-0000-0000D3820000}"/>
    <cellStyle name="hj" xfId="33497" xr:uid="{00000000-0005-0000-0000-0000D4820000}"/>
    <cellStyle name="hj 2" xfId="33498" xr:uid="{00000000-0005-0000-0000-0000D5820000}"/>
    <cellStyle name="hotlinks" xfId="33499" xr:uid="{00000000-0005-0000-0000-0000D6820000}"/>
    <cellStyle name="Hyperkobling_PLDT" xfId="33500" xr:uid="{00000000-0005-0000-0000-0000D7820000}"/>
    <cellStyle name="Hyperlänk" xfId="33501" xr:uid="{00000000-0005-0000-0000-0000D8820000}"/>
    <cellStyle name="i" xfId="33502" xr:uid="{00000000-0005-0000-0000-0000D9820000}"/>
    <cellStyle name="i0" xfId="33503" xr:uid="{00000000-0005-0000-0000-0000DA820000}"/>
    <cellStyle name="i0 2" xfId="33504" xr:uid="{00000000-0005-0000-0000-0000DB820000}"/>
    <cellStyle name="i1" xfId="33505" xr:uid="{00000000-0005-0000-0000-0000DC820000}"/>
    <cellStyle name="i1 2" xfId="33506" xr:uid="{00000000-0005-0000-0000-0000DD820000}"/>
    <cellStyle name="i2" xfId="33507" xr:uid="{00000000-0005-0000-0000-0000DE820000}"/>
    <cellStyle name="i3" xfId="33508" xr:uid="{00000000-0005-0000-0000-0000DF820000}"/>
    <cellStyle name="i3 2" xfId="33509" xr:uid="{00000000-0005-0000-0000-0000E0820000}"/>
    <cellStyle name="i4" xfId="33510" xr:uid="{00000000-0005-0000-0000-0000E1820000}"/>
    <cellStyle name="i4 2" xfId="33511" xr:uid="{00000000-0005-0000-0000-0000E2820000}"/>
    <cellStyle name="i5" xfId="33512" xr:uid="{00000000-0005-0000-0000-0000E3820000}"/>
    <cellStyle name="i5 2" xfId="33513" xr:uid="{00000000-0005-0000-0000-0000E4820000}"/>
    <cellStyle name="Indented [0]" xfId="33514" xr:uid="{00000000-0005-0000-0000-0000E5820000}"/>
    <cellStyle name="Indented [2]" xfId="33515" xr:uid="{00000000-0005-0000-0000-0000E6820000}"/>
    <cellStyle name="Indented [4]" xfId="33516" xr:uid="{00000000-0005-0000-0000-0000E7820000}"/>
    <cellStyle name="Indented [6]" xfId="33517" xr:uid="{00000000-0005-0000-0000-0000E8820000}"/>
    <cellStyle name="InLink" xfId="33518" xr:uid="{00000000-0005-0000-0000-0000E9820000}"/>
    <cellStyle name="Input [yellow]" xfId="33519" xr:uid="{00000000-0005-0000-0000-0000EA820000}"/>
    <cellStyle name="Input [yellow] 2" xfId="33520" xr:uid="{00000000-0005-0000-0000-0000EB820000}"/>
    <cellStyle name="Input [yellow] 3" xfId="33521" xr:uid="{00000000-0005-0000-0000-0000EC820000}"/>
    <cellStyle name="Input [yellow]_AAA CM Funds" xfId="33522" xr:uid="{00000000-0005-0000-0000-0000ED820000}"/>
    <cellStyle name="Input 2" xfId="33523" xr:uid="{00000000-0005-0000-0000-0000EE820000}"/>
    <cellStyle name="Input 2 2" xfId="33524" xr:uid="{00000000-0005-0000-0000-0000EF820000}"/>
    <cellStyle name="Input 3" xfId="33525" xr:uid="{00000000-0005-0000-0000-0000F0820000}"/>
    <cellStyle name="Input 3 2" xfId="33526" xr:uid="{00000000-0005-0000-0000-0000F1820000}"/>
    <cellStyle name="input 4" xfId="33527" xr:uid="{00000000-0005-0000-0000-0000F2820000}"/>
    <cellStyle name="Input Area" xfId="33528" xr:uid="{00000000-0005-0000-0000-0000F3820000}"/>
    <cellStyle name="Input Area 2" xfId="33529" xr:uid="{00000000-0005-0000-0000-0000F4820000}"/>
    <cellStyle name="Input Area 3" xfId="33530" xr:uid="{00000000-0005-0000-0000-0000F5820000}"/>
    <cellStyle name="Input Area_August 2010 Estimate" xfId="33531" xr:uid="{00000000-0005-0000-0000-0000F6820000}"/>
    <cellStyle name="Input cell" xfId="33532" xr:uid="{00000000-0005-0000-0000-0000F7820000}"/>
    <cellStyle name="Input Cells" xfId="33533" xr:uid="{00000000-0005-0000-0000-0000F8820000}"/>
    <cellStyle name="Input Currency" xfId="33534" xr:uid="{00000000-0005-0000-0000-0000F9820000}"/>
    <cellStyle name="Input Currency 2" xfId="33535" xr:uid="{00000000-0005-0000-0000-0000FA820000}"/>
    <cellStyle name="input currency rates" xfId="33536" xr:uid="{00000000-0005-0000-0000-0000FB820000}"/>
    <cellStyle name="Input Currency_Diana Standalone_v46" xfId="33537" xr:uid="{00000000-0005-0000-0000-0000FC820000}"/>
    <cellStyle name="Input Multiple" xfId="33538" xr:uid="{00000000-0005-0000-0000-0000FD820000}"/>
    <cellStyle name="Input Percent" xfId="33539" xr:uid="{00000000-0005-0000-0000-0000FE820000}"/>
    <cellStyle name="Input0" xfId="33540" xr:uid="{00000000-0005-0000-0000-0000FF820000}"/>
    <cellStyle name="InputBlueFont" xfId="33541" xr:uid="{00000000-0005-0000-0000-000000830000}"/>
    <cellStyle name="InputCurrency" xfId="33542" xr:uid="{00000000-0005-0000-0000-000001830000}"/>
    <cellStyle name="InputCurrency2" xfId="33543" xr:uid="{00000000-0005-0000-0000-000002830000}"/>
    <cellStyle name="InputDate" xfId="33544" xr:uid="{00000000-0005-0000-0000-000003830000}"/>
    <cellStyle name="InputMultiple1" xfId="33545" xr:uid="{00000000-0005-0000-0000-000004830000}"/>
    <cellStyle name="InputNormal" xfId="33546" xr:uid="{00000000-0005-0000-0000-000005830000}"/>
    <cellStyle name="InputPercent1" xfId="33547" xr:uid="{00000000-0005-0000-0000-000006830000}"/>
    <cellStyle name="Input-Text Only" xfId="33548" xr:uid="{00000000-0005-0000-0000-000007830000}"/>
    <cellStyle name="Integer" xfId="33549" xr:uid="{00000000-0005-0000-0000-000008830000}"/>
    <cellStyle name="Integer 2" xfId="33550" xr:uid="{00000000-0005-0000-0000-000009830000}"/>
    <cellStyle name="Interest Rate" xfId="33551" xr:uid="{00000000-0005-0000-0000-00000A830000}"/>
    <cellStyle name="Invalid" xfId="33552" xr:uid="{00000000-0005-0000-0000-00000B830000}"/>
    <cellStyle name="Invisible" xfId="33553" xr:uid="{00000000-0005-0000-0000-00000C830000}"/>
    <cellStyle name="Italic Output Line Items" xfId="33554" xr:uid="{00000000-0005-0000-0000-00000D830000}"/>
    <cellStyle name="Italic Output Line Items 2" xfId="33555" xr:uid="{00000000-0005-0000-0000-00000E830000}"/>
    <cellStyle name="Italic Output Line Items NU" xfId="33556" xr:uid="{00000000-0005-0000-0000-00000F830000}"/>
    <cellStyle name="Italic Output Line Items NU 2" xfId="33557" xr:uid="{00000000-0005-0000-0000-000010830000}"/>
    <cellStyle name="Italic Output Line Items_August 2010 Estimate" xfId="33558" xr:uid="{00000000-0005-0000-0000-000011830000}"/>
    <cellStyle name="ItalicHeader" xfId="33559" xr:uid="{00000000-0005-0000-0000-000012830000}"/>
    <cellStyle name="Italics" xfId="33560" xr:uid="{00000000-0005-0000-0000-000013830000}"/>
    <cellStyle name="Italics 2" xfId="33561" xr:uid="{00000000-0005-0000-0000-000014830000}"/>
    <cellStyle name="Item" xfId="33562" xr:uid="{00000000-0005-0000-0000-000015830000}"/>
    <cellStyle name="Item 2" xfId="33563" xr:uid="{00000000-0005-0000-0000-000016830000}"/>
    <cellStyle name="ItemTypeClass" xfId="33564" xr:uid="{00000000-0005-0000-0000-000017830000}"/>
    <cellStyle name="ItemTypeClass 2" xfId="33565" xr:uid="{00000000-0005-0000-0000-000018830000}"/>
    <cellStyle name="James" xfId="33566" xr:uid="{00000000-0005-0000-0000-000019830000}"/>
    <cellStyle name="James 2" xfId="33567" xr:uid="{00000000-0005-0000-0000-00001A830000}"/>
    <cellStyle name="Jun" xfId="33568" xr:uid="{00000000-0005-0000-0000-00001B830000}"/>
    <cellStyle name="JWH Preferred - 2 Decimals" xfId="33569" xr:uid="{00000000-0005-0000-0000-00001C830000}"/>
    <cellStyle name="JWH Preferred - No Decimals" xfId="33570" xr:uid="{00000000-0005-0000-0000-00001D830000}"/>
    <cellStyle name="k" xfId="33571" xr:uid="{00000000-0005-0000-0000-00001E830000}"/>
    <cellStyle name="k_Book2" xfId="33572" xr:uid="{00000000-0005-0000-0000-00001F830000}"/>
    <cellStyle name="k_CMAI Indexed EBITDA Build v041" xfId="33573" xr:uid="{00000000-0005-0000-0000-000020830000}"/>
    <cellStyle name="k_COF I Carry 2010-02-24" xfId="33574" xr:uid="{00000000-0005-0000-0000-000021830000}"/>
    <cellStyle name="k_LYO Returns 2010-03-06" xfId="33575" xr:uid="{00000000-0005-0000-0000-000022830000}"/>
    <cellStyle name="k_PE Fund Projections 2010-03-11" xfId="33576" xr:uid="{00000000-0005-0000-0000-000023830000}"/>
    <cellStyle name="k_Swift Model V134 (2)" xfId="33577" xr:uid="{00000000-0005-0000-0000-000024830000}"/>
    <cellStyle name="Komma [0]_Blad1" xfId="33578" xr:uid="{00000000-0005-0000-0000-000025830000}"/>
    <cellStyle name="Komma_Blad1" xfId="33579" xr:uid="{00000000-0005-0000-0000-000026830000}"/>
    <cellStyle name="KP_Normal" xfId="33580" xr:uid="{00000000-0005-0000-0000-000027830000}"/>
    <cellStyle name="L_DbRt - Style5" xfId="33581" xr:uid="{00000000-0005-0000-0000-000028830000}"/>
    <cellStyle name="L_DbRt - Style5 2" xfId="33582" xr:uid="{00000000-0005-0000-0000-000029830000}"/>
    <cellStyle name="Labels 8p Bold" xfId="33583" xr:uid="{00000000-0005-0000-0000-00002A830000}"/>
    <cellStyle name="Lable8Left" xfId="33584" xr:uid="{00000000-0005-0000-0000-00002B830000}"/>
    <cellStyle name="Lable8Left 2" xfId="33585" xr:uid="{00000000-0005-0000-0000-00002C830000}"/>
    <cellStyle name="Lable8Left 3" xfId="33586" xr:uid="{00000000-0005-0000-0000-00002D830000}"/>
    <cellStyle name="Lable8Left_AAA CM Funds" xfId="33587" xr:uid="{00000000-0005-0000-0000-00002E830000}"/>
    <cellStyle name="LDRtY - Style6" xfId="33588" xr:uid="{00000000-0005-0000-0000-00002F830000}"/>
    <cellStyle name="LDRtY - Style6 2" xfId="33589" xr:uid="{00000000-0005-0000-0000-000030830000}"/>
    <cellStyle name="leftStyle" xfId="33590" xr:uid="{00000000-0005-0000-0000-000031830000}"/>
    <cellStyle name="leftStyle2" xfId="33591" xr:uid="{00000000-0005-0000-0000-000032830000}"/>
    <cellStyle name="LeftSubtitle" xfId="33592" xr:uid="{00000000-0005-0000-0000-000033830000}"/>
    <cellStyle name="lev1" xfId="33593" xr:uid="{00000000-0005-0000-0000-000034830000}"/>
    <cellStyle name="lev1 2" xfId="33594" xr:uid="{00000000-0005-0000-0000-000035830000}"/>
    <cellStyle name="lev2" xfId="33595" xr:uid="{00000000-0005-0000-0000-000036830000}"/>
    <cellStyle name="lev2 2" xfId="33596" xr:uid="{00000000-0005-0000-0000-000037830000}"/>
    <cellStyle name="lev3" xfId="33597" xr:uid="{00000000-0005-0000-0000-000038830000}"/>
    <cellStyle name="lev3 2" xfId="33598" xr:uid="{00000000-0005-0000-0000-000039830000}"/>
    <cellStyle name="lev4" xfId="33599" xr:uid="{00000000-0005-0000-0000-00003A830000}"/>
    <cellStyle name="lev4 2" xfId="33600" xr:uid="{00000000-0005-0000-0000-00003B830000}"/>
    <cellStyle name="Level 1 (Normal)" xfId="33601" xr:uid="{00000000-0005-0000-0000-00003C830000}"/>
    <cellStyle name="Lien hypertexte" xfId="33602" xr:uid="{00000000-0005-0000-0000-00003D830000}"/>
    <cellStyle name="Lien hypertexte visité" xfId="33603" xr:uid="{00000000-0005-0000-0000-00003E830000}"/>
    <cellStyle name="Lien hypertexte_2002 Key Metrics - Outlook" xfId="33604" xr:uid="{00000000-0005-0000-0000-00003F830000}"/>
    <cellStyle name="Light Shading" xfId="33605" xr:uid="{00000000-0005-0000-0000-000040830000}"/>
    <cellStyle name="ligne_detail" xfId="33606" xr:uid="{00000000-0005-0000-0000-000041830000}"/>
    <cellStyle name="Line" xfId="33607" xr:uid="{00000000-0005-0000-0000-000042830000}"/>
    <cellStyle name="Line 2" xfId="33608" xr:uid="{00000000-0005-0000-0000-000043830000}"/>
    <cellStyle name="Line 3" xfId="33609" xr:uid="{00000000-0005-0000-0000-000044830000}"/>
    <cellStyle name="Line 4" xfId="33610" xr:uid="{00000000-0005-0000-0000-000045830000}"/>
    <cellStyle name="Line 5" xfId="33611" xr:uid="{00000000-0005-0000-0000-000046830000}"/>
    <cellStyle name="Line 6" xfId="33612" xr:uid="{00000000-0005-0000-0000-000047830000}"/>
    <cellStyle name="Line 7" xfId="33613" xr:uid="{00000000-0005-0000-0000-000048830000}"/>
    <cellStyle name="LineBottom" xfId="33614" xr:uid="{00000000-0005-0000-0000-000049830000}"/>
    <cellStyle name="LineBottom 2" xfId="33615" xr:uid="{00000000-0005-0000-0000-00004A830000}"/>
    <cellStyle name="LineBottom 2 2" xfId="33616" xr:uid="{00000000-0005-0000-0000-00004B830000}"/>
    <cellStyle name="LineBottom 2 3" xfId="33617" xr:uid="{00000000-0005-0000-0000-00004C830000}"/>
    <cellStyle name="LineBottom 2 4" xfId="33618" xr:uid="{00000000-0005-0000-0000-00004D830000}"/>
    <cellStyle name="LineBottom 2 5" xfId="33619" xr:uid="{00000000-0005-0000-0000-00004E830000}"/>
    <cellStyle name="LineBottom 2 6" xfId="33620" xr:uid="{00000000-0005-0000-0000-00004F830000}"/>
    <cellStyle name="LineBottom 2 7" xfId="33621" xr:uid="{00000000-0005-0000-0000-000050830000}"/>
    <cellStyle name="LineBottom 3" xfId="33622" xr:uid="{00000000-0005-0000-0000-000051830000}"/>
    <cellStyle name="LineBottom 4" xfId="33623" xr:uid="{00000000-0005-0000-0000-000052830000}"/>
    <cellStyle name="LineBottom 5" xfId="33624" xr:uid="{00000000-0005-0000-0000-000053830000}"/>
    <cellStyle name="LineBottom 6" xfId="33625" xr:uid="{00000000-0005-0000-0000-000054830000}"/>
    <cellStyle name="LineBottom 7" xfId="33626" xr:uid="{00000000-0005-0000-0000-000055830000}"/>
    <cellStyle name="LineBottom 8" xfId="33627" xr:uid="{00000000-0005-0000-0000-000056830000}"/>
    <cellStyle name="LineBottom_August 2010 Estimate" xfId="33628" xr:uid="{00000000-0005-0000-0000-000057830000}"/>
    <cellStyle name="LineItem" xfId="33629" xr:uid="{00000000-0005-0000-0000-000058830000}"/>
    <cellStyle name="LineItem 2" xfId="33630" xr:uid="{00000000-0005-0000-0000-000059830000}"/>
    <cellStyle name="LineItem 3" xfId="33631" xr:uid="{00000000-0005-0000-0000-00005A830000}"/>
    <cellStyle name="LineNumbers_Avg_BS " xfId="33632" xr:uid="{00000000-0005-0000-0000-00005B830000}"/>
    <cellStyle name="Lines" xfId="33633" xr:uid="{00000000-0005-0000-0000-00005C830000}"/>
    <cellStyle name="Lines 2" xfId="33634" xr:uid="{00000000-0005-0000-0000-00005D830000}"/>
    <cellStyle name="LineTop" xfId="33635" xr:uid="{00000000-0005-0000-0000-00005E830000}"/>
    <cellStyle name="LineTop 2" xfId="33636" xr:uid="{00000000-0005-0000-0000-00005F830000}"/>
    <cellStyle name="LineTop 2 2" xfId="33637" xr:uid="{00000000-0005-0000-0000-000060830000}"/>
    <cellStyle name="LineTop 3" xfId="33638" xr:uid="{00000000-0005-0000-0000-000061830000}"/>
    <cellStyle name="LineTop 3 2" xfId="33639" xr:uid="{00000000-0005-0000-0000-000062830000}"/>
    <cellStyle name="LineTop 4" xfId="33640" xr:uid="{00000000-0005-0000-0000-000063830000}"/>
    <cellStyle name="LineTop_August 2010 Estimate" xfId="33641" xr:uid="{00000000-0005-0000-0000-000064830000}"/>
    <cellStyle name="Link Currency (0)" xfId="33642" xr:uid="{00000000-0005-0000-0000-000065830000}"/>
    <cellStyle name="Link Currency (0) 2" xfId="33643" xr:uid="{00000000-0005-0000-0000-000066830000}"/>
    <cellStyle name="Link Currency (2)" xfId="33644" xr:uid="{00000000-0005-0000-0000-000067830000}"/>
    <cellStyle name="Link Currency (2) 2" xfId="33645" xr:uid="{00000000-0005-0000-0000-000068830000}"/>
    <cellStyle name="Link Units (0)" xfId="33646" xr:uid="{00000000-0005-0000-0000-000069830000}"/>
    <cellStyle name="Link Units (0) 2" xfId="33647" xr:uid="{00000000-0005-0000-0000-00006A830000}"/>
    <cellStyle name="Link Units (1)" xfId="33648" xr:uid="{00000000-0005-0000-0000-00006B830000}"/>
    <cellStyle name="Link Units (1) 2" xfId="33649" xr:uid="{00000000-0005-0000-0000-00006C830000}"/>
    <cellStyle name="Link Units (2)" xfId="33650" xr:uid="{00000000-0005-0000-0000-00006D830000}"/>
    <cellStyle name="Link Units (2) 2" xfId="33651" xr:uid="{00000000-0005-0000-0000-00006E830000}"/>
    <cellStyle name="Linked Cell 2" xfId="33652" xr:uid="{00000000-0005-0000-0000-00006F830000}"/>
    <cellStyle name="Linked Cell 3" xfId="33653" xr:uid="{00000000-0005-0000-0000-000070830000}"/>
    <cellStyle name="Linked Cells" xfId="33654" xr:uid="{00000000-0005-0000-0000-000071830000}"/>
    <cellStyle name="Locked" xfId="33655" xr:uid="{00000000-0005-0000-0000-000072830000}"/>
    <cellStyle name="Logo" xfId="33656" xr:uid="{00000000-0005-0000-0000-000073830000}"/>
    <cellStyle name="Long Date" xfId="33657" xr:uid="{00000000-0005-0000-0000-000074830000}"/>
    <cellStyle name="LookUpText" xfId="33658" xr:uid="{00000000-0005-0000-0000-000075830000}"/>
    <cellStyle name="m" xfId="33659" xr:uid="{00000000-0005-0000-0000-000076830000}"/>
    <cellStyle name="m$" xfId="33660" xr:uid="{00000000-0005-0000-0000-000077830000}"/>
    <cellStyle name="m_2011 6+6 Occupancy Forecast" xfId="33661" xr:uid="{00000000-0005-0000-0000-000078830000}"/>
    <cellStyle name="m_403000 - Rollforward" xfId="33662" xr:uid="{00000000-0005-0000-0000-000079830000}"/>
    <cellStyle name="m_AAA" xfId="33663" xr:uid="{00000000-0005-0000-0000-00007A830000}"/>
    <cellStyle name="m_Activity" xfId="33664" xr:uid="{00000000-0005-0000-0000-00007B830000}"/>
    <cellStyle name="m_Book4" xfId="33665" xr:uid="{00000000-0005-0000-0000-00007C830000}"/>
    <cellStyle name="m_Book4_CM Act" xfId="33666" xr:uid="{00000000-0005-0000-0000-00007D830000}"/>
    <cellStyle name="m_CM Act" xfId="33667" xr:uid="{00000000-0005-0000-0000-00007E830000}"/>
    <cellStyle name="m_MI Distrib to Partners Q108 v8" xfId="33668" xr:uid="{00000000-0005-0000-0000-00007F830000}"/>
    <cellStyle name="m_NMFI Partners Summary" xfId="33669" xr:uid="{00000000-0005-0000-0000-000080830000}"/>
    <cellStyle name="m_US Population Summary" xfId="33670" xr:uid="{00000000-0005-0000-0000-000081830000}"/>
    <cellStyle name="m2" xfId="33671" xr:uid="{00000000-0005-0000-0000-000082830000}"/>
    <cellStyle name="MACRO" xfId="33672" xr:uid="{00000000-0005-0000-0000-000083830000}"/>
    <cellStyle name="Mainhead" xfId="33673" xr:uid="{00000000-0005-0000-0000-000084830000}"/>
    <cellStyle name="Map Labels" xfId="33674" xr:uid="{00000000-0005-0000-0000-000085830000}"/>
    <cellStyle name="Map Labels 2" xfId="33675" xr:uid="{00000000-0005-0000-0000-000086830000}"/>
    <cellStyle name="Map Legend" xfId="33676" xr:uid="{00000000-0005-0000-0000-000087830000}"/>
    <cellStyle name="Map Legend 2" xfId="33677" xr:uid="{00000000-0005-0000-0000-000088830000}"/>
    <cellStyle name="Map Title" xfId="33678" xr:uid="{00000000-0005-0000-0000-000089830000}"/>
    <cellStyle name="Market Segment" xfId="33679" xr:uid="{00000000-0005-0000-0000-00008A830000}"/>
    <cellStyle name="Market Segment 2" xfId="33680" xr:uid="{00000000-0005-0000-0000-00008B830000}"/>
    <cellStyle name="Medium Shading" xfId="33681" xr:uid="{00000000-0005-0000-0000-00008C830000}"/>
    <cellStyle name="Menu Bar" xfId="33682" xr:uid="{00000000-0005-0000-0000-00008D830000}"/>
    <cellStyle name="Migliaia (0)_07 Deut - FS0699HY" xfId="33683" xr:uid="{00000000-0005-0000-0000-00008E830000}"/>
    <cellStyle name="Migliaia [0]_Ieffe Due BP 2004" xfId="33684" xr:uid="{00000000-0005-0000-0000-00008F830000}"/>
    <cellStyle name="Migliaia_07 Deut - FS0699HY" xfId="33685" xr:uid="{00000000-0005-0000-0000-000090830000}"/>
    <cellStyle name="Miles" xfId="33686" xr:uid="{00000000-0005-0000-0000-000091830000}"/>
    <cellStyle name="Millares [0]_04-99" xfId="33687" xr:uid="{00000000-0005-0000-0000-000092830000}"/>
    <cellStyle name="Millares_04-99" xfId="33688" xr:uid="{00000000-0005-0000-0000-000093830000}"/>
    <cellStyle name="Milliers [0]_!!!GO" xfId="33689" xr:uid="{00000000-0005-0000-0000-000094830000}"/>
    <cellStyle name="Milliers_!!!GO" xfId="33690" xr:uid="{00000000-0005-0000-0000-000095830000}"/>
    <cellStyle name="Mills" xfId="33691" xr:uid="{00000000-0005-0000-0000-000096830000}"/>
    <cellStyle name="Mills 2" xfId="33692" xr:uid="{00000000-0005-0000-0000-000097830000}"/>
    <cellStyle name="Mills 3" xfId="33693" xr:uid="{00000000-0005-0000-0000-000098830000}"/>
    <cellStyle name="Mills 4" xfId="33694" xr:uid="{00000000-0005-0000-0000-000099830000}"/>
    <cellStyle name="Mills 5" xfId="33695" xr:uid="{00000000-0005-0000-0000-00009A830000}"/>
    <cellStyle name="Mills 6" xfId="33696" xr:uid="{00000000-0005-0000-0000-00009B830000}"/>
    <cellStyle name="Mills 7" xfId="33697" xr:uid="{00000000-0005-0000-0000-00009C830000}"/>
    <cellStyle name="mine" xfId="33698" xr:uid="{00000000-0005-0000-0000-00009D830000}"/>
    <cellStyle name="MLComma0" xfId="33699" xr:uid="{00000000-0005-0000-0000-00009E830000}"/>
    <cellStyle name="MLComma0 2" xfId="33700" xr:uid="{00000000-0005-0000-0000-00009F830000}"/>
    <cellStyle name="MLMultiple0" xfId="33701" xr:uid="{00000000-0005-0000-0000-0000A0830000}"/>
    <cellStyle name="MLMultiple0 2" xfId="33702" xr:uid="{00000000-0005-0000-0000-0000A1830000}"/>
    <cellStyle name="MLPercent0" xfId="33703" xr:uid="{00000000-0005-0000-0000-0000A2830000}"/>
    <cellStyle name="MLPercent0 2" xfId="33704" xr:uid="{00000000-0005-0000-0000-0000A3830000}"/>
    <cellStyle name="mm" xfId="33705" xr:uid="{00000000-0005-0000-0000-0000A4830000}"/>
    <cellStyle name="mm/dd/yy" xfId="33706" xr:uid="{00000000-0005-0000-0000-0000A5830000}"/>
    <cellStyle name="MMs1Place" xfId="33707" xr:uid="{00000000-0005-0000-0000-0000A6830000}"/>
    <cellStyle name="MMs2Places" xfId="33708" xr:uid="{00000000-0005-0000-0000-0000A7830000}"/>
    <cellStyle name="mo" xfId="33709" xr:uid="{00000000-0005-0000-0000-0000A8830000}"/>
    <cellStyle name="mo end" xfId="33710" xr:uid="{00000000-0005-0000-0000-0000A9830000}"/>
    <cellStyle name="mo_AAA" xfId="33711" xr:uid="{00000000-0005-0000-0000-0000AA830000}"/>
    <cellStyle name="Model" xfId="33712" xr:uid="{00000000-0005-0000-0000-0000AB830000}"/>
    <cellStyle name="Model 2" xfId="33713" xr:uid="{00000000-0005-0000-0000-0000AC830000}"/>
    <cellStyle name="Model 2 2" xfId="33714" xr:uid="{00000000-0005-0000-0000-0000AD830000}"/>
    <cellStyle name="Moeda [0]_0298" xfId="33715" xr:uid="{00000000-0005-0000-0000-0000AE830000}"/>
    <cellStyle name="Moeda_0298" xfId="33716" xr:uid="{00000000-0005-0000-0000-0000AF830000}"/>
    <cellStyle name="Moneda [0]_04-99" xfId="33717" xr:uid="{00000000-0005-0000-0000-0000B0830000}"/>
    <cellStyle name="Moneda_04-99" xfId="33718" xr:uid="{00000000-0005-0000-0000-0000B1830000}"/>
    <cellStyle name="Monétaire [0]_!!!GO" xfId="33719" xr:uid="{00000000-0005-0000-0000-0000B2830000}"/>
    <cellStyle name="Monétaire_!!!GO" xfId="33720" xr:uid="{00000000-0005-0000-0000-0000B3830000}"/>
    <cellStyle name="Monetario" xfId="33721" xr:uid="{00000000-0005-0000-0000-0000B4830000}"/>
    <cellStyle name="Monetario0" xfId="33722" xr:uid="{00000000-0005-0000-0000-0000B5830000}"/>
    <cellStyle name="money" xfId="33723" xr:uid="{00000000-0005-0000-0000-0000B6830000}"/>
    <cellStyle name="Monitor" xfId="33724" xr:uid="{00000000-0005-0000-0000-0000B7830000}"/>
    <cellStyle name="MonthYear" xfId="33725" xr:uid="{00000000-0005-0000-0000-0000B8830000}"/>
    <cellStyle name="MS_COL_STYLE" xfId="33726" xr:uid="{00000000-0005-0000-0000-0000B9830000}"/>
    <cellStyle name="MSprotect" xfId="33727" xr:uid="{00000000-0005-0000-0000-0000BA830000}"/>
    <cellStyle name="Multiple" xfId="33728" xr:uid="{00000000-0005-0000-0000-0000BB830000}"/>
    <cellStyle name="Multiple []" xfId="33729" xr:uid="{00000000-0005-0000-0000-0000BC830000}"/>
    <cellStyle name="Multiple [0]" xfId="33730" xr:uid="{00000000-0005-0000-0000-0000BD830000}"/>
    <cellStyle name="Multiple [0] []" xfId="33731" xr:uid="{00000000-0005-0000-0000-0000BE830000}"/>
    <cellStyle name="Multiple [0]_Rights Offering Rider 4" xfId="33732" xr:uid="{00000000-0005-0000-0000-0000BF830000}"/>
    <cellStyle name="Multiple [1]" xfId="33733" xr:uid="{00000000-0005-0000-0000-0000C0830000}"/>
    <cellStyle name="Multiple [1] []" xfId="33734" xr:uid="{00000000-0005-0000-0000-0000C1830000}"/>
    <cellStyle name="Multiple [1]_AAA" xfId="33735" xr:uid="{00000000-0005-0000-0000-0000C2830000}"/>
    <cellStyle name="Multiple 10" xfId="33736" xr:uid="{00000000-0005-0000-0000-0000C3830000}"/>
    <cellStyle name="Multiple 11" xfId="33737" xr:uid="{00000000-0005-0000-0000-0000C4830000}"/>
    <cellStyle name="Multiple 12" xfId="33738" xr:uid="{00000000-0005-0000-0000-0000C5830000}"/>
    <cellStyle name="Multiple 13" xfId="33739" xr:uid="{00000000-0005-0000-0000-0000C6830000}"/>
    <cellStyle name="Multiple 14" xfId="33740" xr:uid="{00000000-0005-0000-0000-0000C7830000}"/>
    <cellStyle name="Multiple 15" xfId="33741" xr:uid="{00000000-0005-0000-0000-0000C8830000}"/>
    <cellStyle name="Multiple 16" xfId="33742" xr:uid="{00000000-0005-0000-0000-0000C9830000}"/>
    <cellStyle name="Multiple 17" xfId="33743" xr:uid="{00000000-0005-0000-0000-0000CA830000}"/>
    <cellStyle name="Multiple 18" xfId="33744" xr:uid="{00000000-0005-0000-0000-0000CB830000}"/>
    <cellStyle name="Multiple 19" xfId="33745" xr:uid="{00000000-0005-0000-0000-0000CC830000}"/>
    <cellStyle name="Multiple 2" xfId="33746" xr:uid="{00000000-0005-0000-0000-0000CD830000}"/>
    <cellStyle name="Multiple 20" xfId="33747" xr:uid="{00000000-0005-0000-0000-0000CE830000}"/>
    <cellStyle name="Multiple 21" xfId="33748" xr:uid="{00000000-0005-0000-0000-0000CF830000}"/>
    <cellStyle name="Multiple 22" xfId="33749" xr:uid="{00000000-0005-0000-0000-0000D0830000}"/>
    <cellStyle name="Multiple 23" xfId="33750" xr:uid="{00000000-0005-0000-0000-0000D1830000}"/>
    <cellStyle name="Multiple 24" xfId="33751" xr:uid="{00000000-0005-0000-0000-0000D2830000}"/>
    <cellStyle name="Multiple 25" xfId="33752" xr:uid="{00000000-0005-0000-0000-0000D3830000}"/>
    <cellStyle name="Multiple 26" xfId="33753" xr:uid="{00000000-0005-0000-0000-0000D4830000}"/>
    <cellStyle name="Multiple 27" xfId="33754" xr:uid="{00000000-0005-0000-0000-0000D5830000}"/>
    <cellStyle name="Multiple 28" xfId="33755" xr:uid="{00000000-0005-0000-0000-0000D6830000}"/>
    <cellStyle name="Multiple 29" xfId="33756" xr:uid="{00000000-0005-0000-0000-0000D7830000}"/>
    <cellStyle name="Multiple 3" xfId="33757" xr:uid="{00000000-0005-0000-0000-0000D8830000}"/>
    <cellStyle name="Multiple 30" xfId="33758" xr:uid="{00000000-0005-0000-0000-0000D9830000}"/>
    <cellStyle name="Multiple 31" xfId="33759" xr:uid="{00000000-0005-0000-0000-0000DA830000}"/>
    <cellStyle name="Multiple 32" xfId="33760" xr:uid="{00000000-0005-0000-0000-0000DB830000}"/>
    <cellStyle name="Multiple 33" xfId="33761" xr:uid="{00000000-0005-0000-0000-0000DC830000}"/>
    <cellStyle name="Multiple 34" xfId="33762" xr:uid="{00000000-0005-0000-0000-0000DD830000}"/>
    <cellStyle name="Multiple 35" xfId="33763" xr:uid="{00000000-0005-0000-0000-0000DE830000}"/>
    <cellStyle name="Multiple 36" xfId="33764" xr:uid="{00000000-0005-0000-0000-0000DF830000}"/>
    <cellStyle name="Multiple 37" xfId="33765" xr:uid="{00000000-0005-0000-0000-0000E0830000}"/>
    <cellStyle name="Multiple 38" xfId="33766" xr:uid="{00000000-0005-0000-0000-0000E1830000}"/>
    <cellStyle name="Multiple 39" xfId="33767" xr:uid="{00000000-0005-0000-0000-0000E2830000}"/>
    <cellStyle name="Multiple 4" xfId="33768" xr:uid="{00000000-0005-0000-0000-0000E3830000}"/>
    <cellStyle name="Multiple 40" xfId="33769" xr:uid="{00000000-0005-0000-0000-0000E4830000}"/>
    <cellStyle name="Multiple 41" xfId="33770" xr:uid="{00000000-0005-0000-0000-0000E5830000}"/>
    <cellStyle name="Multiple 5" xfId="33771" xr:uid="{00000000-0005-0000-0000-0000E6830000}"/>
    <cellStyle name="Multiple 6" xfId="33772" xr:uid="{00000000-0005-0000-0000-0000E7830000}"/>
    <cellStyle name="Multiple 7" xfId="33773" xr:uid="{00000000-0005-0000-0000-0000E8830000}"/>
    <cellStyle name="Multiple 8" xfId="33774" xr:uid="{00000000-0005-0000-0000-0000E9830000}"/>
    <cellStyle name="Multiple 9" xfId="33775" xr:uid="{00000000-0005-0000-0000-0000EA830000}"/>
    <cellStyle name="Multiple w/o x" xfId="33776" xr:uid="{00000000-0005-0000-0000-0000EB830000}"/>
    <cellStyle name="Multiple__One Company Template and DCFLBO-032703" xfId="33777" xr:uid="{00000000-0005-0000-0000-0000EC830000}"/>
    <cellStyle name="Multiple1" xfId="33778" xr:uid="{00000000-0005-0000-0000-0000ED830000}"/>
    <cellStyle name="MultipleBelow" xfId="33779" xr:uid="{00000000-0005-0000-0000-0000EE830000}"/>
    <cellStyle name="multiples" xfId="33780" xr:uid="{00000000-0005-0000-0000-0000EF830000}"/>
    <cellStyle name="MultipleSpace" xfId="33781" xr:uid="{00000000-0005-0000-0000-0000F0830000}"/>
    <cellStyle name="n" xfId="33782" xr:uid="{00000000-0005-0000-0000-0000F1830000}"/>
    <cellStyle name="n_Rights Offering Rider 4" xfId="33783" xr:uid="{00000000-0005-0000-0000-0000F2830000}"/>
    <cellStyle name="n1x" xfId="33784" xr:uid="{00000000-0005-0000-0000-0000F3830000}"/>
    <cellStyle name="n2" xfId="33785" xr:uid="{00000000-0005-0000-0000-0000F4830000}"/>
    <cellStyle name="Name - Style7" xfId="33786" xr:uid="{00000000-0005-0000-0000-0000F5830000}"/>
    <cellStyle name="nb" xfId="33787" xr:uid="{00000000-0005-0000-0000-0000F6830000}"/>
    <cellStyle name="NCR-Entry" xfId="33788" xr:uid="{00000000-0005-0000-0000-0000F7830000}"/>
    <cellStyle name="neg0.0" xfId="33789" xr:uid="{00000000-0005-0000-0000-0000F8830000}"/>
    <cellStyle name="neg0.0 2" xfId="33790" xr:uid="{00000000-0005-0000-0000-0000F9830000}"/>
    <cellStyle name="Negative" xfId="33791" xr:uid="{00000000-0005-0000-0000-0000FA830000}"/>
    <cellStyle name="Negative 2" xfId="33792" xr:uid="{00000000-0005-0000-0000-0000FB830000}"/>
    <cellStyle name="Neutral 2" xfId="33793" xr:uid="{00000000-0005-0000-0000-0000FC830000}"/>
    <cellStyle name="Neutral 3" xfId="33794" xr:uid="{00000000-0005-0000-0000-0000FD830000}"/>
    <cellStyle name="new style" xfId="33795" xr:uid="{00000000-0005-0000-0000-0000FE830000}"/>
    <cellStyle name="new style 2" xfId="33796" xr:uid="{00000000-0005-0000-0000-0000FF830000}"/>
    <cellStyle name="NewColumnHeaderNormal" xfId="33797" xr:uid="{00000000-0005-0000-0000-000000840000}"/>
    <cellStyle name="NewSectionHeaderNormal" xfId="33798" xr:uid="{00000000-0005-0000-0000-000001840000}"/>
    <cellStyle name="NewTitleNormal" xfId="33799" xr:uid="{00000000-0005-0000-0000-000002840000}"/>
    <cellStyle name="No Border" xfId="33800" xr:uid="{00000000-0005-0000-0000-000003840000}"/>
    <cellStyle name="no dec" xfId="33801" xr:uid="{00000000-0005-0000-0000-000004840000}"/>
    <cellStyle name="No-definido" xfId="33802" xr:uid="{00000000-0005-0000-0000-000005840000}"/>
    <cellStyle name="nok" xfId="33803" xr:uid="{00000000-0005-0000-0000-000006840000}"/>
    <cellStyle name="Non_definito" xfId="33804" xr:uid="{00000000-0005-0000-0000-000007840000}"/>
    <cellStyle name="nonmultiple" xfId="33805" xr:uid="{00000000-0005-0000-0000-000008840000}"/>
    <cellStyle name="Nor" xfId="33806" xr:uid="{00000000-0005-0000-0000-000009840000}"/>
    <cellStyle name="Normal" xfId="0" builtinId="0"/>
    <cellStyle name="normal'" xfId="33807" xr:uid="{00000000-0005-0000-0000-00000B840000}"/>
    <cellStyle name="Normal - Formatvorlage1 2 3" xfId="10" xr:uid="{00000000-0005-0000-0000-00000C840000}"/>
    <cellStyle name="Normal - Style1" xfId="33808" xr:uid="{00000000-0005-0000-0000-00000D840000}"/>
    <cellStyle name="Normal - Style8" xfId="33809" xr:uid="{00000000-0005-0000-0000-00000E840000}"/>
    <cellStyle name="Normal - Style8 2" xfId="33810" xr:uid="{00000000-0005-0000-0000-00000F840000}"/>
    <cellStyle name="Normal - Style8 2 2" xfId="33811" xr:uid="{00000000-0005-0000-0000-000010840000}"/>
    <cellStyle name="Normal 0" xfId="33812" xr:uid="{00000000-0005-0000-0000-000011840000}"/>
    <cellStyle name="Normal 10" xfId="33813" xr:uid="{00000000-0005-0000-0000-000012840000}"/>
    <cellStyle name="normal' 10" xfId="33814" xr:uid="{00000000-0005-0000-0000-000013840000}"/>
    <cellStyle name="Normal 10 10" xfId="33815" xr:uid="{00000000-0005-0000-0000-000014840000}"/>
    <cellStyle name="Normal 10 11" xfId="33816" xr:uid="{00000000-0005-0000-0000-000015840000}"/>
    <cellStyle name="Normal 10 12" xfId="33817" xr:uid="{00000000-0005-0000-0000-000016840000}"/>
    <cellStyle name="Normal 10 13" xfId="33818" xr:uid="{00000000-0005-0000-0000-000017840000}"/>
    <cellStyle name="Normal 10 14" xfId="33819" xr:uid="{00000000-0005-0000-0000-000018840000}"/>
    <cellStyle name="Normal 10 15" xfId="33820" xr:uid="{00000000-0005-0000-0000-000019840000}"/>
    <cellStyle name="Normal 10 16" xfId="33821" xr:uid="{00000000-0005-0000-0000-00001A840000}"/>
    <cellStyle name="Normal 10 17" xfId="33822" xr:uid="{00000000-0005-0000-0000-00001B840000}"/>
    <cellStyle name="Normal 10 18" xfId="33823" xr:uid="{00000000-0005-0000-0000-00001C840000}"/>
    <cellStyle name="Normal 10 19" xfId="33824" xr:uid="{00000000-0005-0000-0000-00001D840000}"/>
    <cellStyle name="Normal 10 2" xfId="33825" xr:uid="{00000000-0005-0000-0000-00001E840000}"/>
    <cellStyle name="Normal 10 2 2" xfId="33826" xr:uid="{00000000-0005-0000-0000-00001F840000}"/>
    <cellStyle name="Normal 10 2 2 2" xfId="33827" xr:uid="{00000000-0005-0000-0000-000020840000}"/>
    <cellStyle name="Normal 10 2 2 2 15" xfId="33828" xr:uid="{00000000-0005-0000-0000-000021840000}"/>
    <cellStyle name="Normal 10 2 2 2 2" xfId="33829" xr:uid="{00000000-0005-0000-0000-000022840000}"/>
    <cellStyle name="Normal 10 2 2 2 3" xfId="33830" xr:uid="{00000000-0005-0000-0000-000023840000}"/>
    <cellStyle name="Normal 10 2 2 3" xfId="33831" xr:uid="{00000000-0005-0000-0000-000024840000}"/>
    <cellStyle name="Normal 10 2 2 4" xfId="33832" xr:uid="{00000000-0005-0000-0000-000025840000}"/>
    <cellStyle name="Normal 10 2 3" xfId="33833" xr:uid="{00000000-0005-0000-0000-000026840000}"/>
    <cellStyle name="Normal 10 2 3 2" xfId="33834" xr:uid="{00000000-0005-0000-0000-000027840000}"/>
    <cellStyle name="Normal 10 2 3 2 2" xfId="33835" xr:uid="{00000000-0005-0000-0000-000028840000}"/>
    <cellStyle name="Normal 10 2 3 3" xfId="33836" xr:uid="{00000000-0005-0000-0000-000029840000}"/>
    <cellStyle name="Normal 10 2 3 4" xfId="33837" xr:uid="{00000000-0005-0000-0000-00002A840000}"/>
    <cellStyle name="Normal 10 2 4" xfId="33838" xr:uid="{00000000-0005-0000-0000-00002B840000}"/>
    <cellStyle name="Normal 10 2 4 2" xfId="33839" xr:uid="{00000000-0005-0000-0000-00002C840000}"/>
    <cellStyle name="Normal 10 2 4 3" xfId="33840" xr:uid="{00000000-0005-0000-0000-00002D840000}"/>
    <cellStyle name="Normal 10 2 5" xfId="33841" xr:uid="{00000000-0005-0000-0000-00002E840000}"/>
    <cellStyle name="Normal 10 20" xfId="33842" xr:uid="{00000000-0005-0000-0000-00002F840000}"/>
    <cellStyle name="Normal 10 21" xfId="33843" xr:uid="{00000000-0005-0000-0000-000030840000}"/>
    <cellStyle name="Normal 10 22" xfId="33844" xr:uid="{00000000-0005-0000-0000-000031840000}"/>
    <cellStyle name="Normal 10 23" xfId="33845" xr:uid="{00000000-0005-0000-0000-000032840000}"/>
    <cellStyle name="Normal 10 24" xfId="33846" xr:uid="{00000000-0005-0000-0000-000033840000}"/>
    <cellStyle name="Normal 10 25" xfId="33847" xr:uid="{00000000-0005-0000-0000-000034840000}"/>
    <cellStyle name="Normal 10 26" xfId="33848" xr:uid="{00000000-0005-0000-0000-000035840000}"/>
    <cellStyle name="Normal 10 27" xfId="33849" xr:uid="{00000000-0005-0000-0000-000036840000}"/>
    <cellStyle name="Normal 10 28" xfId="33850" xr:uid="{00000000-0005-0000-0000-000037840000}"/>
    <cellStyle name="Normal 10 29" xfId="33851" xr:uid="{00000000-0005-0000-0000-000038840000}"/>
    <cellStyle name="Normal 10 3" xfId="33852" xr:uid="{00000000-0005-0000-0000-000039840000}"/>
    <cellStyle name="Normal 10 3 2" xfId="33853" xr:uid="{00000000-0005-0000-0000-00003A840000}"/>
    <cellStyle name="Normal 10 3 2 2" xfId="33854" xr:uid="{00000000-0005-0000-0000-00003B840000}"/>
    <cellStyle name="Normal 10 3 2 3" xfId="33855" xr:uid="{00000000-0005-0000-0000-00003C840000}"/>
    <cellStyle name="Normal 10 3 3" xfId="33856" xr:uid="{00000000-0005-0000-0000-00003D840000}"/>
    <cellStyle name="Normal 10 30" xfId="33857" xr:uid="{00000000-0005-0000-0000-00003E840000}"/>
    <cellStyle name="Normal 10 31" xfId="33858" xr:uid="{00000000-0005-0000-0000-00003F840000}"/>
    <cellStyle name="Normal 10 32" xfId="33859" xr:uid="{00000000-0005-0000-0000-000040840000}"/>
    <cellStyle name="Normal 10 33" xfId="33860" xr:uid="{00000000-0005-0000-0000-000041840000}"/>
    <cellStyle name="Normal 10 34" xfId="33861" xr:uid="{00000000-0005-0000-0000-000042840000}"/>
    <cellStyle name="Normal 10 4" xfId="33862" xr:uid="{00000000-0005-0000-0000-000043840000}"/>
    <cellStyle name="Normal 10 4 2" xfId="33863" xr:uid="{00000000-0005-0000-0000-000044840000}"/>
    <cellStyle name="Normal 10 4 2 2" xfId="33864" xr:uid="{00000000-0005-0000-0000-000045840000}"/>
    <cellStyle name="Normal 10 4 3" xfId="33865" xr:uid="{00000000-0005-0000-0000-000046840000}"/>
    <cellStyle name="Normal 10 4 4" xfId="33866" xr:uid="{00000000-0005-0000-0000-000047840000}"/>
    <cellStyle name="Normal 10 5" xfId="33867" xr:uid="{00000000-0005-0000-0000-000048840000}"/>
    <cellStyle name="Normal 10 5 2" xfId="33868" xr:uid="{00000000-0005-0000-0000-000049840000}"/>
    <cellStyle name="Normal 10 5 3" xfId="33869" xr:uid="{00000000-0005-0000-0000-00004A840000}"/>
    <cellStyle name="Normal 10 6" xfId="33870" xr:uid="{00000000-0005-0000-0000-00004B840000}"/>
    <cellStyle name="Normal 10 7" xfId="33871" xr:uid="{00000000-0005-0000-0000-00004C840000}"/>
    <cellStyle name="Normal 10 8" xfId="33872" xr:uid="{00000000-0005-0000-0000-00004D840000}"/>
    <cellStyle name="Normal 10 9" xfId="33873" xr:uid="{00000000-0005-0000-0000-00004E840000}"/>
    <cellStyle name="Normal 10_CALPERS LTD Contributions CM Funds Preferred Return Calculation" xfId="33874" xr:uid="{00000000-0005-0000-0000-00004F840000}"/>
    <cellStyle name="Normal 100" xfId="33875" xr:uid="{00000000-0005-0000-0000-000050840000}"/>
    <cellStyle name="Normal 101" xfId="33876" xr:uid="{00000000-0005-0000-0000-000051840000}"/>
    <cellStyle name="Normal 102" xfId="33877" xr:uid="{00000000-0005-0000-0000-000052840000}"/>
    <cellStyle name="Normal 103" xfId="33878" xr:uid="{00000000-0005-0000-0000-000053840000}"/>
    <cellStyle name="Normal 104" xfId="33879" xr:uid="{00000000-0005-0000-0000-000054840000}"/>
    <cellStyle name="Normal 105" xfId="33880" xr:uid="{00000000-0005-0000-0000-000055840000}"/>
    <cellStyle name="Normal 106" xfId="33881" xr:uid="{00000000-0005-0000-0000-000056840000}"/>
    <cellStyle name="Normal 107" xfId="36261" xr:uid="{00000000-0005-0000-0000-000057840000}"/>
    <cellStyle name="Normal 11" xfId="33882" xr:uid="{00000000-0005-0000-0000-000058840000}"/>
    <cellStyle name="normal' 11" xfId="33883" xr:uid="{00000000-0005-0000-0000-000059840000}"/>
    <cellStyle name="Normal 11 2" xfId="33884" xr:uid="{00000000-0005-0000-0000-00005A840000}"/>
    <cellStyle name="Normal 11 2 2" xfId="33885" xr:uid="{00000000-0005-0000-0000-00005B840000}"/>
    <cellStyle name="Normal 11 2 2 2" xfId="33886" xr:uid="{00000000-0005-0000-0000-00005C840000}"/>
    <cellStyle name="Normal 11 2 2 2 2" xfId="33887" xr:uid="{00000000-0005-0000-0000-00005D840000}"/>
    <cellStyle name="Normal 11 2 2 3" xfId="33888" xr:uid="{00000000-0005-0000-0000-00005E840000}"/>
    <cellStyle name="Normal 11 2 2 4" xfId="33889" xr:uid="{00000000-0005-0000-0000-00005F840000}"/>
    <cellStyle name="Normal 11 2 3" xfId="33890" xr:uid="{00000000-0005-0000-0000-000060840000}"/>
    <cellStyle name="Normal 11 2 3 2" xfId="33891" xr:uid="{00000000-0005-0000-0000-000061840000}"/>
    <cellStyle name="Normal 11 2 3 2 2" xfId="33892" xr:uid="{00000000-0005-0000-0000-000062840000}"/>
    <cellStyle name="Normal 11 2 3 3" xfId="33893" xr:uid="{00000000-0005-0000-0000-000063840000}"/>
    <cellStyle name="Normal 11 2 3 4" xfId="33894" xr:uid="{00000000-0005-0000-0000-000064840000}"/>
    <cellStyle name="Normal 11 2 4" xfId="33895" xr:uid="{00000000-0005-0000-0000-000065840000}"/>
    <cellStyle name="Normal 11 2 4 2" xfId="33896" xr:uid="{00000000-0005-0000-0000-000066840000}"/>
    <cellStyle name="Normal 11 2 4 3" xfId="33897" xr:uid="{00000000-0005-0000-0000-000067840000}"/>
    <cellStyle name="Normal 11 2 5" xfId="33898" xr:uid="{00000000-0005-0000-0000-000068840000}"/>
    <cellStyle name="Normal 11 3" xfId="33899" xr:uid="{00000000-0005-0000-0000-000069840000}"/>
    <cellStyle name="Normal 11 3 2" xfId="33900" xr:uid="{00000000-0005-0000-0000-00006A840000}"/>
    <cellStyle name="Normal 11 3 2 2" xfId="33901" xr:uid="{00000000-0005-0000-0000-00006B840000}"/>
    <cellStyle name="Normal 11 3 2 3" xfId="33902" xr:uid="{00000000-0005-0000-0000-00006C840000}"/>
    <cellStyle name="Normal 11 3 3" xfId="33903" xr:uid="{00000000-0005-0000-0000-00006D840000}"/>
    <cellStyle name="Normal 11 4" xfId="33904" xr:uid="{00000000-0005-0000-0000-00006E840000}"/>
    <cellStyle name="Normal 11 4 2" xfId="33905" xr:uid="{00000000-0005-0000-0000-00006F840000}"/>
    <cellStyle name="Normal 11 4 2 2" xfId="33906" xr:uid="{00000000-0005-0000-0000-000070840000}"/>
    <cellStyle name="Normal 11 4 3" xfId="33907" xr:uid="{00000000-0005-0000-0000-000071840000}"/>
    <cellStyle name="Normal 11 4 4" xfId="33908" xr:uid="{00000000-0005-0000-0000-000072840000}"/>
    <cellStyle name="Normal 11 5" xfId="33909" xr:uid="{00000000-0005-0000-0000-000073840000}"/>
    <cellStyle name="Normal 11 5 2" xfId="33910" xr:uid="{00000000-0005-0000-0000-000074840000}"/>
    <cellStyle name="Normal 11 5 3" xfId="33911" xr:uid="{00000000-0005-0000-0000-000075840000}"/>
    <cellStyle name="Normal 11 6" xfId="33912" xr:uid="{00000000-0005-0000-0000-000076840000}"/>
    <cellStyle name="Normal 11_CALPERS LTD Contributions CM Funds Preferred Return Calculation" xfId="33913" xr:uid="{00000000-0005-0000-0000-000077840000}"/>
    <cellStyle name="Normal 12" xfId="33914" xr:uid="{00000000-0005-0000-0000-000078840000}"/>
    <cellStyle name="normal' 12" xfId="33915" xr:uid="{00000000-0005-0000-0000-000079840000}"/>
    <cellStyle name="Normal 13" xfId="33916" xr:uid="{00000000-0005-0000-0000-00007A840000}"/>
    <cellStyle name="normal' 13" xfId="33917" xr:uid="{00000000-0005-0000-0000-00007B840000}"/>
    <cellStyle name="Normal 13 2 2 2" xfId="33918" xr:uid="{00000000-0005-0000-0000-00007C840000}"/>
    <cellStyle name="Normal 134" xfId="33919" xr:uid="{00000000-0005-0000-0000-00007D840000}"/>
    <cellStyle name="Normal 14" xfId="33920" xr:uid="{00000000-0005-0000-0000-00007E840000}"/>
    <cellStyle name="normal' 14" xfId="33921" xr:uid="{00000000-0005-0000-0000-00007F840000}"/>
    <cellStyle name="Normal 14 10 2" xfId="33922" xr:uid="{00000000-0005-0000-0000-000080840000}"/>
    <cellStyle name="Normal 15" xfId="33923" xr:uid="{00000000-0005-0000-0000-000081840000}"/>
    <cellStyle name="normal' 15" xfId="33924" xr:uid="{00000000-0005-0000-0000-000082840000}"/>
    <cellStyle name="Normal 15 10 2" xfId="33925" xr:uid="{00000000-0005-0000-0000-000083840000}"/>
    <cellStyle name="Normal 15 2" xfId="33926" xr:uid="{00000000-0005-0000-0000-000084840000}"/>
    <cellStyle name="Normal 15 2 2" xfId="33927" xr:uid="{00000000-0005-0000-0000-000085840000}"/>
    <cellStyle name="Normal 15 3" xfId="33928" xr:uid="{00000000-0005-0000-0000-000086840000}"/>
    <cellStyle name="Normal 15 4" xfId="33929" xr:uid="{00000000-0005-0000-0000-000087840000}"/>
    <cellStyle name="Normal 15 4 2 2" xfId="33930" xr:uid="{00000000-0005-0000-0000-000088840000}"/>
    <cellStyle name="Normal 15 4 5" xfId="33931" xr:uid="{00000000-0005-0000-0000-000089840000}"/>
    <cellStyle name="Normal 15 4 5 3" xfId="33932" xr:uid="{00000000-0005-0000-0000-00008A840000}"/>
    <cellStyle name="Normal 15 8" xfId="33933" xr:uid="{00000000-0005-0000-0000-00008B840000}"/>
    <cellStyle name="Normal 15 8 3" xfId="33934" xr:uid="{00000000-0005-0000-0000-00008C840000}"/>
    <cellStyle name="Normal 16" xfId="33935" xr:uid="{00000000-0005-0000-0000-00008D840000}"/>
    <cellStyle name="normal' 16" xfId="33936" xr:uid="{00000000-0005-0000-0000-00008E840000}"/>
    <cellStyle name="Normal 16 2" xfId="33937" xr:uid="{00000000-0005-0000-0000-00008F840000}"/>
    <cellStyle name="Normal 16 3" xfId="33938" xr:uid="{00000000-0005-0000-0000-000090840000}"/>
    <cellStyle name="Normal 17" xfId="33939" xr:uid="{00000000-0005-0000-0000-000091840000}"/>
    <cellStyle name="normal' 17" xfId="33940" xr:uid="{00000000-0005-0000-0000-000092840000}"/>
    <cellStyle name="Normal 17 2" xfId="33941" xr:uid="{00000000-0005-0000-0000-000093840000}"/>
    <cellStyle name="Normal 18" xfId="33942" xr:uid="{00000000-0005-0000-0000-000094840000}"/>
    <cellStyle name="normal' 18" xfId="33943" xr:uid="{00000000-0005-0000-0000-000095840000}"/>
    <cellStyle name="Normal 18 2" xfId="33944" xr:uid="{00000000-0005-0000-0000-000096840000}"/>
    <cellStyle name="Normal 19" xfId="33945" xr:uid="{00000000-0005-0000-0000-000097840000}"/>
    <cellStyle name="normal' 19" xfId="33946" xr:uid="{00000000-0005-0000-0000-000098840000}"/>
    <cellStyle name="Normal 2" xfId="6" xr:uid="{00000000-0005-0000-0000-000099840000}"/>
    <cellStyle name="normal' 2" xfId="33947" xr:uid="{00000000-0005-0000-0000-00009A840000}"/>
    <cellStyle name="Normal 2 10" xfId="33948" xr:uid="{00000000-0005-0000-0000-00009B840000}"/>
    <cellStyle name="Normal 2 11" xfId="33949" xr:uid="{00000000-0005-0000-0000-00009C840000}"/>
    <cellStyle name="Normal 2 12" xfId="33950" xr:uid="{00000000-0005-0000-0000-00009D840000}"/>
    <cellStyle name="Normal 2 12 2" xfId="33951" xr:uid="{00000000-0005-0000-0000-00009E840000}"/>
    <cellStyle name="Normal 2 12 2 2" xfId="33952" xr:uid="{00000000-0005-0000-0000-00009F840000}"/>
    <cellStyle name="Normal 2 12 3" xfId="33953" xr:uid="{00000000-0005-0000-0000-0000A0840000}"/>
    <cellStyle name="Normal 2 12 3 2" xfId="33954" xr:uid="{00000000-0005-0000-0000-0000A1840000}"/>
    <cellStyle name="Normal 2 12 4" xfId="33955" xr:uid="{00000000-0005-0000-0000-0000A2840000}"/>
    <cellStyle name="Normal 2 12 4 3" xfId="33956" xr:uid="{00000000-0005-0000-0000-0000A3840000}"/>
    <cellStyle name="Normal 2 12 4 3 2" xfId="33957" xr:uid="{00000000-0005-0000-0000-0000A4840000}"/>
    <cellStyle name="Normal 2 13" xfId="33958" xr:uid="{00000000-0005-0000-0000-0000A5840000}"/>
    <cellStyle name="Normal 2 14" xfId="33959" xr:uid="{00000000-0005-0000-0000-0000A6840000}"/>
    <cellStyle name="Normal 2 14 2" xfId="33960" xr:uid="{00000000-0005-0000-0000-0000A7840000}"/>
    <cellStyle name="Normal 2 14 2 3" xfId="33961" xr:uid="{00000000-0005-0000-0000-0000A8840000}"/>
    <cellStyle name="Normal 2 14 2 3 3" xfId="33962" xr:uid="{00000000-0005-0000-0000-0000A9840000}"/>
    <cellStyle name="Normal 2 15" xfId="33963" xr:uid="{00000000-0005-0000-0000-0000AA840000}"/>
    <cellStyle name="Normal 2 16" xfId="33964" xr:uid="{00000000-0005-0000-0000-0000AB840000}"/>
    <cellStyle name="Normal 2 17" xfId="33965" xr:uid="{00000000-0005-0000-0000-0000AC840000}"/>
    <cellStyle name="Normal 2 18" xfId="33966" xr:uid="{00000000-0005-0000-0000-0000AD840000}"/>
    <cellStyle name="Normal 2 19" xfId="33967" xr:uid="{00000000-0005-0000-0000-0000AE840000}"/>
    <cellStyle name="Normal 2 2" xfId="33968" xr:uid="{00000000-0005-0000-0000-0000AF840000}"/>
    <cellStyle name="Normal 2 2 2" xfId="33969" xr:uid="{00000000-0005-0000-0000-0000B0840000}"/>
    <cellStyle name="Normal 2 2 2 2" xfId="33970" xr:uid="{00000000-0005-0000-0000-0000B1840000}"/>
    <cellStyle name="Normal 2 2 2 2 2" xfId="33971" xr:uid="{00000000-0005-0000-0000-0000B2840000}"/>
    <cellStyle name="Normal 2 2 2 3" xfId="33972" xr:uid="{00000000-0005-0000-0000-0000B3840000}"/>
    <cellStyle name="Normal 2 2 2 4" xfId="33973" xr:uid="{00000000-0005-0000-0000-0000B4840000}"/>
    <cellStyle name="Normal 2 2 3" xfId="33974" xr:uid="{00000000-0005-0000-0000-0000B5840000}"/>
    <cellStyle name="Normal 2 2 3 2" xfId="33975" xr:uid="{00000000-0005-0000-0000-0000B6840000}"/>
    <cellStyle name="Normal 2 2 3 2 2" xfId="33976" xr:uid="{00000000-0005-0000-0000-0000B7840000}"/>
    <cellStyle name="Normal 2 2 3 3" xfId="33977" xr:uid="{00000000-0005-0000-0000-0000B8840000}"/>
    <cellStyle name="Normal 2 2 3 4" xfId="33978" xr:uid="{00000000-0005-0000-0000-0000B9840000}"/>
    <cellStyle name="Normal 2 2 4" xfId="33979" xr:uid="{00000000-0005-0000-0000-0000BA840000}"/>
    <cellStyle name="Normal 2 2 4 2" xfId="33980" xr:uid="{00000000-0005-0000-0000-0000BB840000}"/>
    <cellStyle name="Normal 2 2 4 3" xfId="33981" xr:uid="{00000000-0005-0000-0000-0000BC840000}"/>
    <cellStyle name="Normal 2 2 5" xfId="33982" xr:uid="{00000000-0005-0000-0000-0000BD840000}"/>
    <cellStyle name="Normal 2 2 6" xfId="33983" xr:uid="{00000000-0005-0000-0000-0000BE840000}"/>
    <cellStyle name="Normal 2 2 7" xfId="33984" xr:uid="{00000000-0005-0000-0000-0000BF840000}"/>
    <cellStyle name="Normal 2 2_403004 COMP TAX PAY EE ER Feb 12" xfId="33985" xr:uid="{00000000-0005-0000-0000-0000C0840000}"/>
    <cellStyle name="Normal 2 20" xfId="33986" xr:uid="{00000000-0005-0000-0000-0000C1840000}"/>
    <cellStyle name="Normal 2 21" xfId="33987" xr:uid="{00000000-0005-0000-0000-0000C2840000}"/>
    <cellStyle name="Normal 2 22" xfId="33988" xr:uid="{00000000-0005-0000-0000-0000C3840000}"/>
    <cellStyle name="Normal 2 23" xfId="33989" xr:uid="{00000000-0005-0000-0000-0000C4840000}"/>
    <cellStyle name="Normal 2 24" xfId="33990" xr:uid="{00000000-0005-0000-0000-0000C5840000}"/>
    <cellStyle name="Normal 2 25" xfId="33991" xr:uid="{00000000-0005-0000-0000-0000C6840000}"/>
    <cellStyle name="Normal 2 26" xfId="33992" xr:uid="{00000000-0005-0000-0000-0000C7840000}"/>
    <cellStyle name="Normal 2 27" xfId="33993" xr:uid="{00000000-0005-0000-0000-0000C8840000}"/>
    <cellStyle name="Normal 2 28" xfId="33994" xr:uid="{00000000-0005-0000-0000-0000C9840000}"/>
    <cellStyle name="Normal 2 29" xfId="33995" xr:uid="{00000000-0005-0000-0000-0000CA840000}"/>
    <cellStyle name="Normal 2 3" xfId="33996" xr:uid="{00000000-0005-0000-0000-0000CB840000}"/>
    <cellStyle name="Normal 2 3 2" xfId="33997" xr:uid="{00000000-0005-0000-0000-0000CC840000}"/>
    <cellStyle name="Normal 2 3 2 2" xfId="33998" xr:uid="{00000000-0005-0000-0000-0000CD840000}"/>
    <cellStyle name="Normal 2 3 2 3" xfId="33999" xr:uid="{00000000-0005-0000-0000-0000CE840000}"/>
    <cellStyle name="Normal 2 3 3" xfId="34000" xr:uid="{00000000-0005-0000-0000-0000CF840000}"/>
    <cellStyle name="Normal 2 3_COF I Carry 2010-02-24" xfId="34001" xr:uid="{00000000-0005-0000-0000-0000D0840000}"/>
    <cellStyle name="Normal 2 30" xfId="34002" xr:uid="{00000000-0005-0000-0000-0000D1840000}"/>
    <cellStyle name="Normal 2 31" xfId="34003" xr:uid="{00000000-0005-0000-0000-0000D2840000}"/>
    <cellStyle name="Normal 2 32" xfId="34004" xr:uid="{00000000-0005-0000-0000-0000D3840000}"/>
    <cellStyle name="Normal 2 33" xfId="34005" xr:uid="{00000000-0005-0000-0000-0000D4840000}"/>
    <cellStyle name="Normal 2 34" xfId="34006" xr:uid="{00000000-0005-0000-0000-0000D5840000}"/>
    <cellStyle name="Normal 2 35" xfId="34007" xr:uid="{00000000-0005-0000-0000-0000D6840000}"/>
    <cellStyle name="Normal 2 36" xfId="34008" xr:uid="{00000000-0005-0000-0000-0000D7840000}"/>
    <cellStyle name="Normal 2 37" xfId="34009" xr:uid="{00000000-0005-0000-0000-0000D8840000}"/>
    <cellStyle name="Normal 2 38" xfId="34010" xr:uid="{00000000-0005-0000-0000-0000D9840000}"/>
    <cellStyle name="Normal 2 39" xfId="34011" xr:uid="{00000000-0005-0000-0000-0000DA840000}"/>
    <cellStyle name="Normal 2 4" xfId="34012" xr:uid="{00000000-0005-0000-0000-0000DB840000}"/>
    <cellStyle name="Normal 2 4 2" xfId="34013" xr:uid="{00000000-0005-0000-0000-0000DC840000}"/>
    <cellStyle name="Normal 2 4 2 2" xfId="34014" xr:uid="{00000000-0005-0000-0000-0000DD840000}"/>
    <cellStyle name="Normal 2 4 3" xfId="34015" xr:uid="{00000000-0005-0000-0000-0000DE840000}"/>
    <cellStyle name="Normal 2 4 4" xfId="34016" xr:uid="{00000000-0005-0000-0000-0000DF840000}"/>
    <cellStyle name="Normal 2 40" xfId="34017" xr:uid="{00000000-0005-0000-0000-0000E0840000}"/>
    <cellStyle name="Normal 2 41" xfId="34018" xr:uid="{00000000-0005-0000-0000-0000E1840000}"/>
    <cellStyle name="Normal 2 42" xfId="34019" xr:uid="{00000000-0005-0000-0000-0000E2840000}"/>
    <cellStyle name="Normal 2 43" xfId="36264" xr:uid="{00000000-0005-0000-0000-0000E3840000}"/>
    <cellStyle name="Normal 2 5" xfId="34020" xr:uid="{00000000-0005-0000-0000-0000E4840000}"/>
    <cellStyle name="Normal 2 5 17" xfId="34021" xr:uid="{00000000-0005-0000-0000-0000E5840000}"/>
    <cellStyle name="Normal 2 5 2" xfId="34022" xr:uid="{00000000-0005-0000-0000-0000E6840000}"/>
    <cellStyle name="Normal 2 5 2 2" xfId="34023" xr:uid="{00000000-0005-0000-0000-0000E7840000}"/>
    <cellStyle name="Normal 2 5 3" xfId="34024" xr:uid="{00000000-0005-0000-0000-0000E8840000}"/>
    <cellStyle name="Normal 2 5 4" xfId="34025" xr:uid="{00000000-0005-0000-0000-0000E9840000}"/>
    <cellStyle name="Normal 2 6" xfId="34026" xr:uid="{00000000-0005-0000-0000-0000EA840000}"/>
    <cellStyle name="Normal 2 7" xfId="34027" xr:uid="{00000000-0005-0000-0000-0000EB840000}"/>
    <cellStyle name="Normal 2 8" xfId="34028" xr:uid="{00000000-0005-0000-0000-0000EC840000}"/>
    <cellStyle name="Normal 2 8 2" xfId="34029" xr:uid="{00000000-0005-0000-0000-0000ED840000}"/>
    <cellStyle name="Normal 2 9" xfId="34030" xr:uid="{00000000-0005-0000-0000-0000EE840000}"/>
    <cellStyle name="Normal 2_403004 COMP TAX PAY EE ER Feb 12" xfId="34031" xr:uid="{00000000-0005-0000-0000-0000EF840000}"/>
    <cellStyle name="Normal 20" xfId="34032" xr:uid="{00000000-0005-0000-0000-0000F0840000}"/>
    <cellStyle name="normal' 20" xfId="34033" xr:uid="{00000000-0005-0000-0000-0000F1840000}"/>
    <cellStyle name="Normal 20 10" xfId="34034" xr:uid="{00000000-0005-0000-0000-0000F2840000}"/>
    <cellStyle name="Normal 20 11" xfId="34035" xr:uid="{00000000-0005-0000-0000-0000F3840000}"/>
    <cellStyle name="Normal 20 12" xfId="34036" xr:uid="{00000000-0005-0000-0000-0000F4840000}"/>
    <cellStyle name="Normal 20 13" xfId="34037" xr:uid="{00000000-0005-0000-0000-0000F5840000}"/>
    <cellStyle name="Normal 20 14" xfId="34038" xr:uid="{00000000-0005-0000-0000-0000F6840000}"/>
    <cellStyle name="Normal 20 15" xfId="34039" xr:uid="{00000000-0005-0000-0000-0000F7840000}"/>
    <cellStyle name="Normal 20 16" xfId="34040" xr:uid="{00000000-0005-0000-0000-0000F8840000}"/>
    <cellStyle name="Normal 20 17" xfId="34041" xr:uid="{00000000-0005-0000-0000-0000F9840000}"/>
    <cellStyle name="Normal 20 18" xfId="34042" xr:uid="{00000000-0005-0000-0000-0000FA840000}"/>
    <cellStyle name="Normal 20 19" xfId="34043" xr:uid="{00000000-0005-0000-0000-0000FB840000}"/>
    <cellStyle name="Normal 20 2" xfId="34044" xr:uid="{00000000-0005-0000-0000-0000FC840000}"/>
    <cellStyle name="Normal 20 20" xfId="34045" xr:uid="{00000000-0005-0000-0000-0000FD840000}"/>
    <cellStyle name="Normal 20 21" xfId="34046" xr:uid="{00000000-0005-0000-0000-0000FE840000}"/>
    <cellStyle name="Normal 20 22" xfId="34047" xr:uid="{00000000-0005-0000-0000-0000FF840000}"/>
    <cellStyle name="Normal 20 23" xfId="34048" xr:uid="{00000000-0005-0000-0000-000000850000}"/>
    <cellStyle name="Normal 20 3" xfId="34049" xr:uid="{00000000-0005-0000-0000-000001850000}"/>
    <cellStyle name="Normal 20 4" xfId="34050" xr:uid="{00000000-0005-0000-0000-000002850000}"/>
    <cellStyle name="Normal 20 5" xfId="34051" xr:uid="{00000000-0005-0000-0000-000003850000}"/>
    <cellStyle name="Normal 20 6" xfId="34052" xr:uid="{00000000-0005-0000-0000-000004850000}"/>
    <cellStyle name="Normal 20 7" xfId="34053" xr:uid="{00000000-0005-0000-0000-000005850000}"/>
    <cellStyle name="Normal 20 8" xfId="34054" xr:uid="{00000000-0005-0000-0000-000006850000}"/>
    <cellStyle name="Normal 20 9" xfId="34055" xr:uid="{00000000-0005-0000-0000-000007850000}"/>
    <cellStyle name="Normal 21" xfId="34056" xr:uid="{00000000-0005-0000-0000-000008850000}"/>
    <cellStyle name="normal' 21" xfId="34057" xr:uid="{00000000-0005-0000-0000-000009850000}"/>
    <cellStyle name="Normal 22" xfId="34058" xr:uid="{00000000-0005-0000-0000-00000A850000}"/>
    <cellStyle name="normal' 22" xfId="34059" xr:uid="{00000000-0005-0000-0000-00000B850000}"/>
    <cellStyle name="Normal 22 2" xfId="34060" xr:uid="{00000000-0005-0000-0000-00000C850000}"/>
    <cellStyle name="Normal 22 3" xfId="34061" xr:uid="{00000000-0005-0000-0000-00000D850000}"/>
    <cellStyle name="Normal 22 4" xfId="34062" xr:uid="{00000000-0005-0000-0000-00000E850000}"/>
    <cellStyle name="Normal 23" xfId="34063" xr:uid="{00000000-0005-0000-0000-00000F850000}"/>
    <cellStyle name="normal' 23" xfId="34064" xr:uid="{00000000-0005-0000-0000-000010850000}"/>
    <cellStyle name="Normal 24" xfId="34065" xr:uid="{00000000-0005-0000-0000-000011850000}"/>
    <cellStyle name="normal' 24" xfId="34066" xr:uid="{00000000-0005-0000-0000-000012850000}"/>
    <cellStyle name="Normal 24 10" xfId="34067" xr:uid="{00000000-0005-0000-0000-000013850000}"/>
    <cellStyle name="Normal 24 11" xfId="34068" xr:uid="{00000000-0005-0000-0000-000014850000}"/>
    <cellStyle name="Normal 24 12" xfId="34069" xr:uid="{00000000-0005-0000-0000-000015850000}"/>
    <cellStyle name="Normal 24 13" xfId="34070" xr:uid="{00000000-0005-0000-0000-000016850000}"/>
    <cellStyle name="Normal 24 14" xfId="34071" xr:uid="{00000000-0005-0000-0000-000017850000}"/>
    <cellStyle name="Normal 24 15" xfId="34072" xr:uid="{00000000-0005-0000-0000-000018850000}"/>
    <cellStyle name="Normal 24 16" xfId="34073" xr:uid="{00000000-0005-0000-0000-000019850000}"/>
    <cellStyle name="Normal 24 17" xfId="34074" xr:uid="{00000000-0005-0000-0000-00001A850000}"/>
    <cellStyle name="Normal 24 18" xfId="34075" xr:uid="{00000000-0005-0000-0000-00001B850000}"/>
    <cellStyle name="Normal 24 19" xfId="34076" xr:uid="{00000000-0005-0000-0000-00001C850000}"/>
    <cellStyle name="Normal 24 2" xfId="34077" xr:uid="{00000000-0005-0000-0000-00001D850000}"/>
    <cellStyle name="Normal 24 20" xfId="34078" xr:uid="{00000000-0005-0000-0000-00001E850000}"/>
    <cellStyle name="Normal 24 3" xfId="34079" xr:uid="{00000000-0005-0000-0000-00001F850000}"/>
    <cellStyle name="Normal 24 4" xfId="34080" xr:uid="{00000000-0005-0000-0000-000020850000}"/>
    <cellStyle name="Normal 24 5" xfId="34081" xr:uid="{00000000-0005-0000-0000-000021850000}"/>
    <cellStyle name="Normal 24 6" xfId="34082" xr:uid="{00000000-0005-0000-0000-000022850000}"/>
    <cellStyle name="Normal 24 7" xfId="34083" xr:uid="{00000000-0005-0000-0000-000023850000}"/>
    <cellStyle name="Normal 24 8" xfId="34084" xr:uid="{00000000-0005-0000-0000-000024850000}"/>
    <cellStyle name="Normal 24 9" xfId="34085" xr:uid="{00000000-0005-0000-0000-000025850000}"/>
    <cellStyle name="Normal 25" xfId="34086" xr:uid="{00000000-0005-0000-0000-000026850000}"/>
    <cellStyle name="normal' 25" xfId="34087" xr:uid="{00000000-0005-0000-0000-000027850000}"/>
    <cellStyle name="Normal 26" xfId="34088" xr:uid="{00000000-0005-0000-0000-000028850000}"/>
    <cellStyle name="normal' 26" xfId="34089" xr:uid="{00000000-0005-0000-0000-000029850000}"/>
    <cellStyle name="Normal 26 11 2 2" xfId="34090" xr:uid="{00000000-0005-0000-0000-00002A850000}"/>
    <cellStyle name="Normal 26 2" xfId="34091" xr:uid="{00000000-0005-0000-0000-00002B850000}"/>
    <cellStyle name="Normal 27" xfId="34092" xr:uid="{00000000-0005-0000-0000-00002C850000}"/>
    <cellStyle name="normal' 27" xfId="34093" xr:uid="{00000000-0005-0000-0000-00002D850000}"/>
    <cellStyle name="Normal 28" xfId="34094" xr:uid="{00000000-0005-0000-0000-00002E850000}"/>
    <cellStyle name="normal' 28" xfId="34095" xr:uid="{00000000-0005-0000-0000-00002F850000}"/>
    <cellStyle name="Normal 29" xfId="34096" xr:uid="{00000000-0005-0000-0000-000030850000}"/>
    <cellStyle name="normal' 29" xfId="34097" xr:uid="{00000000-0005-0000-0000-000031850000}"/>
    <cellStyle name="Normal 3" xfId="11" xr:uid="{00000000-0005-0000-0000-000032850000}"/>
    <cellStyle name="normal' 3" xfId="34098" xr:uid="{00000000-0005-0000-0000-000033850000}"/>
    <cellStyle name="Normal 3 10" xfId="34099" xr:uid="{00000000-0005-0000-0000-000034850000}"/>
    <cellStyle name="Normal 3 11" xfId="34100" xr:uid="{00000000-0005-0000-0000-000035850000}"/>
    <cellStyle name="Normal 3 12" xfId="34101" xr:uid="{00000000-0005-0000-0000-000036850000}"/>
    <cellStyle name="Normal 3 13" xfId="34102" xr:uid="{00000000-0005-0000-0000-000037850000}"/>
    <cellStyle name="Normal 3 14" xfId="34103" xr:uid="{00000000-0005-0000-0000-000038850000}"/>
    <cellStyle name="Normal 3 15" xfId="34104" xr:uid="{00000000-0005-0000-0000-000039850000}"/>
    <cellStyle name="Normal 3 16" xfId="34105" xr:uid="{00000000-0005-0000-0000-00003A850000}"/>
    <cellStyle name="Normal 3 17" xfId="34106" xr:uid="{00000000-0005-0000-0000-00003B850000}"/>
    <cellStyle name="Normal 3 18" xfId="34107" xr:uid="{00000000-0005-0000-0000-00003C850000}"/>
    <cellStyle name="Normal 3 19" xfId="34108" xr:uid="{00000000-0005-0000-0000-00003D850000}"/>
    <cellStyle name="Normal 3 2" xfId="34109" xr:uid="{00000000-0005-0000-0000-00003E850000}"/>
    <cellStyle name="Normal 3 2 13" xfId="34110" xr:uid="{00000000-0005-0000-0000-00003F850000}"/>
    <cellStyle name="Normal 3 2 2" xfId="34111" xr:uid="{00000000-0005-0000-0000-000040850000}"/>
    <cellStyle name="Normal 3 2 2 11 2" xfId="34112" xr:uid="{00000000-0005-0000-0000-000041850000}"/>
    <cellStyle name="Normal 3 2 2 2" xfId="34113" xr:uid="{00000000-0005-0000-0000-000042850000}"/>
    <cellStyle name="Normal 3 2 2 2 2" xfId="34114" xr:uid="{00000000-0005-0000-0000-000043850000}"/>
    <cellStyle name="Normal 3 2 2 2 2 2" xfId="34115" xr:uid="{00000000-0005-0000-0000-000044850000}"/>
    <cellStyle name="Normal 3 2 2 2 3" xfId="34116" xr:uid="{00000000-0005-0000-0000-000045850000}"/>
    <cellStyle name="Normal 3 2 2 2 4" xfId="34117" xr:uid="{00000000-0005-0000-0000-000046850000}"/>
    <cellStyle name="Normal 3 2 2 3" xfId="34118" xr:uid="{00000000-0005-0000-0000-000047850000}"/>
    <cellStyle name="Normal 3 2 2 3 2" xfId="34119" xr:uid="{00000000-0005-0000-0000-000048850000}"/>
    <cellStyle name="Normal 3 2 2 3 2 2" xfId="34120" xr:uid="{00000000-0005-0000-0000-000049850000}"/>
    <cellStyle name="Normal 3 2 2 3 3" xfId="34121" xr:uid="{00000000-0005-0000-0000-00004A850000}"/>
    <cellStyle name="Normal 3 2 2 3 4" xfId="34122" xr:uid="{00000000-0005-0000-0000-00004B850000}"/>
    <cellStyle name="Normal 3 2 2 4" xfId="34123" xr:uid="{00000000-0005-0000-0000-00004C850000}"/>
    <cellStyle name="Normal 3 2 2 4 2" xfId="34124" xr:uid="{00000000-0005-0000-0000-00004D850000}"/>
    <cellStyle name="Normal 3 2 2 4 3" xfId="34125" xr:uid="{00000000-0005-0000-0000-00004E850000}"/>
    <cellStyle name="Normal 3 2 2 5" xfId="34126" xr:uid="{00000000-0005-0000-0000-00004F850000}"/>
    <cellStyle name="Normal 3 2 2 6" xfId="34127" xr:uid="{00000000-0005-0000-0000-000050850000}"/>
    <cellStyle name="Normal 3 2 3" xfId="34128" xr:uid="{00000000-0005-0000-0000-000051850000}"/>
    <cellStyle name="Normal 3 2 3 2" xfId="34129" xr:uid="{00000000-0005-0000-0000-000052850000}"/>
    <cellStyle name="Normal 3 2 3 2 2" xfId="34130" xr:uid="{00000000-0005-0000-0000-000053850000}"/>
    <cellStyle name="Normal 3 2 3 3" xfId="34131" xr:uid="{00000000-0005-0000-0000-000054850000}"/>
    <cellStyle name="Normal 3 2 3 4" xfId="34132" xr:uid="{00000000-0005-0000-0000-000055850000}"/>
    <cellStyle name="Normal 3 2 4" xfId="34133" xr:uid="{00000000-0005-0000-0000-000056850000}"/>
    <cellStyle name="Normal 3 2 4 2" xfId="34134" xr:uid="{00000000-0005-0000-0000-000057850000}"/>
    <cellStyle name="Normal 3 2 4 2 2" xfId="34135" xr:uid="{00000000-0005-0000-0000-000058850000}"/>
    <cellStyle name="Normal 3 2 4 3" xfId="34136" xr:uid="{00000000-0005-0000-0000-000059850000}"/>
    <cellStyle name="Normal 3 2 4 4" xfId="34137" xr:uid="{00000000-0005-0000-0000-00005A850000}"/>
    <cellStyle name="Normal 3 2 5" xfId="34138" xr:uid="{00000000-0005-0000-0000-00005B850000}"/>
    <cellStyle name="Normal 3 2 5 2" xfId="34139" xr:uid="{00000000-0005-0000-0000-00005C850000}"/>
    <cellStyle name="Normal 3 2 5 3" xfId="34140" xr:uid="{00000000-0005-0000-0000-00005D850000}"/>
    <cellStyle name="Normal 3 2 6" xfId="34141" xr:uid="{00000000-0005-0000-0000-00005E850000}"/>
    <cellStyle name="Normal 3 20" xfId="34142" xr:uid="{00000000-0005-0000-0000-00005F850000}"/>
    <cellStyle name="Normal 3 21" xfId="34143" xr:uid="{00000000-0005-0000-0000-000060850000}"/>
    <cellStyle name="Normal 3 22" xfId="34144" xr:uid="{00000000-0005-0000-0000-000061850000}"/>
    <cellStyle name="Normal 3 23" xfId="34145" xr:uid="{00000000-0005-0000-0000-000062850000}"/>
    <cellStyle name="Normal 3 24" xfId="34146" xr:uid="{00000000-0005-0000-0000-000063850000}"/>
    <cellStyle name="Normal 3 25" xfId="34147" xr:uid="{00000000-0005-0000-0000-000064850000}"/>
    <cellStyle name="Normal 3 26" xfId="34148" xr:uid="{00000000-0005-0000-0000-000065850000}"/>
    <cellStyle name="Normal 3 27" xfId="34149" xr:uid="{00000000-0005-0000-0000-000066850000}"/>
    <cellStyle name="Normal 3 28" xfId="34150" xr:uid="{00000000-0005-0000-0000-000067850000}"/>
    <cellStyle name="Normal 3 29" xfId="34151" xr:uid="{00000000-0005-0000-0000-000068850000}"/>
    <cellStyle name="Normal 3 3" xfId="34152" xr:uid="{00000000-0005-0000-0000-000069850000}"/>
    <cellStyle name="Normal 3 3 2" xfId="34153" xr:uid="{00000000-0005-0000-0000-00006A850000}"/>
    <cellStyle name="Normal 3 3 2 2" xfId="34154" xr:uid="{00000000-0005-0000-0000-00006B850000}"/>
    <cellStyle name="Normal 3 3 2 2 2" xfId="34155" xr:uid="{00000000-0005-0000-0000-00006C850000}"/>
    <cellStyle name="Normal 3 3 2 2 2 2" xfId="34156" xr:uid="{00000000-0005-0000-0000-00006D850000}"/>
    <cellStyle name="Normal 3 3 2 2 3" xfId="34157" xr:uid="{00000000-0005-0000-0000-00006E850000}"/>
    <cellStyle name="Normal 3 3 2 2 4" xfId="34158" xr:uid="{00000000-0005-0000-0000-00006F850000}"/>
    <cellStyle name="Normal 3 3 2 3" xfId="34159" xr:uid="{00000000-0005-0000-0000-000070850000}"/>
    <cellStyle name="Normal 3 3 2 3 2" xfId="34160" xr:uid="{00000000-0005-0000-0000-000071850000}"/>
    <cellStyle name="Normal 3 3 2 3 2 2" xfId="34161" xr:uid="{00000000-0005-0000-0000-000072850000}"/>
    <cellStyle name="Normal 3 3 2 3 3" xfId="34162" xr:uid="{00000000-0005-0000-0000-000073850000}"/>
    <cellStyle name="Normal 3 3 2 3 4" xfId="34163" xr:uid="{00000000-0005-0000-0000-000074850000}"/>
    <cellStyle name="Normal 3 3 2 4" xfId="34164" xr:uid="{00000000-0005-0000-0000-000075850000}"/>
    <cellStyle name="Normal 3 3 2 4 2" xfId="34165" xr:uid="{00000000-0005-0000-0000-000076850000}"/>
    <cellStyle name="Normal 3 3 2 4 3" xfId="34166" xr:uid="{00000000-0005-0000-0000-000077850000}"/>
    <cellStyle name="Normal 3 3 2 5" xfId="34167" xr:uid="{00000000-0005-0000-0000-000078850000}"/>
    <cellStyle name="Normal 3 3 3" xfId="34168" xr:uid="{00000000-0005-0000-0000-000079850000}"/>
    <cellStyle name="Normal 3 3 3 2" xfId="34169" xr:uid="{00000000-0005-0000-0000-00007A850000}"/>
    <cellStyle name="Normal 3 3 3 2 2" xfId="34170" xr:uid="{00000000-0005-0000-0000-00007B850000}"/>
    <cellStyle name="Normal 3 3 3 3" xfId="34171" xr:uid="{00000000-0005-0000-0000-00007C850000}"/>
    <cellStyle name="Normal 3 3 3 4" xfId="34172" xr:uid="{00000000-0005-0000-0000-00007D850000}"/>
    <cellStyle name="Normal 3 3 4" xfId="34173" xr:uid="{00000000-0005-0000-0000-00007E850000}"/>
    <cellStyle name="Normal 3 3 4 2" xfId="34174" xr:uid="{00000000-0005-0000-0000-00007F850000}"/>
    <cellStyle name="Normal 3 3 4 2 2" xfId="34175" xr:uid="{00000000-0005-0000-0000-000080850000}"/>
    <cellStyle name="Normal 3 3 4 3" xfId="34176" xr:uid="{00000000-0005-0000-0000-000081850000}"/>
    <cellStyle name="Normal 3 3 4 4" xfId="34177" xr:uid="{00000000-0005-0000-0000-000082850000}"/>
    <cellStyle name="Normal 3 3 5" xfId="34178" xr:uid="{00000000-0005-0000-0000-000083850000}"/>
    <cellStyle name="Normal 3 3 5 2" xfId="34179" xr:uid="{00000000-0005-0000-0000-000084850000}"/>
    <cellStyle name="Normal 3 3 5 3" xfId="34180" xr:uid="{00000000-0005-0000-0000-000085850000}"/>
    <cellStyle name="Normal 3 3 6" xfId="34181" xr:uid="{00000000-0005-0000-0000-000086850000}"/>
    <cellStyle name="Normal 3 30" xfId="34182" xr:uid="{00000000-0005-0000-0000-000087850000}"/>
    <cellStyle name="Normal 3 31" xfId="34183" xr:uid="{00000000-0005-0000-0000-000088850000}"/>
    <cellStyle name="Normal 3 32" xfId="34184" xr:uid="{00000000-0005-0000-0000-000089850000}"/>
    <cellStyle name="Normal 3 33" xfId="34185" xr:uid="{00000000-0005-0000-0000-00008A850000}"/>
    <cellStyle name="Normal 3 34" xfId="34186" xr:uid="{00000000-0005-0000-0000-00008B850000}"/>
    <cellStyle name="Normal 3 35" xfId="34187" xr:uid="{00000000-0005-0000-0000-00008C850000}"/>
    <cellStyle name="Normal 3 36" xfId="34188" xr:uid="{00000000-0005-0000-0000-00008D850000}"/>
    <cellStyle name="Normal 3 37" xfId="34189" xr:uid="{00000000-0005-0000-0000-00008E850000}"/>
    <cellStyle name="Normal 3 38" xfId="34190" xr:uid="{00000000-0005-0000-0000-00008F850000}"/>
    <cellStyle name="Normal 3 39" xfId="34191" xr:uid="{00000000-0005-0000-0000-000090850000}"/>
    <cellStyle name="Normal 3 4" xfId="34192" xr:uid="{00000000-0005-0000-0000-000091850000}"/>
    <cellStyle name="Normal 3 4 2" xfId="34193" xr:uid="{00000000-0005-0000-0000-000092850000}"/>
    <cellStyle name="Normal 3 4 2 2" xfId="34194" xr:uid="{00000000-0005-0000-0000-000093850000}"/>
    <cellStyle name="Normal 3 4 2 2 2" xfId="34195" xr:uid="{00000000-0005-0000-0000-000094850000}"/>
    <cellStyle name="Normal 3 4 2 2 2 2" xfId="34196" xr:uid="{00000000-0005-0000-0000-000095850000}"/>
    <cellStyle name="Normal 3 4 2 2 3" xfId="34197" xr:uid="{00000000-0005-0000-0000-000096850000}"/>
    <cellStyle name="Normal 3 4 2 2 4" xfId="34198" xr:uid="{00000000-0005-0000-0000-000097850000}"/>
    <cellStyle name="Normal 3 4 2 3" xfId="34199" xr:uid="{00000000-0005-0000-0000-000098850000}"/>
    <cellStyle name="Normal 3 4 2 3 2" xfId="34200" xr:uid="{00000000-0005-0000-0000-000099850000}"/>
    <cellStyle name="Normal 3 4 2 3 2 2" xfId="34201" xr:uid="{00000000-0005-0000-0000-00009A850000}"/>
    <cellStyle name="Normal 3 4 2 3 3" xfId="34202" xr:uid="{00000000-0005-0000-0000-00009B850000}"/>
    <cellStyle name="Normal 3 4 2 3 4" xfId="34203" xr:uid="{00000000-0005-0000-0000-00009C850000}"/>
    <cellStyle name="Normal 3 4 2 4" xfId="34204" xr:uid="{00000000-0005-0000-0000-00009D850000}"/>
    <cellStyle name="Normal 3 4 2 4 2" xfId="34205" xr:uid="{00000000-0005-0000-0000-00009E850000}"/>
    <cellStyle name="Normal 3 4 2 4 3" xfId="34206" xr:uid="{00000000-0005-0000-0000-00009F850000}"/>
    <cellStyle name="Normal 3 4 2 5" xfId="34207" xr:uid="{00000000-0005-0000-0000-0000A0850000}"/>
    <cellStyle name="Normal 3 4 3" xfId="34208" xr:uid="{00000000-0005-0000-0000-0000A1850000}"/>
    <cellStyle name="Normal 3 4 3 2" xfId="34209" xr:uid="{00000000-0005-0000-0000-0000A2850000}"/>
    <cellStyle name="Normal 3 4 3 2 2" xfId="34210" xr:uid="{00000000-0005-0000-0000-0000A3850000}"/>
    <cellStyle name="Normal 3 4 3 3" xfId="34211" xr:uid="{00000000-0005-0000-0000-0000A4850000}"/>
    <cellStyle name="Normal 3 4 3 4" xfId="34212" xr:uid="{00000000-0005-0000-0000-0000A5850000}"/>
    <cellStyle name="Normal 3 4 4" xfId="34213" xr:uid="{00000000-0005-0000-0000-0000A6850000}"/>
    <cellStyle name="Normal 3 4 4 2" xfId="34214" xr:uid="{00000000-0005-0000-0000-0000A7850000}"/>
    <cellStyle name="Normal 3 4 4 2 2" xfId="34215" xr:uid="{00000000-0005-0000-0000-0000A8850000}"/>
    <cellStyle name="Normal 3 4 4 3" xfId="34216" xr:uid="{00000000-0005-0000-0000-0000A9850000}"/>
    <cellStyle name="Normal 3 4 4 4" xfId="34217" xr:uid="{00000000-0005-0000-0000-0000AA850000}"/>
    <cellStyle name="Normal 3 4 5" xfId="34218" xr:uid="{00000000-0005-0000-0000-0000AB850000}"/>
    <cellStyle name="Normal 3 4 5 2" xfId="34219" xr:uid="{00000000-0005-0000-0000-0000AC850000}"/>
    <cellStyle name="Normal 3 4 5 3" xfId="34220" xr:uid="{00000000-0005-0000-0000-0000AD850000}"/>
    <cellStyle name="Normal 3 4 6" xfId="34221" xr:uid="{00000000-0005-0000-0000-0000AE850000}"/>
    <cellStyle name="Normal 3 40" xfId="34222" xr:uid="{00000000-0005-0000-0000-0000AF850000}"/>
    <cellStyle name="Normal 3 5" xfId="34223" xr:uid="{00000000-0005-0000-0000-0000B0850000}"/>
    <cellStyle name="Normal 3 5 2" xfId="34224" xr:uid="{00000000-0005-0000-0000-0000B1850000}"/>
    <cellStyle name="Normal 3 5 2 2" xfId="34225" xr:uid="{00000000-0005-0000-0000-0000B2850000}"/>
    <cellStyle name="Normal 3 5 2 2 2" xfId="34226" xr:uid="{00000000-0005-0000-0000-0000B3850000}"/>
    <cellStyle name="Normal 3 5 2 3" xfId="34227" xr:uid="{00000000-0005-0000-0000-0000B4850000}"/>
    <cellStyle name="Normal 3 5 2 4" xfId="34228" xr:uid="{00000000-0005-0000-0000-0000B5850000}"/>
    <cellStyle name="Normal 3 5 3" xfId="34229" xr:uid="{00000000-0005-0000-0000-0000B6850000}"/>
    <cellStyle name="Normal 3 5 3 2" xfId="34230" xr:uid="{00000000-0005-0000-0000-0000B7850000}"/>
    <cellStyle name="Normal 3 5 3 2 2" xfId="34231" xr:uid="{00000000-0005-0000-0000-0000B8850000}"/>
    <cellStyle name="Normal 3 5 3 3" xfId="34232" xr:uid="{00000000-0005-0000-0000-0000B9850000}"/>
    <cellStyle name="Normal 3 5 3 4" xfId="34233" xr:uid="{00000000-0005-0000-0000-0000BA850000}"/>
    <cellStyle name="Normal 3 5 4" xfId="34234" xr:uid="{00000000-0005-0000-0000-0000BB850000}"/>
    <cellStyle name="Normal 3 5 4 2" xfId="34235" xr:uid="{00000000-0005-0000-0000-0000BC850000}"/>
    <cellStyle name="Normal 3 5 4 3" xfId="34236" xr:uid="{00000000-0005-0000-0000-0000BD850000}"/>
    <cellStyle name="Normal 3 5 5" xfId="34237" xr:uid="{00000000-0005-0000-0000-0000BE850000}"/>
    <cellStyle name="Normal 3 6" xfId="34238" xr:uid="{00000000-0005-0000-0000-0000BF850000}"/>
    <cellStyle name="Normal 3 6 2" xfId="34239" xr:uid="{00000000-0005-0000-0000-0000C0850000}"/>
    <cellStyle name="Normal 3 6 2 2" xfId="34240" xr:uid="{00000000-0005-0000-0000-0000C1850000}"/>
    <cellStyle name="Normal 3 6 3" xfId="34241" xr:uid="{00000000-0005-0000-0000-0000C2850000}"/>
    <cellStyle name="Normal 3 6 4" xfId="34242" xr:uid="{00000000-0005-0000-0000-0000C3850000}"/>
    <cellStyle name="Normal 3 7" xfId="34243" xr:uid="{00000000-0005-0000-0000-0000C4850000}"/>
    <cellStyle name="Normal 3 7 2" xfId="34244" xr:uid="{00000000-0005-0000-0000-0000C5850000}"/>
    <cellStyle name="Normal 3 7 2 2" xfId="34245" xr:uid="{00000000-0005-0000-0000-0000C6850000}"/>
    <cellStyle name="Normal 3 7 3" xfId="34246" xr:uid="{00000000-0005-0000-0000-0000C7850000}"/>
    <cellStyle name="Normal 3 7 4" xfId="34247" xr:uid="{00000000-0005-0000-0000-0000C8850000}"/>
    <cellStyle name="Normal 3 8" xfId="34248" xr:uid="{00000000-0005-0000-0000-0000C9850000}"/>
    <cellStyle name="Normal 3 8 2" xfId="34249" xr:uid="{00000000-0005-0000-0000-0000CA850000}"/>
    <cellStyle name="Normal 3 8 3" xfId="34250" xr:uid="{00000000-0005-0000-0000-0000CB850000}"/>
    <cellStyle name="Normal 3 9" xfId="34251" xr:uid="{00000000-0005-0000-0000-0000CC850000}"/>
    <cellStyle name="Normal 3_AAA CM Funds" xfId="34252" xr:uid="{00000000-0005-0000-0000-0000CD850000}"/>
    <cellStyle name="Normal 30" xfId="34253" xr:uid="{00000000-0005-0000-0000-0000CE850000}"/>
    <cellStyle name="normal' 30" xfId="34254" xr:uid="{00000000-0005-0000-0000-0000CF850000}"/>
    <cellStyle name="Normal 30 2" xfId="34255" xr:uid="{00000000-0005-0000-0000-0000D0850000}"/>
    <cellStyle name="Normal 30 2 2" xfId="34256" xr:uid="{00000000-0005-0000-0000-0000D1850000}"/>
    <cellStyle name="Normal 30 3" xfId="34257" xr:uid="{00000000-0005-0000-0000-0000D2850000}"/>
    <cellStyle name="Normal 31" xfId="34258" xr:uid="{00000000-0005-0000-0000-0000D3850000}"/>
    <cellStyle name="normal' 31" xfId="34259" xr:uid="{00000000-0005-0000-0000-0000D4850000}"/>
    <cellStyle name="Normal 32" xfId="34260" xr:uid="{00000000-0005-0000-0000-0000D5850000}"/>
    <cellStyle name="normal' 32" xfId="34261" xr:uid="{00000000-0005-0000-0000-0000D6850000}"/>
    <cellStyle name="Normal 33" xfId="34262" xr:uid="{00000000-0005-0000-0000-0000D7850000}"/>
    <cellStyle name="normal' 33" xfId="34263" xr:uid="{00000000-0005-0000-0000-0000D8850000}"/>
    <cellStyle name="Normal 34" xfId="34264" xr:uid="{00000000-0005-0000-0000-0000D9850000}"/>
    <cellStyle name="normal' 34" xfId="34265" xr:uid="{00000000-0005-0000-0000-0000DA850000}"/>
    <cellStyle name="Normal 35" xfId="34266" xr:uid="{00000000-0005-0000-0000-0000DB850000}"/>
    <cellStyle name="normal' 35" xfId="34267" xr:uid="{00000000-0005-0000-0000-0000DC850000}"/>
    <cellStyle name="Normal 36" xfId="34268" xr:uid="{00000000-0005-0000-0000-0000DD850000}"/>
    <cellStyle name="normal' 36" xfId="34269" xr:uid="{00000000-0005-0000-0000-0000DE850000}"/>
    <cellStyle name="Normal 37" xfId="34270" xr:uid="{00000000-0005-0000-0000-0000DF850000}"/>
    <cellStyle name="normal' 37" xfId="34271" xr:uid="{00000000-0005-0000-0000-0000E0850000}"/>
    <cellStyle name="Normal 37 2" xfId="34272" xr:uid="{00000000-0005-0000-0000-0000E1850000}"/>
    <cellStyle name="Normal 37 2 2" xfId="34273" xr:uid="{00000000-0005-0000-0000-0000E2850000}"/>
    <cellStyle name="Normal 38" xfId="34274" xr:uid="{00000000-0005-0000-0000-0000E3850000}"/>
    <cellStyle name="normal' 38" xfId="34275" xr:uid="{00000000-0005-0000-0000-0000E4850000}"/>
    <cellStyle name="Normal 39" xfId="34276" xr:uid="{00000000-0005-0000-0000-0000E5850000}"/>
    <cellStyle name="normal' 39" xfId="34277" xr:uid="{00000000-0005-0000-0000-0000E6850000}"/>
    <cellStyle name="Normal 4" xfId="34278" xr:uid="{00000000-0005-0000-0000-0000E7850000}"/>
    <cellStyle name="normal' 4" xfId="34279" xr:uid="{00000000-0005-0000-0000-0000E8850000}"/>
    <cellStyle name="Normal 4 10" xfId="34280" xr:uid="{00000000-0005-0000-0000-0000E9850000}"/>
    <cellStyle name="Normal 4 11" xfId="34281" xr:uid="{00000000-0005-0000-0000-0000EA850000}"/>
    <cellStyle name="Normal 4 12" xfId="34282" xr:uid="{00000000-0005-0000-0000-0000EB850000}"/>
    <cellStyle name="Normal 4 13" xfId="34283" xr:uid="{00000000-0005-0000-0000-0000EC850000}"/>
    <cellStyle name="Normal 4 14" xfId="34284" xr:uid="{00000000-0005-0000-0000-0000ED850000}"/>
    <cellStyle name="Normal 4 15" xfId="34285" xr:uid="{00000000-0005-0000-0000-0000EE850000}"/>
    <cellStyle name="Normal 4 16" xfId="34286" xr:uid="{00000000-0005-0000-0000-0000EF850000}"/>
    <cellStyle name="Normal 4 17" xfId="34287" xr:uid="{00000000-0005-0000-0000-0000F0850000}"/>
    <cellStyle name="Normal 4 18" xfId="34288" xr:uid="{00000000-0005-0000-0000-0000F1850000}"/>
    <cellStyle name="Normal 4 19" xfId="34289" xr:uid="{00000000-0005-0000-0000-0000F2850000}"/>
    <cellStyle name="Normal 4 2" xfId="34290" xr:uid="{00000000-0005-0000-0000-0000F3850000}"/>
    <cellStyle name="Normal 4 2 2" xfId="34291" xr:uid="{00000000-0005-0000-0000-0000F4850000}"/>
    <cellStyle name="Normal 4 2 2 2" xfId="34292" xr:uid="{00000000-0005-0000-0000-0000F5850000}"/>
    <cellStyle name="Normal 4 2 2 2 2" xfId="34293" xr:uid="{00000000-0005-0000-0000-0000F6850000}"/>
    <cellStyle name="Normal 4 2 2 2 2 2" xfId="34294" xr:uid="{00000000-0005-0000-0000-0000F7850000}"/>
    <cellStyle name="Normal 4 2 2 2 3" xfId="34295" xr:uid="{00000000-0005-0000-0000-0000F8850000}"/>
    <cellStyle name="Normal 4 2 2 2 4" xfId="34296" xr:uid="{00000000-0005-0000-0000-0000F9850000}"/>
    <cellStyle name="Normal 4 2 2 3" xfId="34297" xr:uid="{00000000-0005-0000-0000-0000FA850000}"/>
    <cellStyle name="Normal 4 2 2 3 2" xfId="34298" xr:uid="{00000000-0005-0000-0000-0000FB850000}"/>
    <cellStyle name="Normal 4 2 2 3 2 2" xfId="34299" xr:uid="{00000000-0005-0000-0000-0000FC850000}"/>
    <cellStyle name="Normal 4 2 2 3 3" xfId="34300" xr:uid="{00000000-0005-0000-0000-0000FD850000}"/>
    <cellStyle name="Normal 4 2 2 3 4" xfId="34301" xr:uid="{00000000-0005-0000-0000-0000FE850000}"/>
    <cellStyle name="Normal 4 2 2 4" xfId="34302" xr:uid="{00000000-0005-0000-0000-0000FF850000}"/>
    <cellStyle name="Normal 4 2 2 4 2" xfId="34303" xr:uid="{00000000-0005-0000-0000-000000860000}"/>
    <cellStyle name="Normal 4 2 2 4 3" xfId="34304" xr:uid="{00000000-0005-0000-0000-000001860000}"/>
    <cellStyle name="Normal 4 2 2 5" xfId="34305" xr:uid="{00000000-0005-0000-0000-000002860000}"/>
    <cellStyle name="Normal 4 2 3" xfId="34306" xr:uid="{00000000-0005-0000-0000-000003860000}"/>
    <cellStyle name="Normal 4 2 3 2" xfId="34307" xr:uid="{00000000-0005-0000-0000-000004860000}"/>
    <cellStyle name="Normal 4 2 3 2 2" xfId="34308" xr:uid="{00000000-0005-0000-0000-000005860000}"/>
    <cellStyle name="Normal 4 2 3 3" xfId="34309" xr:uid="{00000000-0005-0000-0000-000006860000}"/>
    <cellStyle name="Normal 4 2 3 4" xfId="34310" xr:uid="{00000000-0005-0000-0000-000007860000}"/>
    <cellStyle name="Normal 4 2 4" xfId="34311" xr:uid="{00000000-0005-0000-0000-000008860000}"/>
    <cellStyle name="Normal 4 2 4 2" xfId="34312" xr:uid="{00000000-0005-0000-0000-000009860000}"/>
    <cellStyle name="Normal 4 2 4 2 2" xfId="34313" xr:uid="{00000000-0005-0000-0000-00000A860000}"/>
    <cellStyle name="Normal 4 2 4 3" xfId="34314" xr:uid="{00000000-0005-0000-0000-00000B860000}"/>
    <cellStyle name="Normal 4 2 4 4" xfId="34315" xr:uid="{00000000-0005-0000-0000-00000C860000}"/>
    <cellStyle name="Normal 4 2 5" xfId="34316" xr:uid="{00000000-0005-0000-0000-00000D860000}"/>
    <cellStyle name="Normal 4 2 5 2" xfId="34317" xr:uid="{00000000-0005-0000-0000-00000E860000}"/>
    <cellStyle name="Normal 4 2 5 3" xfId="34318" xr:uid="{00000000-0005-0000-0000-00000F860000}"/>
    <cellStyle name="Normal 4 2 6" xfId="34319" xr:uid="{00000000-0005-0000-0000-000010860000}"/>
    <cellStyle name="Normal 4 20" xfId="34320" xr:uid="{00000000-0005-0000-0000-000011860000}"/>
    <cellStyle name="Normal 4 21" xfId="34321" xr:uid="{00000000-0005-0000-0000-000012860000}"/>
    <cellStyle name="Normal 4 22" xfId="34322" xr:uid="{00000000-0005-0000-0000-000013860000}"/>
    <cellStyle name="Normal 4 23" xfId="34323" xr:uid="{00000000-0005-0000-0000-000014860000}"/>
    <cellStyle name="Normal 4 24" xfId="34324" xr:uid="{00000000-0005-0000-0000-000015860000}"/>
    <cellStyle name="Normal 4 25" xfId="34325" xr:uid="{00000000-0005-0000-0000-000016860000}"/>
    <cellStyle name="Normal 4 26" xfId="34326" xr:uid="{00000000-0005-0000-0000-000017860000}"/>
    <cellStyle name="Normal 4 27" xfId="34327" xr:uid="{00000000-0005-0000-0000-000018860000}"/>
    <cellStyle name="Normal 4 28" xfId="34328" xr:uid="{00000000-0005-0000-0000-000019860000}"/>
    <cellStyle name="Normal 4 29" xfId="34329" xr:uid="{00000000-0005-0000-0000-00001A860000}"/>
    <cellStyle name="Normal 4 3" xfId="34330" xr:uid="{00000000-0005-0000-0000-00001B860000}"/>
    <cellStyle name="Normal 4 3 2" xfId="34331" xr:uid="{00000000-0005-0000-0000-00001C860000}"/>
    <cellStyle name="Normal 4 3 2 2" xfId="34332" xr:uid="{00000000-0005-0000-0000-00001D860000}"/>
    <cellStyle name="Normal 4 3 2 2 2" xfId="34333" xr:uid="{00000000-0005-0000-0000-00001E860000}"/>
    <cellStyle name="Normal 4 3 2 2 2 2" xfId="34334" xr:uid="{00000000-0005-0000-0000-00001F860000}"/>
    <cellStyle name="Normal 4 3 2 2 3" xfId="34335" xr:uid="{00000000-0005-0000-0000-000020860000}"/>
    <cellStyle name="Normal 4 3 2 2 4" xfId="34336" xr:uid="{00000000-0005-0000-0000-000021860000}"/>
    <cellStyle name="Normal 4 3 2 3" xfId="34337" xr:uid="{00000000-0005-0000-0000-000022860000}"/>
    <cellStyle name="Normal 4 3 2 3 2" xfId="34338" xr:uid="{00000000-0005-0000-0000-000023860000}"/>
    <cellStyle name="Normal 4 3 2 3 2 2" xfId="34339" xr:uid="{00000000-0005-0000-0000-000024860000}"/>
    <cellStyle name="Normal 4 3 2 3 3" xfId="34340" xr:uid="{00000000-0005-0000-0000-000025860000}"/>
    <cellStyle name="Normal 4 3 2 3 4" xfId="34341" xr:uid="{00000000-0005-0000-0000-000026860000}"/>
    <cellStyle name="Normal 4 3 2 4" xfId="34342" xr:uid="{00000000-0005-0000-0000-000027860000}"/>
    <cellStyle name="Normal 4 3 2 4 2" xfId="34343" xr:uid="{00000000-0005-0000-0000-000028860000}"/>
    <cellStyle name="Normal 4 3 2 4 3" xfId="34344" xr:uid="{00000000-0005-0000-0000-000029860000}"/>
    <cellStyle name="Normal 4 3 2 5" xfId="34345" xr:uid="{00000000-0005-0000-0000-00002A860000}"/>
    <cellStyle name="Normal 4 3 3" xfId="34346" xr:uid="{00000000-0005-0000-0000-00002B860000}"/>
    <cellStyle name="Normal 4 3 3 2" xfId="34347" xr:uid="{00000000-0005-0000-0000-00002C860000}"/>
    <cellStyle name="Normal 4 3 3 2 2" xfId="34348" xr:uid="{00000000-0005-0000-0000-00002D860000}"/>
    <cellStyle name="Normal 4 3 3 3" xfId="34349" xr:uid="{00000000-0005-0000-0000-00002E860000}"/>
    <cellStyle name="Normal 4 3 3 4" xfId="34350" xr:uid="{00000000-0005-0000-0000-00002F860000}"/>
    <cellStyle name="Normal 4 3 4" xfId="34351" xr:uid="{00000000-0005-0000-0000-000030860000}"/>
    <cellStyle name="Normal 4 3 4 2" xfId="34352" xr:uid="{00000000-0005-0000-0000-000031860000}"/>
    <cellStyle name="Normal 4 3 4 2 2" xfId="34353" xr:uid="{00000000-0005-0000-0000-000032860000}"/>
    <cellStyle name="Normal 4 3 4 3" xfId="34354" xr:uid="{00000000-0005-0000-0000-000033860000}"/>
    <cellStyle name="Normal 4 3 4 4" xfId="34355" xr:uid="{00000000-0005-0000-0000-000034860000}"/>
    <cellStyle name="Normal 4 3 5" xfId="34356" xr:uid="{00000000-0005-0000-0000-000035860000}"/>
    <cellStyle name="Normal 4 3 5 2" xfId="34357" xr:uid="{00000000-0005-0000-0000-000036860000}"/>
    <cellStyle name="Normal 4 3 5 3" xfId="34358" xr:uid="{00000000-0005-0000-0000-000037860000}"/>
    <cellStyle name="Normal 4 3 6" xfId="34359" xr:uid="{00000000-0005-0000-0000-000038860000}"/>
    <cellStyle name="Normal 4 30" xfId="34360" xr:uid="{00000000-0005-0000-0000-000039860000}"/>
    <cellStyle name="Normal 4 31" xfId="34361" xr:uid="{00000000-0005-0000-0000-00003A860000}"/>
    <cellStyle name="Normal 4 32" xfId="34362" xr:uid="{00000000-0005-0000-0000-00003B860000}"/>
    <cellStyle name="Normal 4 33" xfId="34363" xr:uid="{00000000-0005-0000-0000-00003C860000}"/>
    <cellStyle name="Normal 4 34" xfId="34364" xr:uid="{00000000-0005-0000-0000-00003D860000}"/>
    <cellStyle name="Normal 4 35" xfId="34365" xr:uid="{00000000-0005-0000-0000-00003E860000}"/>
    <cellStyle name="Normal 4 36" xfId="34366" xr:uid="{00000000-0005-0000-0000-00003F860000}"/>
    <cellStyle name="Normal 4 37" xfId="34367" xr:uid="{00000000-0005-0000-0000-000040860000}"/>
    <cellStyle name="Normal 4 38" xfId="34368" xr:uid="{00000000-0005-0000-0000-000041860000}"/>
    <cellStyle name="Normal 4 39" xfId="34369" xr:uid="{00000000-0005-0000-0000-000042860000}"/>
    <cellStyle name="Normal 4 4" xfId="34370" xr:uid="{00000000-0005-0000-0000-000043860000}"/>
    <cellStyle name="Normal 4 4 2" xfId="34371" xr:uid="{00000000-0005-0000-0000-000044860000}"/>
    <cellStyle name="Normal 4 4 2 2" xfId="34372" xr:uid="{00000000-0005-0000-0000-000045860000}"/>
    <cellStyle name="Normal 4 4 2 2 2" xfId="34373" xr:uid="{00000000-0005-0000-0000-000046860000}"/>
    <cellStyle name="Normal 4 4 2 2 2 2" xfId="34374" xr:uid="{00000000-0005-0000-0000-000047860000}"/>
    <cellStyle name="Normal 4 4 2 2 3" xfId="34375" xr:uid="{00000000-0005-0000-0000-000048860000}"/>
    <cellStyle name="Normal 4 4 2 2 4" xfId="34376" xr:uid="{00000000-0005-0000-0000-000049860000}"/>
    <cellStyle name="Normal 4 4 2 3" xfId="34377" xr:uid="{00000000-0005-0000-0000-00004A860000}"/>
    <cellStyle name="Normal 4 4 2 3 2" xfId="34378" xr:uid="{00000000-0005-0000-0000-00004B860000}"/>
    <cellStyle name="Normal 4 4 2 3 2 2" xfId="34379" xr:uid="{00000000-0005-0000-0000-00004C860000}"/>
    <cellStyle name="Normal 4 4 2 3 3" xfId="34380" xr:uid="{00000000-0005-0000-0000-00004D860000}"/>
    <cellStyle name="Normal 4 4 2 3 4" xfId="34381" xr:uid="{00000000-0005-0000-0000-00004E860000}"/>
    <cellStyle name="Normal 4 4 2 4" xfId="34382" xr:uid="{00000000-0005-0000-0000-00004F860000}"/>
    <cellStyle name="Normal 4 4 2 4 2" xfId="34383" xr:uid="{00000000-0005-0000-0000-000050860000}"/>
    <cellStyle name="Normal 4 4 2 4 3" xfId="34384" xr:uid="{00000000-0005-0000-0000-000051860000}"/>
    <cellStyle name="Normal 4 4 2 5" xfId="34385" xr:uid="{00000000-0005-0000-0000-000052860000}"/>
    <cellStyle name="Normal 4 4 3" xfId="34386" xr:uid="{00000000-0005-0000-0000-000053860000}"/>
    <cellStyle name="Normal 4 4 3 2" xfId="34387" xr:uid="{00000000-0005-0000-0000-000054860000}"/>
    <cellStyle name="Normal 4 4 3 2 2" xfId="34388" xr:uid="{00000000-0005-0000-0000-000055860000}"/>
    <cellStyle name="Normal 4 4 3 3" xfId="34389" xr:uid="{00000000-0005-0000-0000-000056860000}"/>
    <cellStyle name="Normal 4 4 3 4" xfId="34390" xr:uid="{00000000-0005-0000-0000-000057860000}"/>
    <cellStyle name="Normal 4 4 4" xfId="34391" xr:uid="{00000000-0005-0000-0000-000058860000}"/>
    <cellStyle name="Normal 4 4 4 2" xfId="34392" xr:uid="{00000000-0005-0000-0000-000059860000}"/>
    <cellStyle name="Normal 4 4 4 2 2" xfId="34393" xr:uid="{00000000-0005-0000-0000-00005A860000}"/>
    <cellStyle name="Normal 4 4 4 3" xfId="34394" xr:uid="{00000000-0005-0000-0000-00005B860000}"/>
    <cellStyle name="Normal 4 4 4 4" xfId="34395" xr:uid="{00000000-0005-0000-0000-00005C860000}"/>
    <cellStyle name="Normal 4 4 5" xfId="34396" xr:uid="{00000000-0005-0000-0000-00005D860000}"/>
    <cellStyle name="Normal 4 4 5 2" xfId="34397" xr:uid="{00000000-0005-0000-0000-00005E860000}"/>
    <cellStyle name="Normal 4 4 5 3" xfId="34398" xr:uid="{00000000-0005-0000-0000-00005F860000}"/>
    <cellStyle name="Normal 4 4 6" xfId="34399" xr:uid="{00000000-0005-0000-0000-000060860000}"/>
    <cellStyle name="Normal 4 5" xfId="34400" xr:uid="{00000000-0005-0000-0000-000061860000}"/>
    <cellStyle name="Normal 4 5 2" xfId="34401" xr:uid="{00000000-0005-0000-0000-000062860000}"/>
    <cellStyle name="Normal 4 5 2 2" xfId="34402" xr:uid="{00000000-0005-0000-0000-000063860000}"/>
    <cellStyle name="Normal 4 5 2 2 2" xfId="34403" xr:uid="{00000000-0005-0000-0000-000064860000}"/>
    <cellStyle name="Normal 4 5 2 3" xfId="34404" xr:uid="{00000000-0005-0000-0000-000065860000}"/>
    <cellStyle name="Normal 4 5 2 4" xfId="34405" xr:uid="{00000000-0005-0000-0000-000066860000}"/>
    <cellStyle name="Normal 4 5 3" xfId="34406" xr:uid="{00000000-0005-0000-0000-000067860000}"/>
    <cellStyle name="Normal 4 5 3 2" xfId="34407" xr:uid="{00000000-0005-0000-0000-000068860000}"/>
    <cellStyle name="Normal 4 5 3 2 2" xfId="34408" xr:uid="{00000000-0005-0000-0000-000069860000}"/>
    <cellStyle name="Normal 4 5 3 3" xfId="34409" xr:uid="{00000000-0005-0000-0000-00006A860000}"/>
    <cellStyle name="Normal 4 5 3 4" xfId="34410" xr:uid="{00000000-0005-0000-0000-00006B860000}"/>
    <cellStyle name="Normal 4 5 4" xfId="34411" xr:uid="{00000000-0005-0000-0000-00006C860000}"/>
    <cellStyle name="Normal 4 5 4 2" xfId="34412" xr:uid="{00000000-0005-0000-0000-00006D860000}"/>
    <cellStyle name="Normal 4 5 4 3" xfId="34413" xr:uid="{00000000-0005-0000-0000-00006E860000}"/>
    <cellStyle name="Normal 4 5 5" xfId="34414" xr:uid="{00000000-0005-0000-0000-00006F860000}"/>
    <cellStyle name="Normal 4 6" xfId="34415" xr:uid="{00000000-0005-0000-0000-000070860000}"/>
    <cellStyle name="Normal 4 6 2" xfId="34416" xr:uid="{00000000-0005-0000-0000-000071860000}"/>
    <cellStyle name="Normal 4 6 2 2" xfId="34417" xr:uid="{00000000-0005-0000-0000-000072860000}"/>
    <cellStyle name="Normal 4 6 3" xfId="34418" xr:uid="{00000000-0005-0000-0000-000073860000}"/>
    <cellStyle name="Normal 4 6 4" xfId="34419" xr:uid="{00000000-0005-0000-0000-000074860000}"/>
    <cellStyle name="Normal 4 7" xfId="34420" xr:uid="{00000000-0005-0000-0000-000075860000}"/>
    <cellStyle name="Normal 4 7 2" xfId="34421" xr:uid="{00000000-0005-0000-0000-000076860000}"/>
    <cellStyle name="Normal 4 7 2 2" xfId="34422" xr:uid="{00000000-0005-0000-0000-000077860000}"/>
    <cellStyle name="Normal 4 7 3" xfId="34423" xr:uid="{00000000-0005-0000-0000-000078860000}"/>
    <cellStyle name="Normal 4 7 4" xfId="34424" xr:uid="{00000000-0005-0000-0000-000079860000}"/>
    <cellStyle name="Normal 4 8" xfId="34425" xr:uid="{00000000-0005-0000-0000-00007A860000}"/>
    <cellStyle name="Normal 4 8 2" xfId="34426" xr:uid="{00000000-0005-0000-0000-00007B860000}"/>
    <cellStyle name="Normal 4 8 3" xfId="34427" xr:uid="{00000000-0005-0000-0000-00007C860000}"/>
    <cellStyle name="Normal 4 9" xfId="34428" xr:uid="{00000000-0005-0000-0000-00007D860000}"/>
    <cellStyle name="Normal 4_Allocation - Mgmt fee holdback" xfId="34429" xr:uid="{00000000-0005-0000-0000-00007E860000}"/>
    <cellStyle name="Normal 40" xfId="34430" xr:uid="{00000000-0005-0000-0000-00007F860000}"/>
    <cellStyle name="normal' 40" xfId="34431" xr:uid="{00000000-0005-0000-0000-000080860000}"/>
    <cellStyle name="Normal 41" xfId="34432" xr:uid="{00000000-0005-0000-0000-000081860000}"/>
    <cellStyle name="normal' 41" xfId="34433" xr:uid="{00000000-0005-0000-0000-000082860000}"/>
    <cellStyle name="Normal 42" xfId="34434" xr:uid="{00000000-0005-0000-0000-000083860000}"/>
    <cellStyle name="Normal 43" xfId="34435" xr:uid="{00000000-0005-0000-0000-000084860000}"/>
    <cellStyle name="Normal 43 2" xfId="34436" xr:uid="{00000000-0005-0000-0000-000085860000}"/>
    <cellStyle name="Normal 44" xfId="34437" xr:uid="{00000000-0005-0000-0000-000086860000}"/>
    <cellStyle name="Normal 44 10" xfId="34438" xr:uid="{00000000-0005-0000-0000-000087860000}"/>
    <cellStyle name="Normal 44 10 2" xfId="34439" xr:uid="{00000000-0005-0000-0000-000088860000}"/>
    <cellStyle name="Normal 44 10 3" xfId="34440" xr:uid="{00000000-0005-0000-0000-000089860000}"/>
    <cellStyle name="Normal 44 2" xfId="34441" xr:uid="{00000000-0005-0000-0000-00008A860000}"/>
    <cellStyle name="Normal 44 3" xfId="34442" xr:uid="{00000000-0005-0000-0000-00008B860000}"/>
    <cellStyle name="Normal 45" xfId="34443" xr:uid="{00000000-0005-0000-0000-00008C860000}"/>
    <cellStyle name="Normal 46" xfId="34444" xr:uid="{00000000-0005-0000-0000-00008D860000}"/>
    <cellStyle name="Normal 47" xfId="34445" xr:uid="{00000000-0005-0000-0000-00008E860000}"/>
    <cellStyle name="Normal 47 2" xfId="34446" xr:uid="{00000000-0005-0000-0000-00008F860000}"/>
    <cellStyle name="Normal 48" xfId="34447" xr:uid="{00000000-0005-0000-0000-000090860000}"/>
    <cellStyle name="Normal 49" xfId="34448" xr:uid="{00000000-0005-0000-0000-000091860000}"/>
    <cellStyle name="Normal 5" xfId="34449" xr:uid="{00000000-0005-0000-0000-000092860000}"/>
    <cellStyle name="normal' 5" xfId="34450" xr:uid="{00000000-0005-0000-0000-000093860000}"/>
    <cellStyle name="Normal 5 10" xfId="34451" xr:uid="{00000000-0005-0000-0000-000094860000}"/>
    <cellStyle name="Normal 5 11" xfId="34452" xr:uid="{00000000-0005-0000-0000-000095860000}"/>
    <cellStyle name="Normal 5 12" xfId="34453" xr:uid="{00000000-0005-0000-0000-000096860000}"/>
    <cellStyle name="Normal 5 13" xfId="34454" xr:uid="{00000000-0005-0000-0000-000097860000}"/>
    <cellStyle name="Normal 5 14" xfId="34455" xr:uid="{00000000-0005-0000-0000-000098860000}"/>
    <cellStyle name="Normal 5 15" xfId="34456" xr:uid="{00000000-0005-0000-0000-000099860000}"/>
    <cellStyle name="Normal 5 16" xfId="34457" xr:uid="{00000000-0005-0000-0000-00009A860000}"/>
    <cellStyle name="Normal 5 17" xfId="34458" xr:uid="{00000000-0005-0000-0000-00009B860000}"/>
    <cellStyle name="Normal 5 18" xfId="34459" xr:uid="{00000000-0005-0000-0000-00009C860000}"/>
    <cellStyle name="Normal 5 19" xfId="34460" xr:uid="{00000000-0005-0000-0000-00009D860000}"/>
    <cellStyle name="Normal 5 2" xfId="34461" xr:uid="{00000000-0005-0000-0000-00009E860000}"/>
    <cellStyle name="Normal 5 2 2" xfId="34462" xr:uid="{00000000-0005-0000-0000-00009F860000}"/>
    <cellStyle name="Normal 5 2 2 2" xfId="34463" xr:uid="{00000000-0005-0000-0000-0000A0860000}"/>
    <cellStyle name="Normal 5 2 2 2 2" xfId="34464" xr:uid="{00000000-0005-0000-0000-0000A1860000}"/>
    <cellStyle name="Normal 5 2 2 2 2 2" xfId="34465" xr:uid="{00000000-0005-0000-0000-0000A2860000}"/>
    <cellStyle name="Normal 5 2 2 2 3" xfId="34466" xr:uid="{00000000-0005-0000-0000-0000A3860000}"/>
    <cellStyle name="Normal 5 2 2 2 4" xfId="34467" xr:uid="{00000000-0005-0000-0000-0000A4860000}"/>
    <cellStyle name="Normal 5 2 2 3" xfId="34468" xr:uid="{00000000-0005-0000-0000-0000A5860000}"/>
    <cellStyle name="Normal 5 2 2 3 2" xfId="34469" xr:uid="{00000000-0005-0000-0000-0000A6860000}"/>
    <cellStyle name="Normal 5 2 2 3 2 2" xfId="34470" xr:uid="{00000000-0005-0000-0000-0000A7860000}"/>
    <cellStyle name="Normal 5 2 2 3 3" xfId="34471" xr:uid="{00000000-0005-0000-0000-0000A8860000}"/>
    <cellStyle name="Normal 5 2 2 3 4" xfId="34472" xr:uid="{00000000-0005-0000-0000-0000A9860000}"/>
    <cellStyle name="Normal 5 2 2 4" xfId="34473" xr:uid="{00000000-0005-0000-0000-0000AA860000}"/>
    <cellStyle name="Normal 5 2 2 4 2" xfId="34474" xr:uid="{00000000-0005-0000-0000-0000AB860000}"/>
    <cellStyle name="Normal 5 2 2 4 3" xfId="34475" xr:uid="{00000000-0005-0000-0000-0000AC860000}"/>
    <cellStyle name="Normal 5 2 2 5" xfId="34476" xr:uid="{00000000-0005-0000-0000-0000AD860000}"/>
    <cellStyle name="Normal 5 2 3" xfId="34477" xr:uid="{00000000-0005-0000-0000-0000AE860000}"/>
    <cellStyle name="Normal 5 2 3 2" xfId="34478" xr:uid="{00000000-0005-0000-0000-0000AF860000}"/>
    <cellStyle name="Normal 5 2 3 2 2" xfId="34479" xr:uid="{00000000-0005-0000-0000-0000B0860000}"/>
    <cellStyle name="Normal 5 2 3 3" xfId="34480" xr:uid="{00000000-0005-0000-0000-0000B1860000}"/>
    <cellStyle name="Normal 5 2 3 4" xfId="34481" xr:uid="{00000000-0005-0000-0000-0000B2860000}"/>
    <cellStyle name="Normal 5 2 4" xfId="34482" xr:uid="{00000000-0005-0000-0000-0000B3860000}"/>
    <cellStyle name="Normal 5 2 4 2" xfId="34483" xr:uid="{00000000-0005-0000-0000-0000B4860000}"/>
    <cellStyle name="Normal 5 2 4 2 2" xfId="34484" xr:uid="{00000000-0005-0000-0000-0000B5860000}"/>
    <cellStyle name="Normal 5 2 4 3" xfId="34485" xr:uid="{00000000-0005-0000-0000-0000B6860000}"/>
    <cellStyle name="Normal 5 2 4 4" xfId="34486" xr:uid="{00000000-0005-0000-0000-0000B7860000}"/>
    <cellStyle name="Normal 5 2 5" xfId="34487" xr:uid="{00000000-0005-0000-0000-0000B8860000}"/>
    <cellStyle name="Normal 5 2 5 2" xfId="34488" xr:uid="{00000000-0005-0000-0000-0000B9860000}"/>
    <cellStyle name="Normal 5 2 5 3" xfId="34489" xr:uid="{00000000-0005-0000-0000-0000BA860000}"/>
    <cellStyle name="Normal 5 2 6" xfId="34490" xr:uid="{00000000-0005-0000-0000-0000BB860000}"/>
    <cellStyle name="Normal 5 20" xfId="34491" xr:uid="{00000000-0005-0000-0000-0000BC860000}"/>
    <cellStyle name="Normal 5 21" xfId="34492" xr:uid="{00000000-0005-0000-0000-0000BD860000}"/>
    <cellStyle name="Normal 5 22" xfId="34493" xr:uid="{00000000-0005-0000-0000-0000BE860000}"/>
    <cellStyle name="Normal 5 23" xfId="34494" xr:uid="{00000000-0005-0000-0000-0000BF860000}"/>
    <cellStyle name="Normal 5 24" xfId="34495" xr:uid="{00000000-0005-0000-0000-0000C0860000}"/>
    <cellStyle name="Normal 5 25" xfId="34496" xr:uid="{00000000-0005-0000-0000-0000C1860000}"/>
    <cellStyle name="Normal 5 26" xfId="34497" xr:uid="{00000000-0005-0000-0000-0000C2860000}"/>
    <cellStyle name="Normal 5 27" xfId="34498" xr:uid="{00000000-0005-0000-0000-0000C3860000}"/>
    <cellStyle name="Normal 5 28" xfId="34499" xr:uid="{00000000-0005-0000-0000-0000C4860000}"/>
    <cellStyle name="Normal 5 29" xfId="34500" xr:uid="{00000000-0005-0000-0000-0000C5860000}"/>
    <cellStyle name="Normal 5 3" xfId="34501" xr:uid="{00000000-0005-0000-0000-0000C6860000}"/>
    <cellStyle name="Normal 5 3 2" xfId="34502" xr:uid="{00000000-0005-0000-0000-0000C7860000}"/>
    <cellStyle name="Normal 5 3 2 2" xfId="34503" xr:uid="{00000000-0005-0000-0000-0000C8860000}"/>
    <cellStyle name="Normal 5 3 2 2 2" xfId="34504" xr:uid="{00000000-0005-0000-0000-0000C9860000}"/>
    <cellStyle name="Normal 5 3 2 2 2 2" xfId="34505" xr:uid="{00000000-0005-0000-0000-0000CA860000}"/>
    <cellStyle name="Normal 5 3 2 2 3" xfId="34506" xr:uid="{00000000-0005-0000-0000-0000CB860000}"/>
    <cellStyle name="Normal 5 3 2 2 4" xfId="34507" xr:uid="{00000000-0005-0000-0000-0000CC860000}"/>
    <cellStyle name="Normal 5 3 2 3" xfId="34508" xr:uid="{00000000-0005-0000-0000-0000CD860000}"/>
    <cellStyle name="Normal 5 3 2 3 2" xfId="34509" xr:uid="{00000000-0005-0000-0000-0000CE860000}"/>
    <cellStyle name="Normal 5 3 2 3 2 2" xfId="34510" xr:uid="{00000000-0005-0000-0000-0000CF860000}"/>
    <cellStyle name="Normal 5 3 2 3 3" xfId="34511" xr:uid="{00000000-0005-0000-0000-0000D0860000}"/>
    <cellStyle name="Normal 5 3 2 3 4" xfId="34512" xr:uid="{00000000-0005-0000-0000-0000D1860000}"/>
    <cellStyle name="Normal 5 3 2 4" xfId="34513" xr:uid="{00000000-0005-0000-0000-0000D2860000}"/>
    <cellStyle name="Normal 5 3 2 4 2" xfId="34514" xr:uid="{00000000-0005-0000-0000-0000D3860000}"/>
    <cellStyle name="Normal 5 3 2 4 3" xfId="34515" xr:uid="{00000000-0005-0000-0000-0000D4860000}"/>
    <cellStyle name="Normal 5 3 2 5" xfId="34516" xr:uid="{00000000-0005-0000-0000-0000D5860000}"/>
    <cellStyle name="Normal 5 3 3" xfId="34517" xr:uid="{00000000-0005-0000-0000-0000D6860000}"/>
    <cellStyle name="Normal 5 3 3 2" xfId="34518" xr:uid="{00000000-0005-0000-0000-0000D7860000}"/>
    <cellStyle name="Normal 5 3 3 2 2" xfId="34519" xr:uid="{00000000-0005-0000-0000-0000D8860000}"/>
    <cellStyle name="Normal 5 3 3 3" xfId="34520" xr:uid="{00000000-0005-0000-0000-0000D9860000}"/>
    <cellStyle name="Normal 5 3 3 4" xfId="34521" xr:uid="{00000000-0005-0000-0000-0000DA860000}"/>
    <cellStyle name="Normal 5 3 4" xfId="34522" xr:uid="{00000000-0005-0000-0000-0000DB860000}"/>
    <cellStyle name="Normal 5 3 4 2" xfId="34523" xr:uid="{00000000-0005-0000-0000-0000DC860000}"/>
    <cellStyle name="Normal 5 3 4 2 2" xfId="34524" xr:uid="{00000000-0005-0000-0000-0000DD860000}"/>
    <cellStyle name="Normal 5 3 4 3" xfId="34525" xr:uid="{00000000-0005-0000-0000-0000DE860000}"/>
    <cellStyle name="Normal 5 3 4 4" xfId="34526" xr:uid="{00000000-0005-0000-0000-0000DF860000}"/>
    <cellStyle name="Normal 5 3 5" xfId="34527" xr:uid="{00000000-0005-0000-0000-0000E0860000}"/>
    <cellStyle name="Normal 5 3 5 2" xfId="34528" xr:uid="{00000000-0005-0000-0000-0000E1860000}"/>
    <cellStyle name="Normal 5 3 5 3" xfId="34529" xr:uid="{00000000-0005-0000-0000-0000E2860000}"/>
    <cellStyle name="Normal 5 3 6" xfId="34530" xr:uid="{00000000-0005-0000-0000-0000E3860000}"/>
    <cellStyle name="Normal 5 30" xfId="34531" xr:uid="{00000000-0005-0000-0000-0000E4860000}"/>
    <cellStyle name="Normal 5 31" xfId="34532" xr:uid="{00000000-0005-0000-0000-0000E5860000}"/>
    <cellStyle name="Normal 5 32" xfId="34533" xr:uid="{00000000-0005-0000-0000-0000E6860000}"/>
    <cellStyle name="Normal 5 33" xfId="34534" xr:uid="{00000000-0005-0000-0000-0000E7860000}"/>
    <cellStyle name="Normal 5 34" xfId="34535" xr:uid="{00000000-0005-0000-0000-0000E8860000}"/>
    <cellStyle name="Normal 5 35" xfId="34536" xr:uid="{00000000-0005-0000-0000-0000E9860000}"/>
    <cellStyle name="Normal 5 36" xfId="34537" xr:uid="{00000000-0005-0000-0000-0000EA860000}"/>
    <cellStyle name="Normal 5 37" xfId="34538" xr:uid="{00000000-0005-0000-0000-0000EB860000}"/>
    <cellStyle name="Normal 5 38" xfId="34539" xr:uid="{00000000-0005-0000-0000-0000EC860000}"/>
    <cellStyle name="Normal 5 4" xfId="34540" xr:uid="{00000000-0005-0000-0000-0000ED860000}"/>
    <cellStyle name="Normal 5 4 2" xfId="34541" xr:uid="{00000000-0005-0000-0000-0000EE860000}"/>
    <cellStyle name="Normal 5 4 2 2" xfId="34542" xr:uid="{00000000-0005-0000-0000-0000EF860000}"/>
    <cellStyle name="Normal 5 4 2 2 2" xfId="34543" xr:uid="{00000000-0005-0000-0000-0000F0860000}"/>
    <cellStyle name="Normal 5 4 2 2 2 2" xfId="34544" xr:uid="{00000000-0005-0000-0000-0000F1860000}"/>
    <cellStyle name="Normal 5 4 2 2 3" xfId="34545" xr:uid="{00000000-0005-0000-0000-0000F2860000}"/>
    <cellStyle name="Normal 5 4 2 2 4" xfId="34546" xr:uid="{00000000-0005-0000-0000-0000F3860000}"/>
    <cellStyle name="Normal 5 4 2 3" xfId="34547" xr:uid="{00000000-0005-0000-0000-0000F4860000}"/>
    <cellStyle name="Normal 5 4 2 3 2" xfId="34548" xr:uid="{00000000-0005-0000-0000-0000F5860000}"/>
    <cellStyle name="Normal 5 4 2 3 2 2" xfId="34549" xr:uid="{00000000-0005-0000-0000-0000F6860000}"/>
    <cellStyle name="Normal 5 4 2 3 3" xfId="34550" xr:uid="{00000000-0005-0000-0000-0000F7860000}"/>
    <cellStyle name="Normal 5 4 2 3 4" xfId="34551" xr:uid="{00000000-0005-0000-0000-0000F8860000}"/>
    <cellStyle name="Normal 5 4 2 4" xfId="34552" xr:uid="{00000000-0005-0000-0000-0000F9860000}"/>
    <cellStyle name="Normal 5 4 2 4 2" xfId="34553" xr:uid="{00000000-0005-0000-0000-0000FA860000}"/>
    <cellStyle name="Normal 5 4 2 4 3" xfId="34554" xr:uid="{00000000-0005-0000-0000-0000FB860000}"/>
    <cellStyle name="Normal 5 4 2 5" xfId="34555" xr:uid="{00000000-0005-0000-0000-0000FC860000}"/>
    <cellStyle name="Normal 5 4 3" xfId="34556" xr:uid="{00000000-0005-0000-0000-0000FD860000}"/>
    <cellStyle name="Normal 5 4 3 2" xfId="34557" xr:uid="{00000000-0005-0000-0000-0000FE860000}"/>
    <cellStyle name="Normal 5 4 3 2 2" xfId="34558" xr:uid="{00000000-0005-0000-0000-0000FF860000}"/>
    <cellStyle name="Normal 5 4 3 3" xfId="34559" xr:uid="{00000000-0005-0000-0000-000000870000}"/>
    <cellStyle name="Normal 5 4 3 4" xfId="34560" xr:uid="{00000000-0005-0000-0000-000001870000}"/>
    <cellStyle name="Normal 5 4 4" xfId="34561" xr:uid="{00000000-0005-0000-0000-000002870000}"/>
    <cellStyle name="Normal 5 4 4 2" xfId="34562" xr:uid="{00000000-0005-0000-0000-000003870000}"/>
    <cellStyle name="Normal 5 4 4 2 2" xfId="34563" xr:uid="{00000000-0005-0000-0000-000004870000}"/>
    <cellStyle name="Normal 5 4 4 3" xfId="34564" xr:uid="{00000000-0005-0000-0000-000005870000}"/>
    <cellStyle name="Normal 5 4 4 4" xfId="34565" xr:uid="{00000000-0005-0000-0000-000006870000}"/>
    <cellStyle name="Normal 5 4 5" xfId="34566" xr:uid="{00000000-0005-0000-0000-000007870000}"/>
    <cellStyle name="Normal 5 4 5 2" xfId="34567" xr:uid="{00000000-0005-0000-0000-000008870000}"/>
    <cellStyle name="Normal 5 4 5 3" xfId="34568" xr:uid="{00000000-0005-0000-0000-000009870000}"/>
    <cellStyle name="Normal 5 4 6" xfId="34569" xr:uid="{00000000-0005-0000-0000-00000A870000}"/>
    <cellStyle name="Normal 5 5" xfId="34570" xr:uid="{00000000-0005-0000-0000-00000B870000}"/>
    <cellStyle name="Normal 5 5 2" xfId="34571" xr:uid="{00000000-0005-0000-0000-00000C870000}"/>
    <cellStyle name="Normal 5 5 2 2" xfId="34572" xr:uid="{00000000-0005-0000-0000-00000D870000}"/>
    <cellStyle name="Normal 5 5 2 2 2" xfId="34573" xr:uid="{00000000-0005-0000-0000-00000E870000}"/>
    <cellStyle name="Normal 5 5 2 3" xfId="34574" xr:uid="{00000000-0005-0000-0000-00000F870000}"/>
    <cellStyle name="Normal 5 5 2 4" xfId="34575" xr:uid="{00000000-0005-0000-0000-000010870000}"/>
    <cellStyle name="Normal 5 5 3" xfId="34576" xr:uid="{00000000-0005-0000-0000-000011870000}"/>
    <cellStyle name="Normal 5 5 3 2" xfId="34577" xr:uid="{00000000-0005-0000-0000-000012870000}"/>
    <cellStyle name="Normal 5 5 3 2 2" xfId="34578" xr:uid="{00000000-0005-0000-0000-000013870000}"/>
    <cellStyle name="Normal 5 5 3 3" xfId="34579" xr:uid="{00000000-0005-0000-0000-000014870000}"/>
    <cellStyle name="Normal 5 5 3 4" xfId="34580" xr:uid="{00000000-0005-0000-0000-000015870000}"/>
    <cellStyle name="Normal 5 5 4" xfId="34581" xr:uid="{00000000-0005-0000-0000-000016870000}"/>
    <cellStyle name="Normal 5 5 4 2" xfId="34582" xr:uid="{00000000-0005-0000-0000-000017870000}"/>
    <cellStyle name="Normal 5 5 4 3" xfId="34583" xr:uid="{00000000-0005-0000-0000-000018870000}"/>
    <cellStyle name="Normal 5 5 5" xfId="34584" xr:uid="{00000000-0005-0000-0000-000019870000}"/>
    <cellStyle name="Normal 5 6" xfId="34585" xr:uid="{00000000-0005-0000-0000-00001A870000}"/>
    <cellStyle name="Normal 5 6 2" xfId="34586" xr:uid="{00000000-0005-0000-0000-00001B870000}"/>
    <cellStyle name="Normal 5 6 2 2" xfId="34587" xr:uid="{00000000-0005-0000-0000-00001C870000}"/>
    <cellStyle name="Normal 5 6 3" xfId="34588" xr:uid="{00000000-0005-0000-0000-00001D870000}"/>
    <cellStyle name="Normal 5 6 4" xfId="34589" xr:uid="{00000000-0005-0000-0000-00001E870000}"/>
    <cellStyle name="Normal 5 7" xfId="34590" xr:uid="{00000000-0005-0000-0000-00001F870000}"/>
    <cellStyle name="Normal 5 7 2" xfId="34591" xr:uid="{00000000-0005-0000-0000-000020870000}"/>
    <cellStyle name="Normal 5 7 2 2" xfId="34592" xr:uid="{00000000-0005-0000-0000-000021870000}"/>
    <cellStyle name="Normal 5 7 3" xfId="34593" xr:uid="{00000000-0005-0000-0000-000022870000}"/>
    <cellStyle name="Normal 5 7 4" xfId="34594" xr:uid="{00000000-0005-0000-0000-000023870000}"/>
    <cellStyle name="Normal 5 8" xfId="34595" xr:uid="{00000000-0005-0000-0000-000024870000}"/>
    <cellStyle name="Normal 5 8 2" xfId="34596" xr:uid="{00000000-0005-0000-0000-000025870000}"/>
    <cellStyle name="Normal 5 8 3" xfId="34597" xr:uid="{00000000-0005-0000-0000-000026870000}"/>
    <cellStyle name="Normal 5 9" xfId="34598" xr:uid="{00000000-0005-0000-0000-000027870000}"/>
    <cellStyle name="Normal 5_Allocation - Mgmt fee holdback" xfId="34599" xr:uid="{00000000-0005-0000-0000-000028870000}"/>
    <cellStyle name="Normal 50" xfId="34600" xr:uid="{00000000-0005-0000-0000-000029870000}"/>
    <cellStyle name="Normal 51" xfId="34601" xr:uid="{00000000-0005-0000-0000-00002A870000}"/>
    <cellStyle name="Normal 51 2" xfId="34602" xr:uid="{00000000-0005-0000-0000-00002B870000}"/>
    <cellStyle name="Normal 52" xfId="34603" xr:uid="{00000000-0005-0000-0000-00002C870000}"/>
    <cellStyle name="Normal 52 2" xfId="34604" xr:uid="{00000000-0005-0000-0000-00002D870000}"/>
    <cellStyle name="Normal 52 3" xfId="34605" xr:uid="{00000000-0005-0000-0000-00002E870000}"/>
    <cellStyle name="Normal 52 4" xfId="34606" xr:uid="{00000000-0005-0000-0000-00002F870000}"/>
    <cellStyle name="Normal 52 5" xfId="34607" xr:uid="{00000000-0005-0000-0000-000030870000}"/>
    <cellStyle name="Normal 53" xfId="34608" xr:uid="{00000000-0005-0000-0000-000031870000}"/>
    <cellStyle name="Normal 54" xfId="34609" xr:uid="{00000000-0005-0000-0000-000032870000}"/>
    <cellStyle name="Normal 54 2" xfId="34610" xr:uid="{00000000-0005-0000-0000-000033870000}"/>
    <cellStyle name="Normal 54 3" xfId="34611" xr:uid="{00000000-0005-0000-0000-000034870000}"/>
    <cellStyle name="Normal 55" xfId="34612" xr:uid="{00000000-0005-0000-0000-000035870000}"/>
    <cellStyle name="Normal 56" xfId="34613" xr:uid="{00000000-0005-0000-0000-000036870000}"/>
    <cellStyle name="Normal 57" xfId="34614" xr:uid="{00000000-0005-0000-0000-000037870000}"/>
    <cellStyle name="Normal 57 2" xfId="34615" xr:uid="{00000000-0005-0000-0000-000038870000}"/>
    <cellStyle name="Normal 57 3" xfId="34616" xr:uid="{00000000-0005-0000-0000-000039870000}"/>
    <cellStyle name="Normal 57 4" xfId="34617" xr:uid="{00000000-0005-0000-0000-00003A870000}"/>
    <cellStyle name="Normal 58" xfId="34618" xr:uid="{00000000-0005-0000-0000-00003B870000}"/>
    <cellStyle name="Normal 59" xfId="34619" xr:uid="{00000000-0005-0000-0000-00003C870000}"/>
    <cellStyle name="Normal 6" xfId="34620" xr:uid="{00000000-0005-0000-0000-00003D870000}"/>
    <cellStyle name="normal' 6" xfId="34621" xr:uid="{00000000-0005-0000-0000-00003E870000}"/>
    <cellStyle name="Normal 6 10" xfId="34622" xr:uid="{00000000-0005-0000-0000-00003F870000}"/>
    <cellStyle name="Normal 6 11" xfId="34623" xr:uid="{00000000-0005-0000-0000-000040870000}"/>
    <cellStyle name="Normal 6 12" xfId="34624" xr:uid="{00000000-0005-0000-0000-000041870000}"/>
    <cellStyle name="Normal 6 13" xfId="34625" xr:uid="{00000000-0005-0000-0000-000042870000}"/>
    <cellStyle name="Normal 6 14" xfId="34626" xr:uid="{00000000-0005-0000-0000-000043870000}"/>
    <cellStyle name="Normal 6 15" xfId="34627" xr:uid="{00000000-0005-0000-0000-000044870000}"/>
    <cellStyle name="Normal 6 16" xfId="34628" xr:uid="{00000000-0005-0000-0000-000045870000}"/>
    <cellStyle name="Normal 6 17" xfId="34629" xr:uid="{00000000-0005-0000-0000-000046870000}"/>
    <cellStyle name="Normal 6 18" xfId="34630" xr:uid="{00000000-0005-0000-0000-000047870000}"/>
    <cellStyle name="Normal 6 19" xfId="34631" xr:uid="{00000000-0005-0000-0000-000048870000}"/>
    <cellStyle name="Normal 6 2" xfId="34632" xr:uid="{00000000-0005-0000-0000-000049870000}"/>
    <cellStyle name="Normal 6 2 2" xfId="34633" xr:uid="{00000000-0005-0000-0000-00004A870000}"/>
    <cellStyle name="Normal 6 2 2 2" xfId="34634" xr:uid="{00000000-0005-0000-0000-00004B870000}"/>
    <cellStyle name="Normal 6 2 2 2 2" xfId="34635" xr:uid="{00000000-0005-0000-0000-00004C870000}"/>
    <cellStyle name="Normal 6 2 2 3" xfId="34636" xr:uid="{00000000-0005-0000-0000-00004D870000}"/>
    <cellStyle name="Normal 6 2 2 4" xfId="34637" xr:uid="{00000000-0005-0000-0000-00004E870000}"/>
    <cellStyle name="Normal 6 2 3" xfId="34638" xr:uid="{00000000-0005-0000-0000-00004F870000}"/>
    <cellStyle name="Normal 6 2 3 2" xfId="34639" xr:uid="{00000000-0005-0000-0000-000050870000}"/>
    <cellStyle name="Normal 6 2 3 2 2" xfId="34640" xr:uid="{00000000-0005-0000-0000-000051870000}"/>
    <cellStyle name="Normal 6 2 3 3" xfId="34641" xr:uid="{00000000-0005-0000-0000-000052870000}"/>
    <cellStyle name="Normal 6 2 3 4" xfId="34642" xr:uid="{00000000-0005-0000-0000-000053870000}"/>
    <cellStyle name="Normal 6 2 4" xfId="34643" xr:uid="{00000000-0005-0000-0000-000054870000}"/>
    <cellStyle name="Normal 6 2 4 2" xfId="34644" xr:uid="{00000000-0005-0000-0000-000055870000}"/>
    <cellStyle name="Normal 6 2 4 3" xfId="34645" xr:uid="{00000000-0005-0000-0000-000056870000}"/>
    <cellStyle name="Normal 6 2 5" xfId="34646" xr:uid="{00000000-0005-0000-0000-000057870000}"/>
    <cellStyle name="Normal 6 20" xfId="34647" xr:uid="{00000000-0005-0000-0000-000058870000}"/>
    <cellStyle name="Normal 6 21" xfId="34648" xr:uid="{00000000-0005-0000-0000-000059870000}"/>
    <cellStyle name="Normal 6 22" xfId="34649" xr:uid="{00000000-0005-0000-0000-00005A870000}"/>
    <cellStyle name="Normal 6 23" xfId="34650" xr:uid="{00000000-0005-0000-0000-00005B870000}"/>
    <cellStyle name="Normal 6 24" xfId="34651" xr:uid="{00000000-0005-0000-0000-00005C870000}"/>
    <cellStyle name="Normal 6 25" xfId="34652" xr:uid="{00000000-0005-0000-0000-00005D870000}"/>
    <cellStyle name="Normal 6 26" xfId="34653" xr:uid="{00000000-0005-0000-0000-00005E870000}"/>
    <cellStyle name="Normal 6 27" xfId="34654" xr:uid="{00000000-0005-0000-0000-00005F870000}"/>
    <cellStyle name="Normal 6 28" xfId="34655" xr:uid="{00000000-0005-0000-0000-000060870000}"/>
    <cellStyle name="Normal 6 29" xfId="34656" xr:uid="{00000000-0005-0000-0000-000061870000}"/>
    <cellStyle name="Normal 6 3" xfId="34657" xr:uid="{00000000-0005-0000-0000-000062870000}"/>
    <cellStyle name="Normal 6 3 2" xfId="34658" xr:uid="{00000000-0005-0000-0000-000063870000}"/>
    <cellStyle name="Normal 6 3 2 2" xfId="34659" xr:uid="{00000000-0005-0000-0000-000064870000}"/>
    <cellStyle name="Normal 6 3 2 3" xfId="34660" xr:uid="{00000000-0005-0000-0000-000065870000}"/>
    <cellStyle name="Normal 6 3 3" xfId="34661" xr:uid="{00000000-0005-0000-0000-000066870000}"/>
    <cellStyle name="Normal 6 30" xfId="34662" xr:uid="{00000000-0005-0000-0000-000067870000}"/>
    <cellStyle name="Normal 6 31" xfId="34663" xr:uid="{00000000-0005-0000-0000-000068870000}"/>
    <cellStyle name="Normal 6 32" xfId="34664" xr:uid="{00000000-0005-0000-0000-000069870000}"/>
    <cellStyle name="Normal 6 33" xfId="34665" xr:uid="{00000000-0005-0000-0000-00006A870000}"/>
    <cellStyle name="Normal 6 34" xfId="34666" xr:uid="{00000000-0005-0000-0000-00006B870000}"/>
    <cellStyle name="Normal 6 35" xfId="34667" xr:uid="{00000000-0005-0000-0000-00006C870000}"/>
    <cellStyle name="Normal 6 36" xfId="34668" xr:uid="{00000000-0005-0000-0000-00006D870000}"/>
    <cellStyle name="Normal 6 37" xfId="34669" xr:uid="{00000000-0005-0000-0000-00006E870000}"/>
    <cellStyle name="Normal 6 4" xfId="34670" xr:uid="{00000000-0005-0000-0000-00006F870000}"/>
    <cellStyle name="Normal 6 4 2" xfId="34671" xr:uid="{00000000-0005-0000-0000-000070870000}"/>
    <cellStyle name="Normal 6 4 2 2" xfId="34672" xr:uid="{00000000-0005-0000-0000-000071870000}"/>
    <cellStyle name="Normal 6 4 3" xfId="34673" xr:uid="{00000000-0005-0000-0000-000072870000}"/>
    <cellStyle name="Normal 6 4 4" xfId="34674" xr:uid="{00000000-0005-0000-0000-000073870000}"/>
    <cellStyle name="Normal 6 5" xfId="34675" xr:uid="{00000000-0005-0000-0000-000074870000}"/>
    <cellStyle name="Normal 6 5 2" xfId="34676" xr:uid="{00000000-0005-0000-0000-000075870000}"/>
    <cellStyle name="Normal 6 5 3" xfId="34677" xr:uid="{00000000-0005-0000-0000-000076870000}"/>
    <cellStyle name="Normal 6 6" xfId="34678" xr:uid="{00000000-0005-0000-0000-000077870000}"/>
    <cellStyle name="Normal 6 7" xfId="34679" xr:uid="{00000000-0005-0000-0000-000078870000}"/>
    <cellStyle name="Normal 6 8" xfId="34680" xr:uid="{00000000-0005-0000-0000-000079870000}"/>
    <cellStyle name="Normal 6 9" xfId="34681" xr:uid="{00000000-0005-0000-0000-00007A870000}"/>
    <cellStyle name="Normal 6_CALPERS LTD Contributions CM Funds Preferred Return Calculation" xfId="34682" xr:uid="{00000000-0005-0000-0000-00007B870000}"/>
    <cellStyle name="Normal 60" xfId="34683" xr:uid="{00000000-0005-0000-0000-00007C870000}"/>
    <cellStyle name="Normal 61" xfId="34684" xr:uid="{00000000-0005-0000-0000-00007D870000}"/>
    <cellStyle name="Normal 62" xfId="34685" xr:uid="{00000000-0005-0000-0000-00007E870000}"/>
    <cellStyle name="Normal 62 2" xfId="34686" xr:uid="{00000000-0005-0000-0000-00007F870000}"/>
    <cellStyle name="Normal 63" xfId="34687" xr:uid="{00000000-0005-0000-0000-000080870000}"/>
    <cellStyle name="Normal 64" xfId="34688" xr:uid="{00000000-0005-0000-0000-000081870000}"/>
    <cellStyle name="Normal 65" xfId="34689" xr:uid="{00000000-0005-0000-0000-000082870000}"/>
    <cellStyle name="Normal 66" xfId="34690" xr:uid="{00000000-0005-0000-0000-000083870000}"/>
    <cellStyle name="Normal 67" xfId="34691" xr:uid="{00000000-0005-0000-0000-000084870000}"/>
    <cellStyle name="Normal 68" xfId="34692" xr:uid="{00000000-0005-0000-0000-000085870000}"/>
    <cellStyle name="Normal 68 2" xfId="34693" xr:uid="{00000000-0005-0000-0000-000086870000}"/>
    <cellStyle name="Normal 69" xfId="34694" xr:uid="{00000000-0005-0000-0000-000087870000}"/>
    <cellStyle name="Normal 7" xfId="34695" xr:uid="{00000000-0005-0000-0000-000088870000}"/>
    <cellStyle name="normal' 7" xfId="34696" xr:uid="{00000000-0005-0000-0000-000089870000}"/>
    <cellStyle name="Normal 7 10" xfId="34697" xr:uid="{00000000-0005-0000-0000-00008A870000}"/>
    <cellStyle name="Normal 7 11" xfId="34698" xr:uid="{00000000-0005-0000-0000-00008B870000}"/>
    <cellStyle name="Normal 7 12" xfId="34699" xr:uid="{00000000-0005-0000-0000-00008C870000}"/>
    <cellStyle name="Normal 7 13" xfId="34700" xr:uid="{00000000-0005-0000-0000-00008D870000}"/>
    <cellStyle name="Normal 7 14" xfId="34701" xr:uid="{00000000-0005-0000-0000-00008E870000}"/>
    <cellStyle name="Normal 7 15" xfId="34702" xr:uid="{00000000-0005-0000-0000-00008F870000}"/>
    <cellStyle name="Normal 7 16" xfId="34703" xr:uid="{00000000-0005-0000-0000-000090870000}"/>
    <cellStyle name="Normal 7 17" xfId="34704" xr:uid="{00000000-0005-0000-0000-000091870000}"/>
    <cellStyle name="Normal 7 18" xfId="34705" xr:uid="{00000000-0005-0000-0000-000092870000}"/>
    <cellStyle name="Normal 7 19" xfId="34706" xr:uid="{00000000-0005-0000-0000-000093870000}"/>
    <cellStyle name="Normal 7 2" xfId="34707" xr:uid="{00000000-0005-0000-0000-000094870000}"/>
    <cellStyle name="Normal 7 20" xfId="34708" xr:uid="{00000000-0005-0000-0000-000095870000}"/>
    <cellStyle name="Normal 7 21" xfId="34709" xr:uid="{00000000-0005-0000-0000-000096870000}"/>
    <cellStyle name="Normal 7 22" xfId="34710" xr:uid="{00000000-0005-0000-0000-000097870000}"/>
    <cellStyle name="Normal 7 23" xfId="34711" xr:uid="{00000000-0005-0000-0000-000098870000}"/>
    <cellStyle name="Normal 7 24" xfId="34712" xr:uid="{00000000-0005-0000-0000-000099870000}"/>
    <cellStyle name="Normal 7 25" xfId="34713" xr:uid="{00000000-0005-0000-0000-00009A870000}"/>
    <cellStyle name="Normal 7 26" xfId="34714" xr:uid="{00000000-0005-0000-0000-00009B870000}"/>
    <cellStyle name="Normal 7 27" xfId="34715" xr:uid="{00000000-0005-0000-0000-00009C870000}"/>
    <cellStyle name="Normal 7 28" xfId="34716" xr:uid="{00000000-0005-0000-0000-00009D870000}"/>
    <cellStyle name="Normal 7 29" xfId="34717" xr:uid="{00000000-0005-0000-0000-00009E870000}"/>
    <cellStyle name="Normal 7 3" xfId="34718" xr:uid="{00000000-0005-0000-0000-00009F870000}"/>
    <cellStyle name="Normal 7 30" xfId="34719" xr:uid="{00000000-0005-0000-0000-0000A0870000}"/>
    <cellStyle name="Normal 7 31" xfId="34720" xr:uid="{00000000-0005-0000-0000-0000A1870000}"/>
    <cellStyle name="Normal 7 32" xfId="34721" xr:uid="{00000000-0005-0000-0000-0000A2870000}"/>
    <cellStyle name="Normal 7 33" xfId="34722" xr:uid="{00000000-0005-0000-0000-0000A3870000}"/>
    <cellStyle name="Normal 7 34" xfId="34723" xr:uid="{00000000-0005-0000-0000-0000A4870000}"/>
    <cellStyle name="Normal 7 35" xfId="34724" xr:uid="{00000000-0005-0000-0000-0000A5870000}"/>
    <cellStyle name="Normal 7 36" xfId="34725" xr:uid="{00000000-0005-0000-0000-0000A6870000}"/>
    <cellStyle name="Normal 7 4" xfId="34726" xr:uid="{00000000-0005-0000-0000-0000A7870000}"/>
    <cellStyle name="Normal 7 5" xfId="34727" xr:uid="{00000000-0005-0000-0000-0000A8870000}"/>
    <cellStyle name="Normal 7 6" xfId="34728" xr:uid="{00000000-0005-0000-0000-0000A9870000}"/>
    <cellStyle name="Normal 7 7" xfId="34729" xr:uid="{00000000-0005-0000-0000-0000AA870000}"/>
    <cellStyle name="Normal 7 8" xfId="34730" xr:uid="{00000000-0005-0000-0000-0000AB870000}"/>
    <cellStyle name="Normal 7 9" xfId="34731" xr:uid="{00000000-0005-0000-0000-0000AC870000}"/>
    <cellStyle name="Normal 7_CALPERS LTD Contributions CM Funds Preferred Return Calculation" xfId="34732" xr:uid="{00000000-0005-0000-0000-0000AD870000}"/>
    <cellStyle name="Normal 70" xfId="34733" xr:uid="{00000000-0005-0000-0000-0000AE870000}"/>
    <cellStyle name="Normal 70 2" xfId="34734" xr:uid="{00000000-0005-0000-0000-0000AF870000}"/>
    <cellStyle name="Normal 70 5 3" xfId="34735" xr:uid="{00000000-0005-0000-0000-0000B0870000}"/>
    <cellStyle name="Normal 71" xfId="34736" xr:uid="{00000000-0005-0000-0000-0000B1870000}"/>
    <cellStyle name="Normal 72" xfId="34737" xr:uid="{00000000-0005-0000-0000-0000B2870000}"/>
    <cellStyle name="Normal 72 2" xfId="34738" xr:uid="{00000000-0005-0000-0000-0000B3870000}"/>
    <cellStyle name="Normal 73" xfId="34739" xr:uid="{00000000-0005-0000-0000-0000B4870000}"/>
    <cellStyle name="Normal 74" xfId="34740" xr:uid="{00000000-0005-0000-0000-0000B5870000}"/>
    <cellStyle name="Normal 75" xfId="34741" xr:uid="{00000000-0005-0000-0000-0000B6870000}"/>
    <cellStyle name="Normal 76" xfId="34742" xr:uid="{00000000-0005-0000-0000-0000B7870000}"/>
    <cellStyle name="Normal 77" xfId="34743" xr:uid="{00000000-0005-0000-0000-0000B8870000}"/>
    <cellStyle name="Normal 78" xfId="34744" xr:uid="{00000000-0005-0000-0000-0000B9870000}"/>
    <cellStyle name="Normal 79" xfId="34745" xr:uid="{00000000-0005-0000-0000-0000BA870000}"/>
    <cellStyle name="Normal 79 3" xfId="34746" xr:uid="{00000000-0005-0000-0000-0000BB870000}"/>
    <cellStyle name="Normal 8" xfId="34747" xr:uid="{00000000-0005-0000-0000-0000BC870000}"/>
    <cellStyle name="normal' 8" xfId="34748" xr:uid="{00000000-0005-0000-0000-0000BD870000}"/>
    <cellStyle name="Normal 8 10" xfId="34749" xr:uid="{00000000-0005-0000-0000-0000BE870000}"/>
    <cellStyle name="Normal 8 11" xfId="34750" xr:uid="{00000000-0005-0000-0000-0000BF870000}"/>
    <cellStyle name="Normal 8 12" xfId="34751" xr:uid="{00000000-0005-0000-0000-0000C0870000}"/>
    <cellStyle name="Normal 8 13" xfId="34752" xr:uid="{00000000-0005-0000-0000-0000C1870000}"/>
    <cellStyle name="Normal 8 14" xfId="34753" xr:uid="{00000000-0005-0000-0000-0000C2870000}"/>
    <cellStyle name="Normal 8 15" xfId="34754" xr:uid="{00000000-0005-0000-0000-0000C3870000}"/>
    <cellStyle name="Normal 8 16" xfId="34755" xr:uid="{00000000-0005-0000-0000-0000C4870000}"/>
    <cellStyle name="Normal 8 17" xfId="34756" xr:uid="{00000000-0005-0000-0000-0000C5870000}"/>
    <cellStyle name="Normal 8 18" xfId="34757" xr:uid="{00000000-0005-0000-0000-0000C6870000}"/>
    <cellStyle name="Normal 8 19" xfId="34758" xr:uid="{00000000-0005-0000-0000-0000C7870000}"/>
    <cellStyle name="Normal 8 2" xfId="34759" xr:uid="{00000000-0005-0000-0000-0000C8870000}"/>
    <cellStyle name="Normal 8 2 2" xfId="34760" xr:uid="{00000000-0005-0000-0000-0000C9870000}"/>
    <cellStyle name="Normal 8 2 2 2" xfId="34761" xr:uid="{00000000-0005-0000-0000-0000CA870000}"/>
    <cellStyle name="Normal 8 2 2 2 2" xfId="34762" xr:uid="{00000000-0005-0000-0000-0000CB870000}"/>
    <cellStyle name="Normal 8 2 2 3" xfId="34763" xr:uid="{00000000-0005-0000-0000-0000CC870000}"/>
    <cellStyle name="Normal 8 2 2 4" xfId="34764" xr:uid="{00000000-0005-0000-0000-0000CD870000}"/>
    <cellStyle name="Normal 8 2 3" xfId="34765" xr:uid="{00000000-0005-0000-0000-0000CE870000}"/>
    <cellStyle name="Normal 8 2 3 2" xfId="34766" xr:uid="{00000000-0005-0000-0000-0000CF870000}"/>
    <cellStyle name="Normal 8 2 3 2 2" xfId="34767" xr:uid="{00000000-0005-0000-0000-0000D0870000}"/>
    <cellStyle name="Normal 8 2 3 3" xfId="34768" xr:uid="{00000000-0005-0000-0000-0000D1870000}"/>
    <cellStyle name="Normal 8 2 3 4" xfId="34769" xr:uid="{00000000-0005-0000-0000-0000D2870000}"/>
    <cellStyle name="Normal 8 2 4" xfId="34770" xr:uid="{00000000-0005-0000-0000-0000D3870000}"/>
    <cellStyle name="Normal 8 2 4 2" xfId="34771" xr:uid="{00000000-0005-0000-0000-0000D4870000}"/>
    <cellStyle name="Normal 8 2 4 3" xfId="34772" xr:uid="{00000000-0005-0000-0000-0000D5870000}"/>
    <cellStyle name="Normal 8 2 5" xfId="34773" xr:uid="{00000000-0005-0000-0000-0000D6870000}"/>
    <cellStyle name="Normal 8 20" xfId="34774" xr:uid="{00000000-0005-0000-0000-0000D7870000}"/>
    <cellStyle name="Normal 8 21" xfId="34775" xr:uid="{00000000-0005-0000-0000-0000D8870000}"/>
    <cellStyle name="Normal 8 22" xfId="34776" xr:uid="{00000000-0005-0000-0000-0000D9870000}"/>
    <cellStyle name="Normal 8 23" xfId="34777" xr:uid="{00000000-0005-0000-0000-0000DA870000}"/>
    <cellStyle name="Normal 8 24" xfId="34778" xr:uid="{00000000-0005-0000-0000-0000DB870000}"/>
    <cellStyle name="Normal 8 25" xfId="34779" xr:uid="{00000000-0005-0000-0000-0000DC870000}"/>
    <cellStyle name="Normal 8 26" xfId="34780" xr:uid="{00000000-0005-0000-0000-0000DD870000}"/>
    <cellStyle name="Normal 8 27" xfId="34781" xr:uid="{00000000-0005-0000-0000-0000DE870000}"/>
    <cellStyle name="Normal 8 28" xfId="34782" xr:uid="{00000000-0005-0000-0000-0000DF870000}"/>
    <cellStyle name="Normal 8 29" xfId="34783" xr:uid="{00000000-0005-0000-0000-0000E0870000}"/>
    <cellStyle name="Normal 8 3" xfId="34784" xr:uid="{00000000-0005-0000-0000-0000E1870000}"/>
    <cellStyle name="Normal 8 3 2" xfId="34785" xr:uid="{00000000-0005-0000-0000-0000E2870000}"/>
    <cellStyle name="Normal 8 3 2 2" xfId="34786" xr:uid="{00000000-0005-0000-0000-0000E3870000}"/>
    <cellStyle name="Normal 8 3 2 3" xfId="34787" xr:uid="{00000000-0005-0000-0000-0000E4870000}"/>
    <cellStyle name="Normal 8 3 3" xfId="34788" xr:uid="{00000000-0005-0000-0000-0000E5870000}"/>
    <cellStyle name="Normal 8 30" xfId="34789" xr:uid="{00000000-0005-0000-0000-0000E6870000}"/>
    <cellStyle name="Normal 8 31" xfId="34790" xr:uid="{00000000-0005-0000-0000-0000E7870000}"/>
    <cellStyle name="Normal 8 32" xfId="34791" xr:uid="{00000000-0005-0000-0000-0000E8870000}"/>
    <cellStyle name="Normal 8 33" xfId="34792" xr:uid="{00000000-0005-0000-0000-0000E9870000}"/>
    <cellStyle name="Normal 8 34" xfId="34793" xr:uid="{00000000-0005-0000-0000-0000EA870000}"/>
    <cellStyle name="Normal 8 35" xfId="34794" xr:uid="{00000000-0005-0000-0000-0000EB870000}"/>
    <cellStyle name="Normal 8 4" xfId="34795" xr:uid="{00000000-0005-0000-0000-0000EC870000}"/>
    <cellStyle name="Normal 8 4 2" xfId="34796" xr:uid="{00000000-0005-0000-0000-0000ED870000}"/>
    <cellStyle name="Normal 8 4 2 2" xfId="34797" xr:uid="{00000000-0005-0000-0000-0000EE870000}"/>
    <cellStyle name="Normal 8 4 3" xfId="34798" xr:uid="{00000000-0005-0000-0000-0000EF870000}"/>
    <cellStyle name="Normal 8 4 4" xfId="34799" xr:uid="{00000000-0005-0000-0000-0000F0870000}"/>
    <cellStyle name="Normal 8 5" xfId="34800" xr:uid="{00000000-0005-0000-0000-0000F1870000}"/>
    <cellStyle name="Normal 8 5 2" xfId="34801" xr:uid="{00000000-0005-0000-0000-0000F2870000}"/>
    <cellStyle name="Normal 8 5 3" xfId="34802" xr:uid="{00000000-0005-0000-0000-0000F3870000}"/>
    <cellStyle name="Normal 8 6" xfId="34803" xr:uid="{00000000-0005-0000-0000-0000F4870000}"/>
    <cellStyle name="Normal 8 7" xfId="34804" xr:uid="{00000000-0005-0000-0000-0000F5870000}"/>
    <cellStyle name="Normal 8 8" xfId="34805" xr:uid="{00000000-0005-0000-0000-0000F6870000}"/>
    <cellStyle name="Normal 8 9" xfId="34806" xr:uid="{00000000-0005-0000-0000-0000F7870000}"/>
    <cellStyle name="Normal 8_CALPERS LTD Contributions CM Funds Preferred Return Calculation" xfId="34807" xr:uid="{00000000-0005-0000-0000-0000F8870000}"/>
    <cellStyle name="Normal 80" xfId="34808" xr:uid="{00000000-0005-0000-0000-0000F9870000}"/>
    <cellStyle name="Normal 80 2" xfId="34809" xr:uid="{00000000-0005-0000-0000-0000FA870000}"/>
    <cellStyle name="Normal 81" xfId="34810" xr:uid="{00000000-0005-0000-0000-0000FB870000}"/>
    <cellStyle name="Normal 82" xfId="34811" xr:uid="{00000000-0005-0000-0000-0000FC870000}"/>
    <cellStyle name="Normal 83" xfId="34812" xr:uid="{00000000-0005-0000-0000-0000FD870000}"/>
    <cellStyle name="Normal 84" xfId="34813" xr:uid="{00000000-0005-0000-0000-0000FE870000}"/>
    <cellStyle name="Normal 85" xfId="34814" xr:uid="{00000000-0005-0000-0000-0000FF870000}"/>
    <cellStyle name="Normal 86" xfId="34815" xr:uid="{00000000-0005-0000-0000-000000880000}"/>
    <cellStyle name="Normal 87" xfId="34816" xr:uid="{00000000-0005-0000-0000-000001880000}"/>
    <cellStyle name="Normal 88" xfId="34817" xr:uid="{00000000-0005-0000-0000-000002880000}"/>
    <cellStyle name="Normal 89" xfId="34818" xr:uid="{00000000-0005-0000-0000-000003880000}"/>
    <cellStyle name="Normal 9" xfId="34819" xr:uid="{00000000-0005-0000-0000-000004880000}"/>
    <cellStyle name="normal' 9" xfId="34820" xr:uid="{00000000-0005-0000-0000-000005880000}"/>
    <cellStyle name="Normal 9 10" xfId="34821" xr:uid="{00000000-0005-0000-0000-000006880000}"/>
    <cellStyle name="Normal 9 11" xfId="34822" xr:uid="{00000000-0005-0000-0000-000007880000}"/>
    <cellStyle name="Normal 9 12" xfId="34823" xr:uid="{00000000-0005-0000-0000-000008880000}"/>
    <cellStyle name="Normal 9 13" xfId="34824" xr:uid="{00000000-0005-0000-0000-000009880000}"/>
    <cellStyle name="Normal 9 14" xfId="34825" xr:uid="{00000000-0005-0000-0000-00000A880000}"/>
    <cellStyle name="Normal 9 15" xfId="34826" xr:uid="{00000000-0005-0000-0000-00000B880000}"/>
    <cellStyle name="Normal 9 16" xfId="34827" xr:uid="{00000000-0005-0000-0000-00000C880000}"/>
    <cellStyle name="Normal 9 17" xfId="34828" xr:uid="{00000000-0005-0000-0000-00000D880000}"/>
    <cellStyle name="Normal 9 18" xfId="34829" xr:uid="{00000000-0005-0000-0000-00000E880000}"/>
    <cellStyle name="Normal 9 19" xfId="34830" xr:uid="{00000000-0005-0000-0000-00000F880000}"/>
    <cellStyle name="Normal 9 2" xfId="34831" xr:uid="{00000000-0005-0000-0000-000010880000}"/>
    <cellStyle name="Normal 9 2 2" xfId="34832" xr:uid="{00000000-0005-0000-0000-000011880000}"/>
    <cellStyle name="Normal 9 2 2 2" xfId="34833" xr:uid="{00000000-0005-0000-0000-000012880000}"/>
    <cellStyle name="Normal 9 2 2 2 2" xfId="34834" xr:uid="{00000000-0005-0000-0000-000013880000}"/>
    <cellStyle name="Normal 9 2 2 3" xfId="34835" xr:uid="{00000000-0005-0000-0000-000014880000}"/>
    <cellStyle name="Normal 9 2 2 4" xfId="34836" xr:uid="{00000000-0005-0000-0000-000015880000}"/>
    <cellStyle name="Normal 9 2 3" xfId="34837" xr:uid="{00000000-0005-0000-0000-000016880000}"/>
    <cellStyle name="Normal 9 2 3 2" xfId="34838" xr:uid="{00000000-0005-0000-0000-000017880000}"/>
    <cellStyle name="Normal 9 2 3 2 2" xfId="34839" xr:uid="{00000000-0005-0000-0000-000018880000}"/>
    <cellStyle name="Normal 9 2 3 3" xfId="34840" xr:uid="{00000000-0005-0000-0000-000019880000}"/>
    <cellStyle name="Normal 9 2 3 4" xfId="34841" xr:uid="{00000000-0005-0000-0000-00001A880000}"/>
    <cellStyle name="Normal 9 2 4" xfId="34842" xr:uid="{00000000-0005-0000-0000-00001B880000}"/>
    <cellStyle name="Normal 9 2 4 2" xfId="34843" xr:uid="{00000000-0005-0000-0000-00001C880000}"/>
    <cellStyle name="Normal 9 2 4 3" xfId="34844" xr:uid="{00000000-0005-0000-0000-00001D880000}"/>
    <cellStyle name="Normal 9 2 5" xfId="34845" xr:uid="{00000000-0005-0000-0000-00001E880000}"/>
    <cellStyle name="Normal 9 20" xfId="34846" xr:uid="{00000000-0005-0000-0000-00001F880000}"/>
    <cellStyle name="Normal 9 21" xfId="34847" xr:uid="{00000000-0005-0000-0000-000020880000}"/>
    <cellStyle name="Normal 9 22" xfId="34848" xr:uid="{00000000-0005-0000-0000-000021880000}"/>
    <cellStyle name="Normal 9 23" xfId="34849" xr:uid="{00000000-0005-0000-0000-000022880000}"/>
    <cellStyle name="Normal 9 24" xfId="34850" xr:uid="{00000000-0005-0000-0000-000023880000}"/>
    <cellStyle name="Normal 9 25" xfId="34851" xr:uid="{00000000-0005-0000-0000-000024880000}"/>
    <cellStyle name="Normal 9 26" xfId="34852" xr:uid="{00000000-0005-0000-0000-000025880000}"/>
    <cellStyle name="Normal 9 27" xfId="34853" xr:uid="{00000000-0005-0000-0000-000026880000}"/>
    <cellStyle name="Normal 9 28" xfId="34854" xr:uid="{00000000-0005-0000-0000-000027880000}"/>
    <cellStyle name="Normal 9 29" xfId="34855" xr:uid="{00000000-0005-0000-0000-000028880000}"/>
    <cellStyle name="Normal 9 3" xfId="34856" xr:uid="{00000000-0005-0000-0000-000029880000}"/>
    <cellStyle name="Normal 9 3 2" xfId="34857" xr:uid="{00000000-0005-0000-0000-00002A880000}"/>
    <cellStyle name="Normal 9 3 2 2" xfId="34858" xr:uid="{00000000-0005-0000-0000-00002B880000}"/>
    <cellStyle name="Normal 9 3 2 3" xfId="34859" xr:uid="{00000000-0005-0000-0000-00002C880000}"/>
    <cellStyle name="Normal 9 3 3" xfId="34860" xr:uid="{00000000-0005-0000-0000-00002D880000}"/>
    <cellStyle name="Normal 9 30" xfId="34861" xr:uid="{00000000-0005-0000-0000-00002E880000}"/>
    <cellStyle name="Normal 9 31" xfId="34862" xr:uid="{00000000-0005-0000-0000-00002F880000}"/>
    <cellStyle name="Normal 9 32" xfId="34863" xr:uid="{00000000-0005-0000-0000-000030880000}"/>
    <cellStyle name="Normal 9 33" xfId="34864" xr:uid="{00000000-0005-0000-0000-000031880000}"/>
    <cellStyle name="Normal 9 34" xfId="34865" xr:uid="{00000000-0005-0000-0000-000032880000}"/>
    <cellStyle name="Normal 9 4" xfId="34866" xr:uid="{00000000-0005-0000-0000-000033880000}"/>
    <cellStyle name="Normal 9 4 2" xfId="34867" xr:uid="{00000000-0005-0000-0000-000034880000}"/>
    <cellStyle name="Normal 9 4 2 2" xfId="34868" xr:uid="{00000000-0005-0000-0000-000035880000}"/>
    <cellStyle name="Normal 9 4 3" xfId="34869" xr:uid="{00000000-0005-0000-0000-000036880000}"/>
    <cellStyle name="Normal 9 4 4" xfId="34870" xr:uid="{00000000-0005-0000-0000-000037880000}"/>
    <cellStyle name="Normal 9 5" xfId="34871" xr:uid="{00000000-0005-0000-0000-000038880000}"/>
    <cellStyle name="Normal 9 5 2" xfId="34872" xr:uid="{00000000-0005-0000-0000-000039880000}"/>
    <cellStyle name="Normal 9 5 3" xfId="34873" xr:uid="{00000000-0005-0000-0000-00003A880000}"/>
    <cellStyle name="Normal 9 6" xfId="34874" xr:uid="{00000000-0005-0000-0000-00003B880000}"/>
    <cellStyle name="Normal 9 7" xfId="34875" xr:uid="{00000000-0005-0000-0000-00003C880000}"/>
    <cellStyle name="Normal 9 8" xfId="34876" xr:uid="{00000000-0005-0000-0000-00003D880000}"/>
    <cellStyle name="Normal 9 9" xfId="34877" xr:uid="{00000000-0005-0000-0000-00003E880000}"/>
    <cellStyle name="Normal 9_CALPERS LTD Contributions CM Funds Preferred Return Calculation" xfId="34878" xr:uid="{00000000-0005-0000-0000-00003F880000}"/>
    <cellStyle name="Normal 90" xfId="34879" xr:uid="{00000000-0005-0000-0000-000040880000}"/>
    <cellStyle name="Normal 91" xfId="34880" xr:uid="{00000000-0005-0000-0000-000041880000}"/>
    <cellStyle name="Normal 92" xfId="34881" xr:uid="{00000000-0005-0000-0000-000042880000}"/>
    <cellStyle name="Normal 93" xfId="34882" xr:uid="{00000000-0005-0000-0000-000043880000}"/>
    <cellStyle name="Normal 94" xfId="34883" xr:uid="{00000000-0005-0000-0000-000044880000}"/>
    <cellStyle name="Normal 95" xfId="34884" xr:uid="{00000000-0005-0000-0000-000045880000}"/>
    <cellStyle name="Normal 96" xfId="34885" xr:uid="{00000000-0005-0000-0000-000046880000}"/>
    <cellStyle name="Normal 97" xfId="34886" xr:uid="{00000000-0005-0000-0000-000047880000}"/>
    <cellStyle name="Normal 98" xfId="34887" xr:uid="{00000000-0005-0000-0000-000048880000}"/>
    <cellStyle name="Normal 99" xfId="34888" xr:uid="{00000000-0005-0000-0000-000049880000}"/>
    <cellStyle name="Normal Bold" xfId="34889" xr:uid="{00000000-0005-0000-0000-00004A880000}"/>
    <cellStyle name="Normal Bold Italic" xfId="34890" xr:uid="{00000000-0005-0000-0000-00004B880000}"/>
    <cellStyle name="Normal Cells" xfId="34891" xr:uid="{00000000-0005-0000-0000-00004C880000}"/>
    <cellStyle name="Normal dotted under" xfId="34892" xr:uid="{00000000-0005-0000-0000-00004D880000}"/>
    <cellStyle name="Normal dotted under 2" xfId="34893" xr:uid="{00000000-0005-0000-0000-00004E880000}"/>
    <cellStyle name="Normal dotted under 3" xfId="34894" xr:uid="{00000000-0005-0000-0000-00004F880000}"/>
    <cellStyle name="Normal Italic" xfId="34895" xr:uid="{00000000-0005-0000-0000-000050880000}"/>
    <cellStyle name="Normal, Valuation Summary" xfId="34896" xr:uid="{00000000-0005-0000-0000-000051880000}"/>
    <cellStyle name="Normal, Valuation Summary 2" xfId="34897" xr:uid="{00000000-0005-0000-0000-000052880000}"/>
    <cellStyle name="Normal, Valuation Summary 3" xfId="34898" xr:uid="{00000000-0005-0000-0000-000053880000}"/>
    <cellStyle name="Normal, Valuation Summary_CALPERS LTD Contributions CM Funds Preferred Return Calculation" xfId="34899" xr:uid="{00000000-0005-0000-0000-000054880000}"/>
    <cellStyle name="normal'_Book4" xfId="34900" xr:uid="{00000000-0005-0000-0000-000055880000}"/>
    <cellStyle name="Normal_New Format Excel Cover (2)" xfId="12" xr:uid="{00000000-0005-0000-0000-000056880000}"/>
    <cellStyle name="Normal0" xfId="34901" xr:uid="{00000000-0005-0000-0000-000057880000}"/>
    <cellStyle name="Normal1" xfId="34902" xr:uid="{00000000-0005-0000-0000-000058880000}"/>
    <cellStyle name="Normal1Places" xfId="34903" xr:uid="{00000000-0005-0000-0000-000059880000}"/>
    <cellStyle name="Normal1Places 2" xfId="34904" xr:uid="{00000000-0005-0000-0000-00005A880000}"/>
    <cellStyle name="Normal1Places 3" xfId="34905" xr:uid="{00000000-0005-0000-0000-00005B880000}"/>
    <cellStyle name="Normal1Places_CALPERS LTD Contributions CM Funds Preferred Return Calculation" xfId="34906" xr:uid="{00000000-0005-0000-0000-00005C880000}"/>
    <cellStyle name="Normal2" xfId="34907" xr:uid="{00000000-0005-0000-0000-00005D880000}"/>
    <cellStyle name="Normal2Places" xfId="34908" xr:uid="{00000000-0005-0000-0000-00005E880000}"/>
    <cellStyle name="Normal2Places 2" xfId="34909" xr:uid="{00000000-0005-0000-0000-00005F880000}"/>
    <cellStyle name="Normal2Places 3" xfId="34910" xr:uid="{00000000-0005-0000-0000-000060880000}"/>
    <cellStyle name="Normal2Places_CALPERS LTD Contributions CM Funds Preferred Return Calculation" xfId="34911" xr:uid="{00000000-0005-0000-0000-000061880000}"/>
    <cellStyle name="Normal3Places" xfId="34912" xr:uid="{00000000-0005-0000-0000-000062880000}"/>
    <cellStyle name="NormalCurrency" xfId="34913" xr:uid="{00000000-0005-0000-0000-000063880000}"/>
    <cellStyle name="Normale_07 Deut - FS0699HY" xfId="34914" xr:uid="{00000000-0005-0000-0000-000064880000}"/>
    <cellStyle name="NormalGB" xfId="34915" xr:uid="{00000000-0005-0000-0000-000065880000}"/>
    <cellStyle name="Normal-HelBold" xfId="34916" xr:uid="{00000000-0005-0000-0000-000066880000}"/>
    <cellStyle name="Normal-HelUnderline" xfId="34917" xr:uid="{00000000-0005-0000-0000-000067880000}"/>
    <cellStyle name="Normal-Helvetica" xfId="34918" xr:uid="{00000000-0005-0000-0000-000068880000}"/>
    <cellStyle name="NormalMultiple" xfId="34919" xr:uid="{00000000-0005-0000-0000-000069880000}"/>
    <cellStyle name="Normalny_Arkusz2" xfId="34920" xr:uid="{00000000-0005-0000-0000-00006A880000}"/>
    <cellStyle name="NormalX" xfId="34921" xr:uid="{00000000-0005-0000-0000-00006B880000}"/>
    <cellStyle name="Notes" xfId="34922" xr:uid="{00000000-0005-0000-0000-00006C880000}"/>
    <cellStyle name="Notes 2" xfId="34923" xr:uid="{00000000-0005-0000-0000-00006D880000}"/>
    <cellStyle name="Notes#Total" xfId="34924" xr:uid="{00000000-0005-0000-0000-00006E880000}"/>
    <cellStyle name="Num0Un" xfId="34925" xr:uid="{00000000-0005-0000-0000-00006F880000}"/>
    <cellStyle name="Num1" xfId="34926" xr:uid="{00000000-0005-0000-0000-000070880000}"/>
    <cellStyle name="Num1Blue" xfId="34927" xr:uid="{00000000-0005-0000-0000-000071880000}"/>
    <cellStyle name="num1Style" xfId="34928" xr:uid="{00000000-0005-0000-0000-000072880000}"/>
    <cellStyle name="num1Styleb" xfId="34929" xr:uid="{00000000-0005-0000-0000-000073880000}"/>
    <cellStyle name="Num2" xfId="34930" xr:uid="{00000000-0005-0000-0000-000074880000}"/>
    <cellStyle name="Num2Un" xfId="34931" xr:uid="{00000000-0005-0000-0000-000075880000}"/>
    <cellStyle name="num4Style" xfId="34932" xr:uid="{00000000-0005-0000-0000-000076880000}"/>
    <cellStyle name="num4Styleb" xfId="34933" xr:uid="{00000000-0005-0000-0000-000077880000}"/>
    <cellStyle name="Number" xfId="34934" xr:uid="{00000000-0005-0000-0000-000078880000}"/>
    <cellStyle name="number total" xfId="34935" xr:uid="{00000000-0005-0000-0000-000079880000}"/>
    <cellStyle name="number total 2" xfId="34936" xr:uid="{00000000-0005-0000-0000-00007A880000}"/>
    <cellStyle name="number_CM" xfId="34937" xr:uid="{00000000-0005-0000-0000-00007B880000}"/>
    <cellStyle name="Number2DecimalStyle" xfId="34938" xr:uid="{00000000-0005-0000-0000-00007C880000}"/>
    <cellStyle name="Number3DecimalStyle" xfId="34939" xr:uid="{00000000-0005-0000-0000-00007D880000}"/>
    <cellStyle name="Number4DecimalStyle" xfId="34940" xr:uid="{00000000-0005-0000-0000-00007E880000}"/>
    <cellStyle name="Number5DecimalStyle" xfId="34941" xr:uid="{00000000-0005-0000-0000-00007F880000}"/>
    <cellStyle name="Number6DecimalStyle" xfId="34942" xr:uid="{00000000-0005-0000-0000-000080880000}"/>
    <cellStyle name="NumberFormat" xfId="34943" xr:uid="{00000000-0005-0000-0000-000081880000}"/>
    <cellStyle name="Numbers" xfId="34944" xr:uid="{00000000-0005-0000-0000-000082880000}"/>
    <cellStyle name="Numbers - Bold" xfId="34945" xr:uid="{00000000-0005-0000-0000-000083880000}"/>
    <cellStyle name="Numbers - Bold - Italic" xfId="34946" xr:uid="{00000000-0005-0000-0000-000084880000}"/>
    <cellStyle name="Numbers - Bold_PE Fund Projections 2010-03-11" xfId="34947" xr:uid="{00000000-0005-0000-0000-000085880000}"/>
    <cellStyle name="Numbers - Large" xfId="34948" xr:uid="{00000000-0005-0000-0000-000086880000}"/>
    <cellStyle name="numbers $ (no lines)" xfId="34949" xr:uid="{00000000-0005-0000-0000-000087880000}"/>
    <cellStyle name="numbers $ double line" xfId="34950" xr:uid="{00000000-0005-0000-0000-000088880000}"/>
    <cellStyle name="numbers only" xfId="34951" xr:uid="{00000000-0005-0000-0000-000089880000}"/>
    <cellStyle name="numbers single line" xfId="34952" xr:uid="{00000000-0005-0000-0000-00008A880000}"/>
    <cellStyle name="numbers_CM" xfId="34953" xr:uid="{00000000-0005-0000-0000-00008B880000}"/>
    <cellStyle name="numPStyle" xfId="34954" xr:uid="{00000000-0005-0000-0000-00008C880000}"/>
    <cellStyle name="numPStyleb" xfId="34955" xr:uid="{00000000-0005-0000-0000-00008D880000}"/>
    <cellStyle name="numXStyle" xfId="34956" xr:uid="{00000000-0005-0000-0000-00008E880000}"/>
    <cellStyle name="numXStyleb" xfId="34957" xr:uid="{00000000-0005-0000-0000-00008F880000}"/>
    <cellStyle name="Œ…‹æØ‚è [0.00]_1997 Cal. Plan" xfId="34958" xr:uid="{00000000-0005-0000-0000-000090880000}"/>
    <cellStyle name="Œ…‹æØ‚è_Area" xfId="34959" xr:uid="{00000000-0005-0000-0000-000091880000}"/>
    <cellStyle name="onedec" xfId="34960" xr:uid="{00000000-0005-0000-0000-000092880000}"/>
    <cellStyle name="op" xfId="34961" xr:uid="{00000000-0005-0000-0000-000093880000}"/>
    <cellStyle name="OScommands" xfId="34962" xr:uid="{00000000-0005-0000-0000-000094880000}"/>
    <cellStyle name="outh America" xfId="34963" xr:uid="{00000000-0005-0000-0000-000095880000}"/>
    <cellStyle name="Output Amounts" xfId="34964" xr:uid="{00000000-0005-0000-0000-000096880000}"/>
    <cellStyle name="Output Column Headings" xfId="34965" xr:uid="{00000000-0005-0000-0000-000097880000}"/>
    <cellStyle name="Output Line Items" xfId="34966" xr:uid="{00000000-0005-0000-0000-000098880000}"/>
    <cellStyle name="Output Line Items 2" xfId="34967" xr:uid="{00000000-0005-0000-0000-000099880000}"/>
    <cellStyle name="Output Report Heading" xfId="34968" xr:uid="{00000000-0005-0000-0000-00009A880000}"/>
    <cellStyle name="Output Report Title" xfId="34969" xr:uid="{00000000-0005-0000-0000-00009B880000}"/>
    <cellStyle name="OVER" xfId="34970" xr:uid="{00000000-0005-0000-0000-00009C880000}"/>
    <cellStyle name="p" xfId="34971" xr:uid="{00000000-0005-0000-0000-00009D880000}"/>
    <cellStyle name="P&amp;L Numbers" xfId="34972" xr:uid="{00000000-0005-0000-0000-00009E880000}"/>
    <cellStyle name="p_16 integrated_standalone" xfId="34973" xr:uid="{00000000-0005-0000-0000-00009F880000}"/>
    <cellStyle name="p_2007 Trans Fees for NMFI Calc" xfId="34974" xr:uid="{00000000-0005-0000-0000-0000A0880000}"/>
    <cellStyle name="p_2008 Fund Expense Forecast - MASTER FILE" xfId="34975" xr:uid="{00000000-0005-0000-0000-0000A1880000}"/>
    <cellStyle name="p_2008.projected.version.II" xfId="34976" xr:uid="{00000000-0005-0000-0000-0000A2880000}"/>
    <cellStyle name="p_2009 Functional Compensation (2)" xfId="34977" xr:uid="{00000000-0005-0000-0000-0000A3880000}"/>
    <cellStyle name="p_3Q 07 Revenue Overview" xfId="34978" xr:uid="{00000000-0005-0000-0000-0000A4880000}"/>
    <cellStyle name="p_3Q 07 Revenue Overview_MDA - AUM Modelv3_6 18" xfId="34979" xr:uid="{00000000-0005-0000-0000-0000A5880000}"/>
    <cellStyle name="p_3Q 07 Revenue Overview_MDA - AUM Modelv4_values8 11" xfId="34980" xr:uid="{00000000-0005-0000-0000-0000A6880000}"/>
    <cellStyle name="p_3Q 07 Revenue Overview_MDA - AUM Modelv4_values8 11 (2)" xfId="34981" xr:uid="{00000000-0005-0000-0000-0000A7880000}"/>
    <cellStyle name="p_Adv &amp; Trx Fees Back-up Slide" xfId="34982" xr:uid="{00000000-0005-0000-0000-0000A8880000}"/>
    <cellStyle name="p_Adv &amp; Trx Fees Back-up Slide_2009 Functional Compensation (2)" xfId="34983" xr:uid="{00000000-0005-0000-0000-0000A9880000}"/>
    <cellStyle name="p_Adv &amp; Trx Fees Back-up Slide_AGM Earnings Forecast Model_080724_v35_FINAL" xfId="34984" xr:uid="{00000000-0005-0000-0000-0000AA880000}"/>
    <cellStyle name="p_Adv &amp; Trx Fees Back-up Slide_Book9" xfId="34985" xr:uid="{00000000-0005-0000-0000-0000AB880000}"/>
    <cellStyle name="p_AGM Earnings Forecast Model_080724_v16" xfId="34986" xr:uid="{00000000-0005-0000-0000-0000AC880000}"/>
    <cellStyle name="p_AGM Earnings Forecast Model_080724_v37_FINAL" xfId="34987" xr:uid="{00000000-0005-0000-0000-0000AD880000}"/>
    <cellStyle name="p_AGM Professional Fees (summary)" xfId="34988" xr:uid="{00000000-0005-0000-0000-0000AE880000}"/>
    <cellStyle name="p_AGM Professional Fees (summary)_2009 Functional Compensation (2)" xfId="34989" xr:uid="{00000000-0005-0000-0000-0000AF880000}"/>
    <cellStyle name="p_AGM Professional Fees (summary)_AGM Earnings Forecast Model_080724_v35_FINAL" xfId="34990" xr:uid="{00000000-0005-0000-0000-0000B0880000}"/>
    <cellStyle name="p_AGM Professional Fees (summary)_Book9" xfId="34991" xr:uid="{00000000-0005-0000-0000-0000B1880000}"/>
    <cellStyle name="p_AGM Professional Fees (summary)_MDA - AUM Modelv3_6 18" xfId="34992" xr:uid="{00000000-0005-0000-0000-0000B2880000}"/>
    <cellStyle name="p_AGM Professional Fees (summary)_MDA - AUM Modelv4_values8 11" xfId="34993" xr:uid="{00000000-0005-0000-0000-0000B3880000}"/>
    <cellStyle name="p_AGM Professional Fees (summary)_MDA - AUM Modelv4_values8 11 (2)" xfId="34994" xr:uid="{00000000-0005-0000-0000-0000B4880000}"/>
    <cellStyle name="p_AGM YE NMFI (Estimated) 12-5-07 v1.3" xfId="34995" xr:uid="{00000000-0005-0000-0000-0000B5880000}"/>
    <cellStyle name="p_American Seafoods YOUs v1" xfId="34996" xr:uid="{00000000-0005-0000-0000-0000B6880000}"/>
    <cellStyle name="p_American Seafoods YOUs v1 2" xfId="34997" xr:uid="{00000000-0005-0000-0000-0000B7880000}"/>
    <cellStyle name="p_American Seafoods YOUs v1_Rights Offering Rider 4" xfId="34998" xr:uid="{00000000-0005-0000-0000-0000B8880000}"/>
    <cellStyle name="p_American Seafoods YOUs v1_Rights Offering Rider 4 2" xfId="34999" xr:uid="{00000000-0005-0000-0000-0000B9880000}"/>
    <cellStyle name="p_Apollo Advisors VI GAAP TB 12-31-07 - 3-27-08" xfId="35000" xr:uid="{00000000-0005-0000-0000-0000BA880000}"/>
    <cellStyle name="p_Apollo Due from -Due to as of 12-31-07 (D) revised" xfId="35001" xr:uid="{00000000-0005-0000-0000-0000BB880000}"/>
    <cellStyle name="p_Book10 (2)" xfId="35002" xr:uid="{00000000-0005-0000-0000-0000BC880000}"/>
    <cellStyle name="p_Book15" xfId="35003" xr:uid="{00000000-0005-0000-0000-0000BD880000}"/>
    <cellStyle name="p_Book2" xfId="35004" xr:uid="{00000000-0005-0000-0000-0000BE880000}"/>
    <cellStyle name="p_Book2_2009 Functional Compensation (2)" xfId="35005" xr:uid="{00000000-0005-0000-0000-0000BF880000}"/>
    <cellStyle name="p_Book2_AGM Earnings Forecast Model_080724_v35_FINAL" xfId="35006" xr:uid="{00000000-0005-0000-0000-0000C0880000}"/>
    <cellStyle name="p_Book2_Book9" xfId="35007" xr:uid="{00000000-0005-0000-0000-0000C1880000}"/>
    <cellStyle name="p_Book3 (2)" xfId="35008" xr:uid="{00000000-0005-0000-0000-0000C2880000}"/>
    <cellStyle name="p_Book8" xfId="35009" xr:uid="{00000000-0005-0000-0000-0000C3880000}"/>
    <cellStyle name="p_DCF" xfId="35010" xr:uid="{00000000-0005-0000-0000-0000C4880000}"/>
    <cellStyle name="p_DCF_LYO Returns 2010-03-06" xfId="35011" xr:uid="{00000000-0005-0000-0000-0000C5880000}"/>
    <cellStyle name="p_DCF_Template2" xfId="35012" xr:uid="{00000000-0005-0000-0000-0000C6880000}"/>
    <cellStyle name="p_DCF_Template2_1" xfId="35013" xr:uid="{00000000-0005-0000-0000-0000C7880000}"/>
    <cellStyle name="p_DCF_Template2_1_LYO Returns 2010-03-06" xfId="35014" xr:uid="{00000000-0005-0000-0000-0000C8880000}"/>
    <cellStyle name="p_DCF_Template2_LYO Returns 2010-03-06" xfId="35015" xr:uid="{00000000-0005-0000-0000-0000C9880000}"/>
    <cellStyle name="p_DCF_VERA" xfId="35016" xr:uid="{00000000-0005-0000-0000-0000CA880000}"/>
    <cellStyle name="p_DCF_VERA_1" xfId="35017" xr:uid="{00000000-0005-0000-0000-0000CB880000}"/>
    <cellStyle name="p_DCF_VERA_1_LYO Returns 2010-03-06" xfId="35018" xr:uid="{00000000-0005-0000-0000-0000CC880000}"/>
    <cellStyle name="p_DCF_VERA_1_Template2" xfId="35019" xr:uid="{00000000-0005-0000-0000-0000CD880000}"/>
    <cellStyle name="p_DCF_VERA_1_Template2_LYO Returns 2010-03-06" xfId="35020" xr:uid="{00000000-0005-0000-0000-0000CE880000}"/>
    <cellStyle name="p_DCF_VERA_LYO Returns 2010-03-06" xfId="35021" xr:uid="{00000000-0005-0000-0000-0000CF880000}"/>
    <cellStyle name="p_DCF_VERA_Template2" xfId="35022" xr:uid="{00000000-0005-0000-0000-0000D0880000}"/>
    <cellStyle name="p_DCF_VERA_Template2_LYO Returns 2010-03-06" xfId="35023" xr:uid="{00000000-0005-0000-0000-0000D1880000}"/>
    <cellStyle name="p_DCF_VERA_Template2_Model112" xfId="35024" xr:uid="{00000000-0005-0000-0000-0000D2880000}"/>
    <cellStyle name="p_DCF_VERA_Template2_Model112_LYO Returns 2010-03-06" xfId="35025" xr:uid="{00000000-0005-0000-0000-0000D3880000}"/>
    <cellStyle name="p_DCF_VERA_VERA" xfId="35026" xr:uid="{00000000-0005-0000-0000-0000D4880000}"/>
    <cellStyle name="p_DCF_VERA_VERA_1" xfId="35027" xr:uid="{00000000-0005-0000-0000-0000D5880000}"/>
    <cellStyle name="p_DCF_VERA_VERA_1_LYO Returns 2010-03-06" xfId="35028" xr:uid="{00000000-0005-0000-0000-0000D6880000}"/>
    <cellStyle name="p_DCF_VERA_VERA_2" xfId="35029" xr:uid="{00000000-0005-0000-0000-0000D7880000}"/>
    <cellStyle name="p_DCF_VERA_VERA_2_LYO Returns 2010-03-06" xfId="35030" xr:uid="{00000000-0005-0000-0000-0000D8880000}"/>
    <cellStyle name="p_DCF_VERA_VERA_2_Model112" xfId="35031" xr:uid="{00000000-0005-0000-0000-0000D9880000}"/>
    <cellStyle name="p_DCF_VERA_VERA_2_Model112_LYO Returns 2010-03-06" xfId="35032" xr:uid="{00000000-0005-0000-0000-0000DA880000}"/>
    <cellStyle name="p_DCF_VERA_VERA_LYO Returns 2010-03-06" xfId="35033" xr:uid="{00000000-0005-0000-0000-0000DB880000}"/>
    <cellStyle name="p_DCF_VERA_VERA_Template2" xfId="35034" xr:uid="{00000000-0005-0000-0000-0000DC880000}"/>
    <cellStyle name="p_DCF_VERA_VERA_Template2_LYO Returns 2010-03-06" xfId="35035" xr:uid="{00000000-0005-0000-0000-0000DD880000}"/>
    <cellStyle name="p_DCF_VERA_VERA_Template2_Model112" xfId="35036" xr:uid="{00000000-0005-0000-0000-0000DE880000}"/>
    <cellStyle name="p_DCF_VERA_VERA_Template2_Model112_LYO Returns 2010-03-06" xfId="35037" xr:uid="{00000000-0005-0000-0000-0000DF880000}"/>
    <cellStyle name="p_Expense Budget Template_v5" xfId="35038" xr:uid="{00000000-0005-0000-0000-0000E0880000}"/>
    <cellStyle name="p_Expense Summary Master File (2)" xfId="35039" xr:uid="{00000000-0005-0000-0000-0000E1880000}"/>
    <cellStyle name="p_Expense Summary Master File 2009-Update II" xfId="35040" xr:uid="{00000000-0005-0000-0000-0000E2880000}"/>
    <cellStyle name="p_Fees 2006-2008 on 12-17-07" xfId="35041" xr:uid="{00000000-0005-0000-0000-0000E3880000}"/>
    <cellStyle name="p_Fees 2006-2008 on 12-17-07_2009 Functional Compensation (2)" xfId="35042" xr:uid="{00000000-0005-0000-0000-0000E4880000}"/>
    <cellStyle name="p_Fees 2006-2008 on 12-17-07_AGM Earnings Forecast Model_080724_v35_FINAL" xfId="35043" xr:uid="{00000000-0005-0000-0000-0000E5880000}"/>
    <cellStyle name="p_Fees 2006-2008 on 12-17-07_Book9" xfId="35044" xr:uid="{00000000-0005-0000-0000-0000E6880000}"/>
    <cellStyle name="p_Functional Expenses" xfId="35045" xr:uid="{00000000-0005-0000-0000-0000E7880000}"/>
    <cellStyle name="p_MD&amp;A support - Q2 '08 and '07 - 09.11.08" xfId="35046" xr:uid="{00000000-0005-0000-0000-0000E8880000}"/>
    <cellStyle name="p_MDA - AUM Modelv3_6 18" xfId="35047" xr:uid="{00000000-0005-0000-0000-0000E9880000}"/>
    <cellStyle name="p_MDA - AUM Modelv4_values8 11" xfId="35048" xr:uid="{00000000-0005-0000-0000-0000EA880000}"/>
    <cellStyle name="p_MDA - AUM Modelv4_values8 11 (2)" xfId="35049" xr:uid="{00000000-0005-0000-0000-0000EB880000}"/>
    <cellStyle name="p_MI Distrib to Partners Q108 v8" xfId="35050" xr:uid="{00000000-0005-0000-0000-0000EC880000}"/>
    <cellStyle name="p_NMFI vs GAAP Transaction Fees (TB markup)" xfId="35051" xr:uid="{00000000-0005-0000-0000-0000ED880000}"/>
    <cellStyle name="p_NMFI vs GAAP Transaction Fees (TB markup)_2009 Functional Compensation (2)" xfId="35052" xr:uid="{00000000-0005-0000-0000-0000EE880000}"/>
    <cellStyle name="p_NMFI vs GAAP Transaction Fees (TB markup)_AGM Earnings Forecast Model_080724_v35_FINAL" xfId="35053" xr:uid="{00000000-0005-0000-0000-0000EF880000}"/>
    <cellStyle name="p_NMFI vs GAAP Transaction Fees (TB markup)_Book9" xfId="35054" xr:uid="{00000000-0005-0000-0000-0000F0880000}"/>
    <cellStyle name="p_Other Expense rec 9-30-07 v2" xfId="35055" xr:uid="{00000000-0005-0000-0000-0000F1880000}"/>
    <cellStyle name="p_Other Expense rec 9-30-07 v2 (4)" xfId="35056" xr:uid="{00000000-0005-0000-0000-0000F2880000}"/>
    <cellStyle name="p_Other Expense rec 9-30-07 v2 (4)_2009 Functional Compensation (2)" xfId="35057" xr:uid="{00000000-0005-0000-0000-0000F3880000}"/>
    <cellStyle name="p_Other Expense rec 9-30-07 v2 (4)_AGM Earnings Forecast Model_080724_v35_FINAL" xfId="35058" xr:uid="{00000000-0005-0000-0000-0000F4880000}"/>
    <cellStyle name="p_Other Expense rec 9-30-07 v2 (4)_Book9" xfId="35059" xr:uid="{00000000-0005-0000-0000-0000F5880000}"/>
    <cellStyle name="p_Other Expense rec 9-30-07 v2_2009 Functional Compensation (2)" xfId="35060" xr:uid="{00000000-0005-0000-0000-0000F6880000}"/>
    <cellStyle name="p_Other Expense rec 9-30-07 v2_AGM Earnings Forecast Model_080724_v35_FINAL" xfId="35061" xr:uid="{00000000-0005-0000-0000-0000F7880000}"/>
    <cellStyle name="p_Other Expense rec 9-30-07 v2_Book9" xfId="35062" xr:uid="{00000000-0005-0000-0000-0000F8880000}"/>
    <cellStyle name="p_PE Fund Projections 2010-03-11" xfId="35063" xr:uid="{00000000-0005-0000-0000-0000F9880000}"/>
    <cellStyle name="p_PF Model 8.2 v2" xfId="35064" xr:uid="{00000000-0005-0000-0000-0000FA880000}"/>
    <cellStyle name="p_Placement Fees - Cash" xfId="35065" xr:uid="{00000000-0005-0000-0000-0000FB880000}"/>
    <cellStyle name="p_RHD YPIF YOUs Model v27" xfId="35066" xr:uid="{00000000-0005-0000-0000-0000FC880000}"/>
    <cellStyle name="p_RHD YPIF YOUs Model v27_Rights Offering Rider 4" xfId="35067" xr:uid="{00000000-0005-0000-0000-0000FD880000}"/>
    <cellStyle name="p_Rights Offering Rider 4" xfId="35068" xr:uid="{00000000-0005-0000-0000-0000FE880000}"/>
    <cellStyle name="p_Segment Cost-FairValueDisclosure(11-26)" xfId="35069" xr:uid="{00000000-0005-0000-0000-0000FF880000}"/>
    <cellStyle name="p_Seller Financed Lyondell" xfId="35070" xr:uid="{00000000-0005-0000-0000-000000890000}"/>
    <cellStyle name="p_Seller Financed Lyondell 2" xfId="35071" xr:uid="{00000000-0005-0000-0000-000001890000}"/>
    <cellStyle name="p_Seller Financed Lyondell_Rights Offering Rider 4" xfId="35072" xr:uid="{00000000-0005-0000-0000-000002890000}"/>
    <cellStyle name="p_Seller Financed Lyondell_Rights Offering Rider 4 2" xfId="35073" xr:uid="{00000000-0005-0000-0000-000003890000}"/>
    <cellStyle name="p_Template2" xfId="35074" xr:uid="{00000000-0005-0000-0000-000004890000}"/>
    <cellStyle name="p_Template2_1" xfId="35075" xr:uid="{00000000-0005-0000-0000-000005890000}"/>
    <cellStyle name="p_Template2_1_LYO Returns 2010-03-06" xfId="35076" xr:uid="{00000000-0005-0000-0000-000006890000}"/>
    <cellStyle name="p_Template2_LYO Returns 2010-03-06" xfId="35077" xr:uid="{00000000-0005-0000-0000-000007890000}"/>
    <cellStyle name="p_Txn and Adv and LevSourcev8" xfId="35078" xr:uid="{00000000-0005-0000-0000-000008890000}"/>
    <cellStyle name="p_VERA" xfId="35079" xr:uid="{00000000-0005-0000-0000-000009890000}"/>
    <cellStyle name="p_VERA_1" xfId="35080" xr:uid="{00000000-0005-0000-0000-00000A890000}"/>
    <cellStyle name="p_VERA_1_LYO Returns 2010-03-06" xfId="35081" xr:uid="{00000000-0005-0000-0000-00000B890000}"/>
    <cellStyle name="p_VERA_LYO Returns 2010-03-06" xfId="35082" xr:uid="{00000000-0005-0000-0000-00000C890000}"/>
    <cellStyle name="p_VERA_Template2" xfId="35083" xr:uid="{00000000-0005-0000-0000-00000D890000}"/>
    <cellStyle name="p_VERA_Template2_LYO Returns 2010-03-06" xfId="35084" xr:uid="{00000000-0005-0000-0000-00000E890000}"/>
    <cellStyle name="p_VERA_Template2_Model112" xfId="35085" xr:uid="{00000000-0005-0000-0000-00000F890000}"/>
    <cellStyle name="p_VERA_Template2_Model112_LYO Returns 2010-03-06" xfId="35086" xr:uid="{00000000-0005-0000-0000-000010890000}"/>
    <cellStyle name="p_VERA_VERA" xfId="35087" xr:uid="{00000000-0005-0000-0000-000011890000}"/>
    <cellStyle name="p_VERA_VERA_1" xfId="35088" xr:uid="{00000000-0005-0000-0000-000012890000}"/>
    <cellStyle name="p_VERA_VERA_1_LYO Returns 2010-03-06" xfId="35089" xr:uid="{00000000-0005-0000-0000-000013890000}"/>
    <cellStyle name="p_VERA_VERA_2" xfId="35090" xr:uid="{00000000-0005-0000-0000-000014890000}"/>
    <cellStyle name="p_VERA_VERA_2_LYO Returns 2010-03-06" xfId="35091" xr:uid="{00000000-0005-0000-0000-000015890000}"/>
    <cellStyle name="p_VERA_VERA_2_Model112" xfId="35092" xr:uid="{00000000-0005-0000-0000-000016890000}"/>
    <cellStyle name="p_VERA_VERA_2_Model112_LYO Returns 2010-03-06" xfId="35093" xr:uid="{00000000-0005-0000-0000-000017890000}"/>
    <cellStyle name="p_VERA_VERA_LYO Returns 2010-03-06" xfId="35094" xr:uid="{00000000-0005-0000-0000-000018890000}"/>
    <cellStyle name="p_VERA_VERA_Template2" xfId="35095" xr:uid="{00000000-0005-0000-0000-000019890000}"/>
    <cellStyle name="p_VERA_VERA_Template2_LYO Returns 2010-03-06" xfId="35096" xr:uid="{00000000-0005-0000-0000-00001A890000}"/>
    <cellStyle name="p_VERA_VERA_Template2_Model112" xfId="35097" xr:uid="{00000000-0005-0000-0000-00001B890000}"/>
    <cellStyle name="p_VERA_VERA_Template2_Model112_LYO Returns 2010-03-06" xfId="35098" xr:uid="{00000000-0005-0000-0000-00001C890000}"/>
    <cellStyle name="p_YE distrib on cash flow" xfId="35099" xr:uid="{00000000-0005-0000-0000-00001D890000}"/>
    <cellStyle name="p1" xfId="35100" xr:uid="{00000000-0005-0000-0000-00001E890000}"/>
    <cellStyle name="Page header" xfId="35101" xr:uid="{00000000-0005-0000-0000-00001F890000}"/>
    <cellStyle name="Page Heading" xfId="35102" xr:uid="{00000000-0005-0000-0000-000020890000}"/>
    <cellStyle name="Page Heading Large" xfId="35103" xr:uid="{00000000-0005-0000-0000-000021890000}"/>
    <cellStyle name="Page Heading Small" xfId="35104" xr:uid="{00000000-0005-0000-0000-000022890000}"/>
    <cellStyle name="Page Number" xfId="35105" xr:uid="{00000000-0005-0000-0000-000023890000}"/>
    <cellStyle name="Page Title" xfId="35106" xr:uid="{00000000-0005-0000-0000-000024890000}"/>
    <cellStyle name="Page_Header" xfId="35107" xr:uid="{00000000-0005-0000-0000-000025890000}"/>
    <cellStyle name="PageSubTitle" xfId="35108" xr:uid="{00000000-0005-0000-0000-000026890000}"/>
    <cellStyle name="PageTitle" xfId="35109" xr:uid="{00000000-0005-0000-0000-000027890000}"/>
    <cellStyle name="ParentCO" xfId="35110" xr:uid="{00000000-0005-0000-0000-000028890000}"/>
    <cellStyle name="PB Table Subtotal Row" xfId="35111" xr:uid="{00000000-0005-0000-0000-000029890000}"/>
    <cellStyle name="PB Table Subtotal Row 2" xfId="35112" xr:uid="{00000000-0005-0000-0000-00002A890000}"/>
    <cellStyle name="PB Table Total Row" xfId="35113" xr:uid="{00000000-0005-0000-0000-00002B890000}"/>
    <cellStyle name="pb_page_heading_LS" xfId="35114" xr:uid="{00000000-0005-0000-0000-00002C890000}"/>
    <cellStyle name="PCI" xfId="35115" xr:uid="{00000000-0005-0000-0000-00002D890000}"/>
    <cellStyle name="Pctg" xfId="35116" xr:uid="{00000000-0005-0000-0000-00002E890000}"/>
    <cellStyle name="pd" xfId="35117" xr:uid="{00000000-0005-0000-0000-00002F890000}"/>
    <cellStyle name="pe" xfId="35118" xr:uid="{00000000-0005-0000-0000-000030890000}"/>
    <cellStyle name="PEG" xfId="35119" xr:uid="{00000000-0005-0000-0000-000031890000}"/>
    <cellStyle name="Pence" xfId="35120" xr:uid="{00000000-0005-0000-0000-000032890000}"/>
    <cellStyle name="per.style" xfId="35121" xr:uid="{00000000-0005-0000-0000-000033890000}"/>
    <cellStyle name="Perc1" xfId="35122" xr:uid="{00000000-0005-0000-0000-000034890000}"/>
    <cellStyle name="Percen - Style1" xfId="35123" xr:uid="{00000000-0005-0000-0000-000035890000}"/>
    <cellStyle name="Percen - Style2" xfId="35124" xr:uid="{00000000-0005-0000-0000-000036890000}"/>
    <cellStyle name="Percen - Style3" xfId="35125" xr:uid="{00000000-0005-0000-0000-000037890000}"/>
    <cellStyle name="Percen - Style5" xfId="35126" xr:uid="{00000000-0005-0000-0000-000038890000}"/>
    <cellStyle name="Percent" xfId="9" builtinId="5"/>
    <cellStyle name="Percent %" xfId="35127" xr:uid="{00000000-0005-0000-0000-00003A890000}"/>
    <cellStyle name="Percent % Long Underline" xfId="35128" xr:uid="{00000000-0005-0000-0000-00003B890000}"/>
    <cellStyle name="Percent %_2006 Apollo Proforma Tax Template V4 6-20" xfId="35129" xr:uid="{00000000-0005-0000-0000-00003C890000}"/>
    <cellStyle name="Percent (0)" xfId="35130" xr:uid="{00000000-0005-0000-0000-00003D890000}"/>
    <cellStyle name="Percent (0.00)" xfId="35131" xr:uid="{00000000-0005-0000-0000-00003E890000}"/>
    <cellStyle name="Percent (1)" xfId="35132" xr:uid="{00000000-0005-0000-0000-00003F890000}"/>
    <cellStyle name="Percent (2)" xfId="35133" xr:uid="{00000000-0005-0000-0000-000040890000}"/>
    <cellStyle name="Percent [0]" xfId="35134" xr:uid="{00000000-0005-0000-0000-000041890000}"/>
    <cellStyle name="Percent [0] Total" xfId="35135" xr:uid="{00000000-0005-0000-0000-000042890000}"/>
    <cellStyle name="Percent [0] Total 2" xfId="35136" xr:uid="{00000000-0005-0000-0000-000043890000}"/>
    <cellStyle name="Percent [0]_COF I Carry 2010-02-24" xfId="35137" xr:uid="{00000000-0005-0000-0000-000044890000}"/>
    <cellStyle name="Percent [00]" xfId="35138" xr:uid="{00000000-0005-0000-0000-000045890000}"/>
    <cellStyle name="Percent [1]" xfId="35139" xr:uid="{00000000-0005-0000-0000-000046890000}"/>
    <cellStyle name="Percent [1] Total" xfId="35140" xr:uid="{00000000-0005-0000-0000-000047890000}"/>
    <cellStyle name="Percent [1] Total 2" xfId="35141" xr:uid="{00000000-0005-0000-0000-000048890000}"/>
    <cellStyle name="Percent [1]_CMAI Indexed EBITDA Build v041" xfId="35142" xr:uid="{00000000-0005-0000-0000-000049890000}"/>
    <cellStyle name="Percent [2]" xfId="35143" xr:uid="{00000000-0005-0000-0000-00004A890000}"/>
    <cellStyle name="Percent [2] Total" xfId="35144" xr:uid="{00000000-0005-0000-0000-00004B890000}"/>
    <cellStyle name="Percent [2] Total 2" xfId="35145" xr:uid="{00000000-0005-0000-0000-00004C890000}"/>
    <cellStyle name="Percent [2]_CMAI Indexed EBITDA Build v041" xfId="35146" xr:uid="{00000000-0005-0000-0000-00004D890000}"/>
    <cellStyle name="Percent [3]" xfId="35147" xr:uid="{00000000-0005-0000-0000-00004E890000}"/>
    <cellStyle name="Percent 0.0%" xfId="35148" xr:uid="{00000000-0005-0000-0000-00004F890000}"/>
    <cellStyle name="Percent 0.0% Long Underline" xfId="35149" xr:uid="{00000000-0005-0000-0000-000050890000}"/>
    <cellStyle name="Percent 0.0%_Accounts Receivable" xfId="35150" xr:uid="{00000000-0005-0000-0000-000051890000}"/>
    <cellStyle name="Percent 0.00%" xfId="35151" xr:uid="{00000000-0005-0000-0000-000052890000}"/>
    <cellStyle name="Percent 0.00% Long Underline" xfId="35152" xr:uid="{00000000-0005-0000-0000-000053890000}"/>
    <cellStyle name="Percent 0.00%_Accounts Receivable" xfId="35153" xr:uid="{00000000-0005-0000-0000-000054890000}"/>
    <cellStyle name="Percent 0.000%" xfId="35154" xr:uid="{00000000-0005-0000-0000-000055890000}"/>
    <cellStyle name="Percent 0.000% Long Underline" xfId="35155" xr:uid="{00000000-0005-0000-0000-000056890000}"/>
    <cellStyle name="Percent 0.000%_Accounts Receivable" xfId="35156" xr:uid="{00000000-0005-0000-0000-000057890000}"/>
    <cellStyle name="Percent 0.0000%" xfId="35157" xr:uid="{00000000-0005-0000-0000-000058890000}"/>
    <cellStyle name="Percent 0.0000% Long Underline" xfId="35158" xr:uid="{00000000-0005-0000-0000-000059890000}"/>
    <cellStyle name="Percent 0.0000%_Data" xfId="35159" xr:uid="{00000000-0005-0000-0000-00005A890000}"/>
    <cellStyle name="Percent 10" xfId="35160" xr:uid="{00000000-0005-0000-0000-00005B890000}"/>
    <cellStyle name="Percent 11" xfId="35161" xr:uid="{00000000-0005-0000-0000-00005C890000}"/>
    <cellStyle name="Percent 11 2" xfId="35162" xr:uid="{00000000-0005-0000-0000-00005D890000}"/>
    <cellStyle name="Percent 11 6" xfId="35163" xr:uid="{00000000-0005-0000-0000-00005E890000}"/>
    <cellStyle name="Percent 12" xfId="35164" xr:uid="{00000000-0005-0000-0000-00005F890000}"/>
    <cellStyle name="Percent 13" xfId="35165" xr:uid="{00000000-0005-0000-0000-000060890000}"/>
    <cellStyle name="Percent 13 2 2" xfId="35166" xr:uid="{00000000-0005-0000-0000-000061890000}"/>
    <cellStyle name="Percent 13 2 2 3" xfId="35167" xr:uid="{00000000-0005-0000-0000-000062890000}"/>
    <cellStyle name="Percent 14" xfId="35168" xr:uid="{00000000-0005-0000-0000-000063890000}"/>
    <cellStyle name="Percent 15" xfId="35169" xr:uid="{00000000-0005-0000-0000-000064890000}"/>
    <cellStyle name="Percent 16" xfId="35170" xr:uid="{00000000-0005-0000-0000-000065890000}"/>
    <cellStyle name="Percent 2" xfId="35171" xr:uid="{00000000-0005-0000-0000-000066890000}"/>
    <cellStyle name="Percent 2 2" xfId="35172" xr:uid="{00000000-0005-0000-0000-000067890000}"/>
    <cellStyle name="Percent 2 DP" xfId="35173" xr:uid="{00000000-0005-0000-0000-000068890000}"/>
    <cellStyle name="Percent 25" xfId="35174" xr:uid="{00000000-0005-0000-0000-000069890000}"/>
    <cellStyle name="Percent 3" xfId="35175" xr:uid="{00000000-0005-0000-0000-00006A890000}"/>
    <cellStyle name="Percent 3 2" xfId="35176" xr:uid="{00000000-0005-0000-0000-00006B890000}"/>
    <cellStyle name="Percent 33" xfId="35177" xr:uid="{00000000-0005-0000-0000-00006C890000}"/>
    <cellStyle name="Percent 35" xfId="35178" xr:uid="{00000000-0005-0000-0000-00006D890000}"/>
    <cellStyle name="Percent 4" xfId="35179" xr:uid="{00000000-0005-0000-0000-00006E890000}"/>
    <cellStyle name="Percent 4 2" xfId="35180" xr:uid="{00000000-0005-0000-0000-00006F890000}"/>
    <cellStyle name="Percent 4 3" xfId="8" xr:uid="{00000000-0005-0000-0000-000070890000}"/>
    <cellStyle name="Percent 43" xfId="35181" xr:uid="{00000000-0005-0000-0000-000071890000}"/>
    <cellStyle name="Percent 5" xfId="35182" xr:uid="{00000000-0005-0000-0000-000072890000}"/>
    <cellStyle name="Percent 5 2" xfId="35183" xr:uid="{00000000-0005-0000-0000-000073890000}"/>
    <cellStyle name="Percent 55" xfId="35184" xr:uid="{00000000-0005-0000-0000-000074890000}"/>
    <cellStyle name="Percent 6" xfId="35185" xr:uid="{00000000-0005-0000-0000-000075890000}"/>
    <cellStyle name="Percent 67" xfId="35186" xr:uid="{00000000-0005-0000-0000-000076890000}"/>
    <cellStyle name="Percent 67 2" xfId="35187" xr:uid="{00000000-0005-0000-0000-000077890000}"/>
    <cellStyle name="Percent 68" xfId="35188" xr:uid="{00000000-0005-0000-0000-000078890000}"/>
    <cellStyle name="Percent 7" xfId="35189" xr:uid="{00000000-0005-0000-0000-000079890000}"/>
    <cellStyle name="Percent 8" xfId="35190" xr:uid="{00000000-0005-0000-0000-00007A890000}"/>
    <cellStyle name="Percent 9" xfId="35191" xr:uid="{00000000-0005-0000-0000-00007B890000}"/>
    <cellStyle name="Percent Hard" xfId="35192" xr:uid="{00000000-0005-0000-0000-00007C890000}"/>
    <cellStyle name="Percent Input" xfId="35193" xr:uid="{00000000-0005-0000-0000-00007D890000}"/>
    <cellStyle name="Percent Reversal Expense" xfId="35194" xr:uid="{00000000-0005-0000-0000-00007E890000}"/>
    <cellStyle name="Percent*" xfId="35195" xr:uid="{00000000-0005-0000-0000-00007F890000}"/>
    <cellStyle name="Percent[1]" xfId="35196" xr:uid="{00000000-0005-0000-0000-000080890000}"/>
    <cellStyle name="Percent[2]" xfId="35197" xr:uid="{00000000-0005-0000-0000-000081890000}"/>
    <cellStyle name="Percent1" xfId="35198" xr:uid="{00000000-0005-0000-0000-000082890000}"/>
    <cellStyle name="Percent1Blue" xfId="35199" xr:uid="{00000000-0005-0000-0000-000083890000}"/>
    <cellStyle name="Percent2" xfId="35200" xr:uid="{00000000-0005-0000-0000-000084890000}"/>
    <cellStyle name="Percent2Blue" xfId="35201" xr:uid="{00000000-0005-0000-0000-000085890000}"/>
    <cellStyle name="Percentage" xfId="35202" xr:uid="{00000000-0005-0000-0000-000086890000}"/>
    <cellStyle name="Percentage 2" xfId="35203" xr:uid="{00000000-0005-0000-0000-000087890000}"/>
    <cellStyle name="percentage_PE Fund Projections 2010-03-11" xfId="35204" xr:uid="{00000000-0005-0000-0000-000088890000}"/>
    <cellStyle name="PercentChange" xfId="35205" xr:uid="{00000000-0005-0000-0000-000089890000}"/>
    <cellStyle name="PercentDash0" xfId="35206" xr:uid="{00000000-0005-0000-0000-00008A890000}"/>
    <cellStyle name="PercentNoDash" xfId="35207" xr:uid="{00000000-0005-0000-0000-00008B890000}"/>
    <cellStyle name="PercentText1" xfId="35208" xr:uid="{00000000-0005-0000-0000-00008C890000}"/>
    <cellStyle name="PercentText2" xfId="35209" xr:uid="{00000000-0005-0000-0000-00008D890000}"/>
    <cellStyle name="percnet" xfId="35210" xr:uid="{00000000-0005-0000-0000-00008E890000}"/>
    <cellStyle name="Period_Headers" xfId="35211" xr:uid="{00000000-0005-0000-0000-00008F890000}"/>
    <cellStyle name="Periods" xfId="35212" xr:uid="{00000000-0005-0000-0000-000090890000}"/>
    <cellStyle name="pf" xfId="35213" xr:uid="{00000000-0005-0000-0000-000091890000}"/>
    <cellStyle name="PillarData" xfId="35214" xr:uid="{00000000-0005-0000-0000-000092890000}"/>
    <cellStyle name="Pivot Table" xfId="35215" xr:uid="{00000000-0005-0000-0000-000093890000}"/>
    <cellStyle name="Porcentagem_06'97 " xfId="35216" xr:uid="{00000000-0005-0000-0000-000094890000}"/>
    <cellStyle name="Porcentaje" xfId="35217" xr:uid="{00000000-0005-0000-0000-000095890000}"/>
    <cellStyle name="Porcentual_CANAL-12" xfId="35218" xr:uid="{00000000-0005-0000-0000-000096890000}"/>
    <cellStyle name="pound" xfId="35219" xr:uid="{00000000-0005-0000-0000-000097890000}"/>
    <cellStyle name="Pounds Total 2" xfId="35220" xr:uid="{00000000-0005-0000-0000-000098890000}"/>
    <cellStyle name="Pounds Total 2 2" xfId="35221" xr:uid="{00000000-0005-0000-0000-000099890000}"/>
    <cellStyle name="pp" xfId="35222" xr:uid="{00000000-0005-0000-0000-00009A890000}"/>
    <cellStyle name="ppp" xfId="35223" xr:uid="{00000000-0005-0000-0000-00009B890000}"/>
    <cellStyle name="PrePop Currency (0)" xfId="35224" xr:uid="{00000000-0005-0000-0000-00009C890000}"/>
    <cellStyle name="PrePop Currency (2)" xfId="35225" xr:uid="{00000000-0005-0000-0000-00009D890000}"/>
    <cellStyle name="PrePop Units (0)" xfId="35226" xr:uid="{00000000-0005-0000-0000-00009E890000}"/>
    <cellStyle name="PrePop Units (1)" xfId="35227" xr:uid="{00000000-0005-0000-0000-00009F890000}"/>
    <cellStyle name="PrePop Units (2)" xfId="35228" xr:uid="{00000000-0005-0000-0000-0000A0890000}"/>
    <cellStyle name="Price" xfId="35229" xr:uid="{00000000-0005-0000-0000-0000A1890000}"/>
    <cellStyle name="Priceheader" xfId="35230" xr:uid="{00000000-0005-0000-0000-0000A2890000}"/>
    <cellStyle name="PriceUn" xfId="35231" xr:uid="{00000000-0005-0000-0000-0000A3890000}"/>
    <cellStyle name="pricing" xfId="35232" xr:uid="{00000000-0005-0000-0000-0000A4890000}"/>
    <cellStyle name="prin" xfId="35233" xr:uid="{00000000-0005-0000-0000-0000A5890000}"/>
    <cellStyle name="print" xfId="35234" xr:uid="{00000000-0005-0000-0000-0000A6890000}"/>
    <cellStyle name="print 2" xfId="35235" xr:uid="{00000000-0005-0000-0000-0000A7890000}"/>
    <cellStyle name="Product Header" xfId="35236" xr:uid="{00000000-0005-0000-0000-0000A8890000}"/>
    <cellStyle name="Prosent_Ark1" xfId="35237" xr:uid="{00000000-0005-0000-0000-0000A9890000}"/>
    <cellStyle name="PROTECTED" xfId="35238" xr:uid="{00000000-0005-0000-0000-0000AA890000}"/>
    <cellStyle name="Prozent_HP PLotter_open" xfId="35239" xr:uid="{00000000-0005-0000-0000-0000AB890000}"/>
    <cellStyle name="PS_Deptls" xfId="35240" xr:uid="{00000000-0005-0000-0000-0000AC890000}"/>
    <cellStyle name="PSChar" xfId="35241" xr:uid="{00000000-0005-0000-0000-0000AD890000}"/>
    <cellStyle name="PSDate" xfId="35242" xr:uid="{00000000-0005-0000-0000-0000AE890000}"/>
    <cellStyle name="PSDec" xfId="35243" xr:uid="{00000000-0005-0000-0000-0000AF890000}"/>
    <cellStyle name="PSHeading" xfId="35244" xr:uid="{00000000-0005-0000-0000-0000B0890000}"/>
    <cellStyle name="PSHeading 2" xfId="35245" xr:uid="{00000000-0005-0000-0000-0000B1890000}"/>
    <cellStyle name="PSInt" xfId="35246" xr:uid="{00000000-0005-0000-0000-0000B2890000}"/>
    <cellStyle name="PSSpacer" xfId="35247" xr:uid="{00000000-0005-0000-0000-0000B3890000}"/>
    <cellStyle name="Punto" xfId="35248" xr:uid="{00000000-0005-0000-0000-0000B4890000}"/>
    <cellStyle name="Punto0" xfId="35249" xr:uid="{00000000-0005-0000-0000-0000B5890000}"/>
    <cellStyle name="QuestionAnswerStyle" xfId="35250" xr:uid="{00000000-0005-0000-0000-0000B6890000}"/>
    <cellStyle name="QuestionTextStyle" xfId="35251" xr:uid="{00000000-0005-0000-0000-0000B7890000}"/>
    <cellStyle name="r" xfId="35252" xr:uid="{00000000-0005-0000-0000-0000B8890000}"/>
    <cellStyle name="r_2008_Plan_Model_6_05_08 May Update v20hhh" xfId="35253" xr:uid="{00000000-0005-0000-0000-0000B9890000}"/>
    <cellStyle name="r_Copy of Placement Fees 5yr Model_da4" xfId="35254" xr:uid="{00000000-0005-0000-0000-0000BA890000}"/>
    <cellStyle name="r_Investment Summary Sheet  3 19 08" xfId="35255" xr:uid="{00000000-0005-0000-0000-0000BB890000}"/>
    <cellStyle name="r_Investment Summary Sheet  4 4 08 (Preliminary)" xfId="35256" xr:uid="{00000000-0005-0000-0000-0000BC890000}"/>
    <cellStyle name="r_Investment Summary Sheet  4 4 08 (Preliminary) (2)" xfId="35257" xr:uid="{00000000-0005-0000-0000-0000BD890000}"/>
    <cellStyle name="r_Investment Summary Sheet  4 9 08 (Preliminary)" xfId="35258" xr:uid="{00000000-0005-0000-0000-0000BE890000}"/>
    <cellStyle name="r_LYO Returns 2010-03-06" xfId="35259" xr:uid="{00000000-0005-0000-0000-0000BF890000}"/>
    <cellStyle name="r_PE Fund Projections 2010-03-11" xfId="35260" xr:uid="{00000000-0005-0000-0000-0000C0890000}"/>
    <cellStyle name="r_Placement Fees 5yr Modelv9" xfId="35261" xr:uid="{00000000-0005-0000-0000-0000C1890000}"/>
    <cellStyle name="r_Sheet1" xfId="35262" xr:uid="{00000000-0005-0000-0000-0000C2890000}"/>
    <cellStyle name="r_Sheet1_AGM 2009 Earnings Forecast Model_080916_May_7" xfId="35263" xr:uid="{00000000-0005-0000-0000-0000C3890000}"/>
    <cellStyle name="r_Swift Model 1.14.08" xfId="35264" xr:uid="{00000000-0005-0000-0000-0000C4890000}"/>
    <cellStyle name="r_Val 8-31-08" xfId="35265" xr:uid="{00000000-0005-0000-0000-0000C5890000}"/>
    <cellStyle name="r_Valuation Update" xfId="35266" xr:uid="{00000000-0005-0000-0000-0000C6890000}"/>
    <cellStyle name="r_Valuation Update_AGM 2009 Earnings Forecast Model_080916_May_7" xfId="35267" xr:uid="{00000000-0005-0000-0000-0000C7890000}"/>
    <cellStyle name="R00A" xfId="35268" xr:uid="{00000000-0005-0000-0000-0000C8890000}"/>
    <cellStyle name="R00B" xfId="35269" xr:uid="{00000000-0005-0000-0000-0000C9890000}"/>
    <cellStyle name="R00L" xfId="35270" xr:uid="{00000000-0005-0000-0000-0000CA890000}"/>
    <cellStyle name="R01A" xfId="35271" xr:uid="{00000000-0005-0000-0000-0000CB890000}"/>
    <cellStyle name="R01A 2" xfId="35272" xr:uid="{00000000-0005-0000-0000-0000CC890000}"/>
    <cellStyle name="R01B" xfId="35273" xr:uid="{00000000-0005-0000-0000-0000CD890000}"/>
    <cellStyle name="R01H" xfId="35274" xr:uid="{00000000-0005-0000-0000-0000CE890000}"/>
    <cellStyle name="R01L" xfId="35275" xr:uid="{00000000-0005-0000-0000-0000CF890000}"/>
    <cellStyle name="R02A" xfId="35276" xr:uid="{00000000-0005-0000-0000-0000D0890000}"/>
    <cellStyle name="R02B" xfId="35277" xr:uid="{00000000-0005-0000-0000-0000D1890000}"/>
    <cellStyle name="R02H" xfId="35278" xr:uid="{00000000-0005-0000-0000-0000D2890000}"/>
    <cellStyle name="R02L" xfId="35279" xr:uid="{00000000-0005-0000-0000-0000D3890000}"/>
    <cellStyle name="R03A" xfId="35280" xr:uid="{00000000-0005-0000-0000-0000D4890000}"/>
    <cellStyle name="R03A 2" xfId="35281" xr:uid="{00000000-0005-0000-0000-0000D5890000}"/>
    <cellStyle name="R03B" xfId="35282" xr:uid="{00000000-0005-0000-0000-0000D6890000}"/>
    <cellStyle name="R03H" xfId="35283" xr:uid="{00000000-0005-0000-0000-0000D7890000}"/>
    <cellStyle name="R03L" xfId="35284" xr:uid="{00000000-0005-0000-0000-0000D8890000}"/>
    <cellStyle name="R04A" xfId="35285" xr:uid="{00000000-0005-0000-0000-0000D9890000}"/>
    <cellStyle name="R04B" xfId="35286" xr:uid="{00000000-0005-0000-0000-0000DA890000}"/>
    <cellStyle name="R04H" xfId="35287" xr:uid="{00000000-0005-0000-0000-0000DB890000}"/>
    <cellStyle name="R04L" xfId="35288" xr:uid="{00000000-0005-0000-0000-0000DC890000}"/>
    <cellStyle name="R05A" xfId="35289" xr:uid="{00000000-0005-0000-0000-0000DD890000}"/>
    <cellStyle name="R05B" xfId="35290" xr:uid="{00000000-0005-0000-0000-0000DE890000}"/>
    <cellStyle name="R05H" xfId="35291" xr:uid="{00000000-0005-0000-0000-0000DF890000}"/>
    <cellStyle name="R05L" xfId="35292" xr:uid="{00000000-0005-0000-0000-0000E0890000}"/>
    <cellStyle name="R06A" xfId="35293" xr:uid="{00000000-0005-0000-0000-0000E1890000}"/>
    <cellStyle name="R06B" xfId="35294" xr:uid="{00000000-0005-0000-0000-0000E2890000}"/>
    <cellStyle name="R06H" xfId="35295" xr:uid="{00000000-0005-0000-0000-0000E3890000}"/>
    <cellStyle name="R06L" xfId="35296" xr:uid="{00000000-0005-0000-0000-0000E4890000}"/>
    <cellStyle name="R07A" xfId="35297" xr:uid="{00000000-0005-0000-0000-0000E5890000}"/>
    <cellStyle name="R07B" xfId="35298" xr:uid="{00000000-0005-0000-0000-0000E6890000}"/>
    <cellStyle name="R07H" xfId="35299" xr:uid="{00000000-0005-0000-0000-0000E7890000}"/>
    <cellStyle name="R07L" xfId="35300" xr:uid="{00000000-0005-0000-0000-0000E8890000}"/>
    <cellStyle name="Rajay" xfId="35301" xr:uid="{00000000-0005-0000-0000-0000E9890000}"/>
    <cellStyle name="Rate" xfId="35302" xr:uid="{00000000-0005-0000-0000-0000EA890000}"/>
    <cellStyle name="RatioX" xfId="35303" xr:uid="{00000000-0005-0000-0000-0000EB890000}"/>
    <cellStyle name="ReadInData" xfId="35304" xr:uid="{00000000-0005-0000-0000-0000EC890000}"/>
    <cellStyle name="red" xfId="35305" xr:uid="{00000000-0005-0000-0000-0000ED890000}"/>
    <cellStyle name="regstoresfromspecstores" xfId="35306" xr:uid="{00000000-0005-0000-0000-0000EE890000}"/>
    <cellStyle name="ReportNums" xfId="35307" xr:uid="{00000000-0005-0000-0000-0000EF890000}"/>
    <cellStyle name="ReportNums 2" xfId="35308" xr:uid="{00000000-0005-0000-0000-0000F0890000}"/>
    <cellStyle name="Reuters Cells" xfId="35309" xr:uid="{00000000-0005-0000-0000-0000F1890000}"/>
    <cellStyle name="Reverse Percent" xfId="35310" xr:uid="{00000000-0005-0000-0000-0000F2890000}"/>
    <cellStyle name="Reverse Percent 2" xfId="35311" xr:uid="{00000000-0005-0000-0000-0000F3890000}"/>
    <cellStyle name="Reverse variance" xfId="35312" xr:uid="{00000000-0005-0000-0000-0000F4890000}"/>
    <cellStyle name="RevList" xfId="35313" xr:uid="{00000000-0005-0000-0000-0000F5890000}"/>
    <cellStyle name="Right" xfId="35314" xr:uid="{00000000-0005-0000-0000-0000F6890000}"/>
    <cellStyle name="RM" xfId="35315" xr:uid="{00000000-0005-0000-0000-0000F7890000}"/>
    <cellStyle name="Rounding" xfId="35316" xr:uid="{00000000-0005-0000-0000-0000F8890000}"/>
    <cellStyle name="RoundingPrecision_Avg_BS " xfId="35317" xr:uid="{00000000-0005-0000-0000-0000F9890000}"/>
    <cellStyle name="Row Headings" xfId="35318" xr:uid="{00000000-0005-0000-0000-0000FA890000}"/>
    <cellStyle name="RowHeaderStyle" xfId="35319" xr:uid="{00000000-0005-0000-0000-0000FB890000}"/>
    <cellStyle name="s" xfId="35320" xr:uid="{00000000-0005-0000-0000-0000FC890000}"/>
    <cellStyle name="s_AdditionalPrint Code" xfId="35321" xr:uid="{00000000-0005-0000-0000-0000FD890000}"/>
    <cellStyle name="s_AdditionalPrint Code_1" xfId="35322" xr:uid="{00000000-0005-0000-0000-0000FE890000}"/>
    <cellStyle name="s_AdditionalPrint Code_1_AGM 2009 Earnings Forecast Model_080916_May_7" xfId="35323" xr:uid="{00000000-0005-0000-0000-0000FF890000}"/>
    <cellStyle name="s_AdditionalPrint Code_2" xfId="35324" xr:uid="{00000000-0005-0000-0000-0000008A0000}"/>
    <cellStyle name="s_AdditionalPrint Code_2_AGM 2009 Earnings Forecast Model_080916_May_7" xfId="35325" xr:uid="{00000000-0005-0000-0000-0000018A0000}"/>
    <cellStyle name="s_AdditionalPrint Code_AGM 2009 Earnings Forecast Model_080916_May_7" xfId="35326" xr:uid="{00000000-0005-0000-0000-0000028A0000}"/>
    <cellStyle name="s_AGM 2009 Earnings Forecast Model_080916_May_7" xfId="35327" xr:uid="{00000000-0005-0000-0000-0000038A0000}"/>
    <cellStyle name="s_Agnesi (2)" xfId="35328" xr:uid="{00000000-0005-0000-0000-0000048A0000}"/>
    <cellStyle name="s_Agnesi (2)_1" xfId="35329" xr:uid="{00000000-0005-0000-0000-0000058A0000}"/>
    <cellStyle name="s_Agnesi (2)_1_AGM 2009 Earnings Forecast Model_080916_May_7" xfId="35330" xr:uid="{00000000-0005-0000-0000-0000068A0000}"/>
    <cellStyle name="s_Agnesi (2)_AGM 2009 Earnings Forecast Model_080916_May_7" xfId="35331" xr:uid="{00000000-0005-0000-0000-0000078A0000}"/>
    <cellStyle name="s_Cases" xfId="35332" xr:uid="{00000000-0005-0000-0000-0000088A0000}"/>
    <cellStyle name="s_Cases (2)" xfId="35333" xr:uid="{00000000-0005-0000-0000-0000098A0000}"/>
    <cellStyle name="s_Cases (2)_1" xfId="35334" xr:uid="{00000000-0005-0000-0000-00000A8A0000}"/>
    <cellStyle name="s_Cases (2)_1_AGM 2009 Earnings Forecast Model_080916_May_7" xfId="35335" xr:uid="{00000000-0005-0000-0000-00000B8A0000}"/>
    <cellStyle name="s_Cases (2)_AGM 2009 Earnings Forecast Model_080916_May_7" xfId="35336" xr:uid="{00000000-0005-0000-0000-00000C8A0000}"/>
    <cellStyle name="s_Cases_1" xfId="35337" xr:uid="{00000000-0005-0000-0000-00000D8A0000}"/>
    <cellStyle name="s_Cases_1_AGM 2009 Earnings Forecast Model_080916_May_7" xfId="35338" xr:uid="{00000000-0005-0000-0000-00000E8A0000}"/>
    <cellStyle name="s_Cases_2" xfId="35339" xr:uid="{00000000-0005-0000-0000-00000F8A0000}"/>
    <cellStyle name="s_Cases_2_AGM 2009 Earnings Forecast Model_080916_May_7" xfId="35340" xr:uid="{00000000-0005-0000-0000-0000108A0000}"/>
    <cellStyle name="s_Cases_AGM 2009 Earnings Forecast Model_080916_May_7" xfId="35341" xr:uid="{00000000-0005-0000-0000-0000118A0000}"/>
    <cellStyle name="s_Consolidated_Bal Sheets" xfId="35342" xr:uid="{00000000-0005-0000-0000-0000128A0000}"/>
    <cellStyle name="s_Consolidated_Bal Sheets (2)" xfId="35343" xr:uid="{00000000-0005-0000-0000-0000138A0000}"/>
    <cellStyle name="s_Consolidated_Bal Sheets (2)_1" xfId="35344" xr:uid="{00000000-0005-0000-0000-0000148A0000}"/>
    <cellStyle name="s_Consolidated_Bal Sheets (2)_1_AGM 2009 Earnings Forecast Model_080916_May_7" xfId="35345" xr:uid="{00000000-0005-0000-0000-0000158A0000}"/>
    <cellStyle name="s_Consolidated_Bal Sheets (2)_2" xfId="35346" xr:uid="{00000000-0005-0000-0000-0000168A0000}"/>
    <cellStyle name="s_Consolidated_Bal Sheets (2)_2_AGM 2009 Earnings Forecast Model_080916_May_7" xfId="35347" xr:uid="{00000000-0005-0000-0000-0000178A0000}"/>
    <cellStyle name="s_Consolidated_Bal Sheets (2)_AGM 2009 Earnings Forecast Model_080916_May_7" xfId="35348" xr:uid="{00000000-0005-0000-0000-0000188A0000}"/>
    <cellStyle name="s_Consolidated_Bal Sheets_1" xfId="35349" xr:uid="{00000000-0005-0000-0000-0000198A0000}"/>
    <cellStyle name="s_Consolidated_Bal Sheets_1_AGM 2009 Earnings Forecast Model_080916_May_7" xfId="35350" xr:uid="{00000000-0005-0000-0000-00001A8A0000}"/>
    <cellStyle name="s_Consolidated_Bal Sheets_2" xfId="35351" xr:uid="{00000000-0005-0000-0000-00001B8A0000}"/>
    <cellStyle name="s_Consolidated_Bal Sheets_2_AGM 2009 Earnings Forecast Model_080916_May_7" xfId="35352" xr:uid="{00000000-0005-0000-0000-00001C8A0000}"/>
    <cellStyle name="s_Consolidated_Bal Sheets_AGM 2009 Earnings Forecast Model_080916_May_7" xfId="35353" xr:uid="{00000000-0005-0000-0000-00001D8A0000}"/>
    <cellStyle name="s_Consolidated_Earnings" xfId="35354" xr:uid="{00000000-0005-0000-0000-00001E8A0000}"/>
    <cellStyle name="s_Consolidated_Earnings (2)" xfId="35355" xr:uid="{00000000-0005-0000-0000-00001F8A0000}"/>
    <cellStyle name="s_Consolidated_Earnings (2)_1" xfId="35356" xr:uid="{00000000-0005-0000-0000-0000208A0000}"/>
    <cellStyle name="s_Consolidated_Earnings (2)_1_AGM 2009 Earnings Forecast Model_080916_May_7" xfId="35357" xr:uid="{00000000-0005-0000-0000-0000218A0000}"/>
    <cellStyle name="s_Consolidated_Earnings (2)_2" xfId="35358" xr:uid="{00000000-0005-0000-0000-0000228A0000}"/>
    <cellStyle name="s_Consolidated_Earnings (2)_2_AGM 2009 Earnings Forecast Model_080916_May_7" xfId="35359" xr:uid="{00000000-0005-0000-0000-0000238A0000}"/>
    <cellStyle name="s_Consolidated_Earnings (2)_AGM 2009 Earnings Forecast Model_080916_May_7" xfId="35360" xr:uid="{00000000-0005-0000-0000-0000248A0000}"/>
    <cellStyle name="s_Consolidated_Earnings_1" xfId="35361" xr:uid="{00000000-0005-0000-0000-0000258A0000}"/>
    <cellStyle name="s_Consolidated_Earnings_1_AGM 2009 Earnings Forecast Model_080916_May_7" xfId="35362" xr:uid="{00000000-0005-0000-0000-0000268A0000}"/>
    <cellStyle name="s_Consolidated_Earnings_2" xfId="35363" xr:uid="{00000000-0005-0000-0000-0000278A0000}"/>
    <cellStyle name="s_Consolidated_Earnings_2_AGM 2009 Earnings Forecast Model_080916_May_7" xfId="35364" xr:uid="{00000000-0005-0000-0000-0000288A0000}"/>
    <cellStyle name="s_Consolidated_Earnings_AGM 2009 Earnings Forecast Model_080916_May_7" xfId="35365" xr:uid="{00000000-0005-0000-0000-0000298A0000}"/>
    <cellStyle name="s_Consolidated_Schedules" xfId="35366" xr:uid="{00000000-0005-0000-0000-00002A8A0000}"/>
    <cellStyle name="s_Consolidated_Schedules (2)" xfId="35367" xr:uid="{00000000-0005-0000-0000-00002B8A0000}"/>
    <cellStyle name="s_Consolidated_Schedules (2)_1" xfId="35368" xr:uid="{00000000-0005-0000-0000-00002C8A0000}"/>
    <cellStyle name="s_Consolidated_Schedules (2)_1_AGM 2009 Earnings Forecast Model_080916_May_7" xfId="35369" xr:uid="{00000000-0005-0000-0000-00002D8A0000}"/>
    <cellStyle name="s_Consolidated_Schedules (2)_2" xfId="35370" xr:uid="{00000000-0005-0000-0000-00002E8A0000}"/>
    <cellStyle name="s_Consolidated_Schedules (2)_2_AGM 2009 Earnings Forecast Model_080916_May_7" xfId="35371" xr:uid="{00000000-0005-0000-0000-00002F8A0000}"/>
    <cellStyle name="s_Consolidated_Schedules (2)_AGM 2009 Earnings Forecast Model_080916_May_7" xfId="35372" xr:uid="{00000000-0005-0000-0000-0000308A0000}"/>
    <cellStyle name="s_Consolidated_Schedules_1" xfId="35373" xr:uid="{00000000-0005-0000-0000-0000318A0000}"/>
    <cellStyle name="s_Consolidated_Schedules_1_AGM 2009 Earnings Forecast Model_080916_May_7" xfId="35374" xr:uid="{00000000-0005-0000-0000-0000328A0000}"/>
    <cellStyle name="s_Consolidated_Schedules_2" xfId="35375" xr:uid="{00000000-0005-0000-0000-0000338A0000}"/>
    <cellStyle name="s_Consolidated_Schedules_2_AGM 2009 Earnings Forecast Model_080916_May_7" xfId="35376" xr:uid="{00000000-0005-0000-0000-0000348A0000}"/>
    <cellStyle name="s_Consolidated_Schedules_AGM 2009 Earnings Forecast Model_080916_May_7" xfId="35377" xr:uid="{00000000-0005-0000-0000-0000358A0000}"/>
    <cellStyle name="s_Cost_Benefit" xfId="35378" xr:uid="{00000000-0005-0000-0000-0000368A0000}"/>
    <cellStyle name="s_Cost_Benefit_1" xfId="35379" xr:uid="{00000000-0005-0000-0000-0000378A0000}"/>
    <cellStyle name="s_Cost_Benefit_1_AGM 2009 Earnings Forecast Model_080916_May_7" xfId="35380" xr:uid="{00000000-0005-0000-0000-0000388A0000}"/>
    <cellStyle name="s_Cost_Benefit_2" xfId="35381" xr:uid="{00000000-0005-0000-0000-0000398A0000}"/>
    <cellStyle name="s_Cost_Benefit_2_AGM 2009 Earnings Forecast Model_080916_May_7" xfId="35382" xr:uid="{00000000-0005-0000-0000-00003A8A0000}"/>
    <cellStyle name="s_Cost_Benefit_AGM 2009 Earnings Forecast Model_080916_May_7" xfId="35383" xr:uid="{00000000-0005-0000-0000-00003B8A0000}"/>
    <cellStyle name="s_DCF Inputs" xfId="35384" xr:uid="{00000000-0005-0000-0000-00003C8A0000}"/>
    <cellStyle name="s_DCF Inputs_1" xfId="35385" xr:uid="{00000000-0005-0000-0000-00003D8A0000}"/>
    <cellStyle name="s_DCF Inputs_1_AGM 2009 Earnings Forecast Model_080916_May_7" xfId="35386" xr:uid="{00000000-0005-0000-0000-00003E8A0000}"/>
    <cellStyle name="s_DCF Inputs_2" xfId="35387" xr:uid="{00000000-0005-0000-0000-00003F8A0000}"/>
    <cellStyle name="s_DCF Inputs_2_AGM 2009 Earnings Forecast Model_080916_May_7" xfId="35388" xr:uid="{00000000-0005-0000-0000-0000408A0000}"/>
    <cellStyle name="s_DCF Inputs_AGM 2009 Earnings Forecast Model_080916_May_7" xfId="35389" xr:uid="{00000000-0005-0000-0000-0000418A0000}"/>
    <cellStyle name="s_DCF Matrix" xfId="35390" xr:uid="{00000000-0005-0000-0000-0000428A0000}"/>
    <cellStyle name="s_DCF Matrix_1" xfId="35391" xr:uid="{00000000-0005-0000-0000-0000438A0000}"/>
    <cellStyle name="s_DCF Matrix_1_AGM 2009 Earnings Forecast Model_080916_May_7" xfId="35392" xr:uid="{00000000-0005-0000-0000-0000448A0000}"/>
    <cellStyle name="s_DCF Matrix_2" xfId="35393" xr:uid="{00000000-0005-0000-0000-0000458A0000}"/>
    <cellStyle name="s_DCF Matrix_2_AGM 2009 Earnings Forecast Model_080916_May_7" xfId="35394" xr:uid="{00000000-0005-0000-0000-0000468A0000}"/>
    <cellStyle name="s_DCF Matrix_AGM 2009 Earnings Forecast Model_080916_May_7" xfId="35395" xr:uid="{00000000-0005-0000-0000-0000478A0000}"/>
    <cellStyle name="s_Earnings (2)" xfId="35396" xr:uid="{00000000-0005-0000-0000-0000488A0000}"/>
    <cellStyle name="s_Earnings (2)_1" xfId="35397" xr:uid="{00000000-0005-0000-0000-0000498A0000}"/>
    <cellStyle name="s_Earnings (2)_1_AGM 2009 Earnings Forecast Model_080916_May_7" xfId="35398" xr:uid="{00000000-0005-0000-0000-00004A8A0000}"/>
    <cellStyle name="s_Earnings (2)_2" xfId="35399" xr:uid="{00000000-0005-0000-0000-00004B8A0000}"/>
    <cellStyle name="s_Earnings (2)_2_AGM 2009 Earnings Forecast Model_080916_May_7" xfId="35400" xr:uid="{00000000-0005-0000-0000-00004C8A0000}"/>
    <cellStyle name="s_Earnings (2)_AGM 2009 Earnings Forecast Model_080916_May_7" xfId="35401" xr:uid="{00000000-0005-0000-0000-00004D8A0000}"/>
    <cellStyle name="s_HardInc " xfId="35402" xr:uid="{00000000-0005-0000-0000-00004E8A0000}"/>
    <cellStyle name="s_HardInc _AGM 2009 Earnings Forecast Model_080916_May_7" xfId="35403" xr:uid="{00000000-0005-0000-0000-00004F8A0000}"/>
    <cellStyle name="s_HardInc _LYO Returns 2010-03-06" xfId="35404" xr:uid="{00000000-0005-0000-0000-0000508A0000}"/>
    <cellStyle name="s_HardInc _Swift Model 1.14.08" xfId="35405" xr:uid="{00000000-0005-0000-0000-0000518A0000}"/>
    <cellStyle name="s_InitialPrintDialog" xfId="35406" xr:uid="{00000000-0005-0000-0000-0000528A0000}"/>
    <cellStyle name="s_InitialPrintDialog_1" xfId="35407" xr:uid="{00000000-0005-0000-0000-0000538A0000}"/>
    <cellStyle name="s_InitialPrintDialog_1_AGM 2009 Earnings Forecast Model_080916_May_7" xfId="35408" xr:uid="{00000000-0005-0000-0000-0000548A0000}"/>
    <cellStyle name="s_InitialPrintDialog_2" xfId="35409" xr:uid="{00000000-0005-0000-0000-0000558A0000}"/>
    <cellStyle name="s_InitialPrintDialog_2_AGM 2009 Earnings Forecast Model_080916_May_7" xfId="35410" xr:uid="{00000000-0005-0000-0000-0000568A0000}"/>
    <cellStyle name="s_InitialPrintDialog_AGM 2009 Earnings Forecast Model_080916_May_7" xfId="35411" xr:uid="{00000000-0005-0000-0000-0000578A0000}"/>
    <cellStyle name="s_LBO Summary" xfId="35412" xr:uid="{00000000-0005-0000-0000-0000588A0000}"/>
    <cellStyle name="s_LBO Summary_1" xfId="35413" xr:uid="{00000000-0005-0000-0000-0000598A0000}"/>
    <cellStyle name="s_LBO Summary_1_AGM 2009 Earnings Forecast Model_080916_May_7" xfId="35414" xr:uid="{00000000-0005-0000-0000-00005A8A0000}"/>
    <cellStyle name="s_LBO Summary_2" xfId="35415" xr:uid="{00000000-0005-0000-0000-00005B8A0000}"/>
    <cellStyle name="s_LBO Summary_2_AGM 2009 Earnings Forecast Model_080916_May_7" xfId="35416" xr:uid="{00000000-0005-0000-0000-00005C8A0000}"/>
    <cellStyle name="s_LBO Summary_AGM 2009 Earnings Forecast Model_080916_May_7" xfId="35417" xr:uid="{00000000-0005-0000-0000-00005D8A0000}"/>
    <cellStyle name="s_LMA (2)" xfId="35418" xr:uid="{00000000-0005-0000-0000-00005E8A0000}"/>
    <cellStyle name="s_LMA (2)_1" xfId="35419" xr:uid="{00000000-0005-0000-0000-00005F8A0000}"/>
    <cellStyle name="s_LMA (2)_1_AGM 2009 Earnings Forecast Model_080916_May_7" xfId="35420" xr:uid="{00000000-0005-0000-0000-0000608A0000}"/>
    <cellStyle name="s_LMA (2)_AGM 2009 Earnings Forecast Model_080916_May_7" xfId="35421" xr:uid="{00000000-0005-0000-0000-0000618A0000}"/>
    <cellStyle name="s_MainPrint Code" xfId="35422" xr:uid="{00000000-0005-0000-0000-0000628A0000}"/>
    <cellStyle name="s_MainPrint Code_1" xfId="35423" xr:uid="{00000000-0005-0000-0000-0000638A0000}"/>
    <cellStyle name="s_MainPrint Code_1_AGM 2009 Earnings Forecast Model_080916_May_7" xfId="35424" xr:uid="{00000000-0005-0000-0000-0000648A0000}"/>
    <cellStyle name="s_MainPrint Code_2" xfId="35425" xr:uid="{00000000-0005-0000-0000-0000658A0000}"/>
    <cellStyle name="s_MainPrint Code_2_AGM 2009 Earnings Forecast Model_080916_May_7" xfId="35426" xr:uid="{00000000-0005-0000-0000-0000668A0000}"/>
    <cellStyle name="s_MainPrint Code_AGM 2009 Earnings Forecast Model_080916_May_7" xfId="35427" xr:uid="{00000000-0005-0000-0000-0000678A0000}"/>
    <cellStyle name="s_mer-mod15" xfId="35428" xr:uid="{00000000-0005-0000-0000-0000688A0000}"/>
    <cellStyle name="s_mer-mod15 2" xfId="35429" xr:uid="{00000000-0005-0000-0000-0000698A0000}"/>
    <cellStyle name="s_mer-mod15_2008_Plan_Model_6_05_08 May Update v20hhh" xfId="35430" xr:uid="{00000000-0005-0000-0000-00006A8A0000}"/>
    <cellStyle name="s_mer-mod15_2008_Plan_Model_6_05_08 May Update v20hhh 2" xfId="35431" xr:uid="{00000000-0005-0000-0000-00006B8A0000}"/>
    <cellStyle name="s_mer-mod15_2008_Plan_Model_6_05_08 May Update v20hhh_AGM 2009 Earnings Forecast Model_080916_May_7" xfId="35432" xr:uid="{00000000-0005-0000-0000-00006C8A0000}"/>
    <cellStyle name="s_mer-mod15_2008_Plan_Model_6_05_08 May Update v20hhh_AGM 2009 Earnings Forecast Model_080916_May_7 2" xfId="35433" xr:uid="{00000000-0005-0000-0000-00006D8A0000}"/>
    <cellStyle name="s_mer-mod15_AGM 2009 Earnings Forecast Model_080916_May_7" xfId="35434" xr:uid="{00000000-0005-0000-0000-00006E8A0000}"/>
    <cellStyle name="s_mer-mod15_AGM 2009 Earnings Forecast Model_080916_May_7 2" xfId="35435" xr:uid="{00000000-0005-0000-0000-00006F8A0000}"/>
    <cellStyle name="s_mer-mod15_Copy of Placement Fees 5yr Model_da4" xfId="35436" xr:uid="{00000000-0005-0000-0000-0000708A0000}"/>
    <cellStyle name="s_mer-mod15_Copy of Placement Fees 5yr Model_da4 2" xfId="35437" xr:uid="{00000000-0005-0000-0000-0000718A0000}"/>
    <cellStyle name="s_mer-mod15_Copy of Placement Fees 5yr Model_da4_AGM 2009 Earnings Forecast Model_080916_May_7" xfId="35438" xr:uid="{00000000-0005-0000-0000-0000728A0000}"/>
    <cellStyle name="s_mer-mod15_Copy of Placement Fees 5yr Model_da4_AGM 2009 Earnings Forecast Model_080916_May_7 2" xfId="35439" xr:uid="{00000000-0005-0000-0000-0000738A0000}"/>
    <cellStyle name="s_mer-mod15_Placement Fees 5yr Modelv9" xfId="35440" xr:uid="{00000000-0005-0000-0000-0000748A0000}"/>
    <cellStyle name="s_mer-mod15_Placement Fees 5yr Modelv9 2" xfId="35441" xr:uid="{00000000-0005-0000-0000-0000758A0000}"/>
    <cellStyle name="s_mer-mod15_Placement Fees 5yr Modelv9_AGM 2009 Earnings Forecast Model_080916_May_7" xfId="35442" xr:uid="{00000000-0005-0000-0000-0000768A0000}"/>
    <cellStyle name="s_mer-mod15_Placement Fees 5yr Modelv9_AGM 2009 Earnings Forecast Model_080916_May_7 2" xfId="35443" xr:uid="{00000000-0005-0000-0000-0000778A0000}"/>
    <cellStyle name="s_OMNI PFMA Cap" xfId="35444" xr:uid="{00000000-0005-0000-0000-0000788A0000}"/>
    <cellStyle name="s_OMNI PFMA Cap_1" xfId="35445" xr:uid="{00000000-0005-0000-0000-0000798A0000}"/>
    <cellStyle name="s_OMNI PFMA Cap_1_AGM 2009 Earnings Forecast Model_080916_May_7" xfId="35446" xr:uid="{00000000-0005-0000-0000-00007A8A0000}"/>
    <cellStyle name="s_OMNI PFMA Cap_2" xfId="35447" xr:uid="{00000000-0005-0000-0000-00007B8A0000}"/>
    <cellStyle name="s_OMNI PFMA Cap_2_AGM 2009 Earnings Forecast Model_080916_May_7" xfId="35448" xr:uid="{00000000-0005-0000-0000-00007C8A0000}"/>
    <cellStyle name="s_OMNI PFMA Cap_AGM 2009 Earnings Forecast Model_080916_May_7" xfId="35449" xr:uid="{00000000-0005-0000-0000-00007D8A0000}"/>
    <cellStyle name="s_OMNI PFMA Credit" xfId="35450" xr:uid="{00000000-0005-0000-0000-00007E8A0000}"/>
    <cellStyle name="s_OMNI PFMA Credit_1" xfId="35451" xr:uid="{00000000-0005-0000-0000-00007F8A0000}"/>
    <cellStyle name="s_OMNI PFMA Credit_1_AGM 2009 Earnings Forecast Model_080916_May_7" xfId="35452" xr:uid="{00000000-0005-0000-0000-0000808A0000}"/>
    <cellStyle name="s_OMNI PFMA Credit_2" xfId="35453" xr:uid="{00000000-0005-0000-0000-0000818A0000}"/>
    <cellStyle name="s_OMNI PFMA Credit_2_AGM 2009 Earnings Forecast Model_080916_May_7" xfId="35454" xr:uid="{00000000-0005-0000-0000-0000828A0000}"/>
    <cellStyle name="s_OMNI PFMA Credit_AGM 2009 Earnings Forecast Model_080916_May_7" xfId="35455" xr:uid="{00000000-0005-0000-0000-0000838A0000}"/>
    <cellStyle name="s_OMNI_BalSheets" xfId="35456" xr:uid="{00000000-0005-0000-0000-0000848A0000}"/>
    <cellStyle name="s_OMNI_BalSheets (2)" xfId="35457" xr:uid="{00000000-0005-0000-0000-0000858A0000}"/>
    <cellStyle name="s_OMNI_BalSheets (2)_1" xfId="35458" xr:uid="{00000000-0005-0000-0000-0000868A0000}"/>
    <cellStyle name="s_OMNI_BalSheets (2)_1_AGM 2009 Earnings Forecast Model_080916_May_7" xfId="35459" xr:uid="{00000000-0005-0000-0000-0000878A0000}"/>
    <cellStyle name="s_OMNI_BalSheets (2)_2" xfId="35460" xr:uid="{00000000-0005-0000-0000-0000888A0000}"/>
    <cellStyle name="s_OMNI_BalSheets (2)_2_AGM 2009 Earnings Forecast Model_080916_May_7" xfId="35461" xr:uid="{00000000-0005-0000-0000-0000898A0000}"/>
    <cellStyle name="s_OMNI_BalSheets (2)_AGM 2009 Earnings Forecast Model_080916_May_7" xfId="35462" xr:uid="{00000000-0005-0000-0000-00008A8A0000}"/>
    <cellStyle name="s_OMNI_BalSheets_1" xfId="35463" xr:uid="{00000000-0005-0000-0000-00008B8A0000}"/>
    <cellStyle name="s_OMNI_BalSheets_1_AGM 2009 Earnings Forecast Model_080916_May_7" xfId="35464" xr:uid="{00000000-0005-0000-0000-00008C8A0000}"/>
    <cellStyle name="s_OMNI_BalSheets_2" xfId="35465" xr:uid="{00000000-0005-0000-0000-00008D8A0000}"/>
    <cellStyle name="s_OMNI_BalSheets_2_AGM 2009 Earnings Forecast Model_080916_May_7" xfId="35466" xr:uid="{00000000-0005-0000-0000-00008E8A0000}"/>
    <cellStyle name="s_OMNI_BalSheets_AGM 2009 Earnings Forecast Model_080916_May_7" xfId="35467" xr:uid="{00000000-0005-0000-0000-00008F8A0000}"/>
    <cellStyle name="s_OMNI_Earnings" xfId="35468" xr:uid="{00000000-0005-0000-0000-0000908A0000}"/>
    <cellStyle name="s_OMNI_Earnings (2)" xfId="35469" xr:uid="{00000000-0005-0000-0000-0000918A0000}"/>
    <cellStyle name="s_OMNI_Earnings (2)_1" xfId="35470" xr:uid="{00000000-0005-0000-0000-0000928A0000}"/>
    <cellStyle name="s_OMNI_Earnings (2)_1_AGM 2009 Earnings Forecast Model_080916_May_7" xfId="35471" xr:uid="{00000000-0005-0000-0000-0000938A0000}"/>
    <cellStyle name="s_OMNI_Earnings (2)_2" xfId="35472" xr:uid="{00000000-0005-0000-0000-0000948A0000}"/>
    <cellStyle name="s_OMNI_Earnings (2)_2_AGM 2009 Earnings Forecast Model_080916_May_7" xfId="35473" xr:uid="{00000000-0005-0000-0000-0000958A0000}"/>
    <cellStyle name="s_OMNI_Earnings (2)_AGM 2009 Earnings Forecast Model_080916_May_7" xfId="35474" xr:uid="{00000000-0005-0000-0000-0000968A0000}"/>
    <cellStyle name="s_OMNI_Earnings_1" xfId="35475" xr:uid="{00000000-0005-0000-0000-0000978A0000}"/>
    <cellStyle name="s_OMNI_Earnings_1_AGM 2009 Earnings Forecast Model_080916_May_7" xfId="35476" xr:uid="{00000000-0005-0000-0000-0000988A0000}"/>
    <cellStyle name="s_OMNI_Earnings_2" xfId="35477" xr:uid="{00000000-0005-0000-0000-0000998A0000}"/>
    <cellStyle name="s_OMNI_Earnings_2_AGM 2009 Earnings Forecast Model_080916_May_7" xfId="35478" xr:uid="{00000000-0005-0000-0000-00009A8A0000}"/>
    <cellStyle name="s_OMNI_Earnings_AGM 2009 Earnings Forecast Model_080916_May_7" xfId="35479" xr:uid="{00000000-0005-0000-0000-00009B8A0000}"/>
    <cellStyle name="s_Omni_Schedules" xfId="35480" xr:uid="{00000000-0005-0000-0000-00009C8A0000}"/>
    <cellStyle name="s_Omni_Schedules (2)" xfId="35481" xr:uid="{00000000-0005-0000-0000-00009D8A0000}"/>
    <cellStyle name="s_Omni_Schedules (2)_1" xfId="35482" xr:uid="{00000000-0005-0000-0000-00009E8A0000}"/>
    <cellStyle name="s_Omni_Schedules (2)_1_AGM 2009 Earnings Forecast Model_080916_May_7" xfId="35483" xr:uid="{00000000-0005-0000-0000-00009F8A0000}"/>
    <cellStyle name="s_Omni_Schedules (2)_AGM 2009 Earnings Forecast Model_080916_May_7" xfId="35484" xr:uid="{00000000-0005-0000-0000-0000A08A0000}"/>
    <cellStyle name="s_Omni_Schedules_1" xfId="35485" xr:uid="{00000000-0005-0000-0000-0000A18A0000}"/>
    <cellStyle name="s_Omni_Schedules_1_AGM 2009 Earnings Forecast Model_080916_May_7" xfId="35486" xr:uid="{00000000-0005-0000-0000-0000A28A0000}"/>
    <cellStyle name="s_Omni_Schedules_2" xfId="35487" xr:uid="{00000000-0005-0000-0000-0000A38A0000}"/>
    <cellStyle name="s_Omni_Schedules_2_AGM 2009 Earnings Forecast Model_080916_May_7" xfId="35488" xr:uid="{00000000-0005-0000-0000-0000A48A0000}"/>
    <cellStyle name="s_Omni_Schedules_AGM 2009 Earnings Forecast Model_080916_May_7" xfId="35489" xr:uid="{00000000-0005-0000-0000-0000A58A0000}"/>
    <cellStyle name="s_PFMA Cap" xfId="35490" xr:uid="{00000000-0005-0000-0000-0000A68A0000}"/>
    <cellStyle name="s_PFMA Cap (2)" xfId="35491" xr:uid="{00000000-0005-0000-0000-0000A78A0000}"/>
    <cellStyle name="s_PFMA Cap (2)_1" xfId="35492" xr:uid="{00000000-0005-0000-0000-0000A88A0000}"/>
    <cellStyle name="s_PFMA Cap (2)_1_AGM 2009 Earnings Forecast Model_080916_May_7" xfId="35493" xr:uid="{00000000-0005-0000-0000-0000A98A0000}"/>
    <cellStyle name="s_PFMA Cap (2)_2" xfId="35494" xr:uid="{00000000-0005-0000-0000-0000AA8A0000}"/>
    <cellStyle name="s_PFMA Cap (2)_2_AGM 2009 Earnings Forecast Model_080916_May_7" xfId="35495" xr:uid="{00000000-0005-0000-0000-0000AB8A0000}"/>
    <cellStyle name="s_PFMA Cap (2)_AGM 2009 Earnings Forecast Model_080916_May_7" xfId="35496" xr:uid="{00000000-0005-0000-0000-0000AC8A0000}"/>
    <cellStyle name="s_PFMA Cap_1" xfId="35497" xr:uid="{00000000-0005-0000-0000-0000AD8A0000}"/>
    <cellStyle name="s_PFMA Cap_1_AGM 2009 Earnings Forecast Model_080916_May_7" xfId="35498" xr:uid="{00000000-0005-0000-0000-0000AE8A0000}"/>
    <cellStyle name="s_PFMA Cap_2" xfId="35499" xr:uid="{00000000-0005-0000-0000-0000AF8A0000}"/>
    <cellStyle name="s_PFMA Cap_2_AGM 2009 Earnings Forecast Model_080916_May_7" xfId="35500" xr:uid="{00000000-0005-0000-0000-0000B08A0000}"/>
    <cellStyle name="s_PFMA Cap_AGM 2009 Earnings Forecast Model_080916_May_7" xfId="35501" xr:uid="{00000000-0005-0000-0000-0000B18A0000}"/>
    <cellStyle name="s_PFMA Credit" xfId="35502" xr:uid="{00000000-0005-0000-0000-0000B28A0000}"/>
    <cellStyle name="s_PFMA Credit (2)" xfId="35503" xr:uid="{00000000-0005-0000-0000-0000B38A0000}"/>
    <cellStyle name="s_PFMA Credit (2)_1" xfId="35504" xr:uid="{00000000-0005-0000-0000-0000B48A0000}"/>
    <cellStyle name="s_PFMA Credit (2)_1_AGM 2009 Earnings Forecast Model_080916_May_7" xfId="35505" xr:uid="{00000000-0005-0000-0000-0000B58A0000}"/>
    <cellStyle name="s_PFMA Credit (2)_AGM 2009 Earnings Forecast Model_080916_May_7" xfId="35506" xr:uid="{00000000-0005-0000-0000-0000B68A0000}"/>
    <cellStyle name="s_PFMA Credit_1" xfId="35507" xr:uid="{00000000-0005-0000-0000-0000B78A0000}"/>
    <cellStyle name="s_PFMA Credit_1_AGM 2009 Earnings Forecast Model_080916_May_7" xfId="35508" xr:uid="{00000000-0005-0000-0000-0000B88A0000}"/>
    <cellStyle name="s_PFMA Credit_2" xfId="35509" xr:uid="{00000000-0005-0000-0000-0000B98A0000}"/>
    <cellStyle name="s_PFMA Credit_2_AGM 2009 Earnings Forecast Model_080916_May_7" xfId="35510" xr:uid="{00000000-0005-0000-0000-0000BA8A0000}"/>
    <cellStyle name="s_PFMA Credit_AGM 2009 Earnings Forecast Model_080916_May_7" xfId="35511" xr:uid="{00000000-0005-0000-0000-0000BB8A0000}"/>
    <cellStyle name="s_PFMA Fin Sum" xfId="35512" xr:uid="{00000000-0005-0000-0000-0000BC8A0000}"/>
    <cellStyle name="s_PFMA Fin Sum_1" xfId="35513" xr:uid="{00000000-0005-0000-0000-0000BD8A0000}"/>
    <cellStyle name="s_PFMA Fin Sum_1_AGM 2009 Earnings Forecast Model_080916_May_7" xfId="35514" xr:uid="{00000000-0005-0000-0000-0000BE8A0000}"/>
    <cellStyle name="s_PFMA Fin Sum_2" xfId="35515" xr:uid="{00000000-0005-0000-0000-0000BF8A0000}"/>
    <cellStyle name="s_PFMA Fin Sum_2_AGM 2009 Earnings Forecast Model_080916_May_7" xfId="35516" xr:uid="{00000000-0005-0000-0000-0000C08A0000}"/>
    <cellStyle name="s_PFMA Fin Sum_AGM 2009 Earnings Forecast Model_080916_May_7" xfId="35517" xr:uid="{00000000-0005-0000-0000-0000C18A0000}"/>
    <cellStyle name="s_Print macros" xfId="35518" xr:uid="{00000000-0005-0000-0000-0000C28A0000}"/>
    <cellStyle name="s_Print macros_1" xfId="35519" xr:uid="{00000000-0005-0000-0000-0000C38A0000}"/>
    <cellStyle name="s_Print macros_1_AGM 2009 Earnings Forecast Model_080916_May_7" xfId="35520" xr:uid="{00000000-0005-0000-0000-0000C48A0000}"/>
    <cellStyle name="s_Print macros_2" xfId="35521" xr:uid="{00000000-0005-0000-0000-0000C58A0000}"/>
    <cellStyle name="s_Print macros_2_AGM 2009 Earnings Forecast Model_080916_May_7" xfId="35522" xr:uid="{00000000-0005-0000-0000-0000C68A0000}"/>
    <cellStyle name="s_Print macros_AGM 2009 Earnings Forecast Model_080916_May_7" xfId="35523" xr:uid="{00000000-0005-0000-0000-0000C78A0000}"/>
    <cellStyle name="s_PWS (2)" xfId="35524" xr:uid="{00000000-0005-0000-0000-0000C88A0000}"/>
    <cellStyle name="s_PWS (2)_1" xfId="35525" xr:uid="{00000000-0005-0000-0000-0000C98A0000}"/>
    <cellStyle name="s_PWS (2)_1_AGM 2009 Earnings Forecast Model_080916_May_7" xfId="35526" xr:uid="{00000000-0005-0000-0000-0000CA8A0000}"/>
    <cellStyle name="s_PWS (2)_2" xfId="35527" xr:uid="{00000000-0005-0000-0000-0000CB8A0000}"/>
    <cellStyle name="s_PWS (2)_2_AGM 2009 Earnings Forecast Model_080916_May_7" xfId="35528" xr:uid="{00000000-0005-0000-0000-0000CC8A0000}"/>
    <cellStyle name="s_PWS (2)_AGM 2009 Earnings Forecast Model_080916_May_7" xfId="35529" xr:uid="{00000000-0005-0000-0000-0000CD8A0000}"/>
    <cellStyle name="s_Rates" xfId="35530" xr:uid="{00000000-0005-0000-0000-0000CE8A0000}"/>
    <cellStyle name="s_Rates_1" xfId="35531" xr:uid="{00000000-0005-0000-0000-0000CF8A0000}"/>
    <cellStyle name="s_Rates_1_AGM 2009 Earnings Forecast Model_080916_May_7" xfId="35532" xr:uid="{00000000-0005-0000-0000-0000D08A0000}"/>
    <cellStyle name="s_Rates_2" xfId="35533" xr:uid="{00000000-0005-0000-0000-0000D18A0000}"/>
    <cellStyle name="s_Rates_2_AGM 2009 Earnings Forecast Model_080916_May_7" xfId="35534" xr:uid="{00000000-0005-0000-0000-0000D28A0000}"/>
    <cellStyle name="s_Rates_AGM 2009 Earnings Forecast Model_080916_May_7" xfId="35535" xr:uid="{00000000-0005-0000-0000-0000D38A0000}"/>
    <cellStyle name="s_Rump Earnings" xfId="35536" xr:uid="{00000000-0005-0000-0000-0000D48A0000}"/>
    <cellStyle name="s_Rump Earnings_1" xfId="35537" xr:uid="{00000000-0005-0000-0000-0000D58A0000}"/>
    <cellStyle name="s_Rump Earnings_1_AGM 2009 Earnings Forecast Model_080916_May_7" xfId="35538" xr:uid="{00000000-0005-0000-0000-0000D68A0000}"/>
    <cellStyle name="s_Rump Earnings_2" xfId="35539" xr:uid="{00000000-0005-0000-0000-0000D78A0000}"/>
    <cellStyle name="s_Rump Earnings_2_AGM 2009 Earnings Forecast Model_080916_May_7" xfId="35540" xr:uid="{00000000-0005-0000-0000-0000D88A0000}"/>
    <cellStyle name="s_Rump Earnings_AGM 2009 Earnings Forecast Model_080916_May_7" xfId="35541" xr:uid="{00000000-0005-0000-0000-0000D98A0000}"/>
    <cellStyle name="s_Rump_BalSheets" xfId="35542" xr:uid="{00000000-0005-0000-0000-0000DA8A0000}"/>
    <cellStyle name="s_Rump_BalSheets_1" xfId="35543" xr:uid="{00000000-0005-0000-0000-0000DB8A0000}"/>
    <cellStyle name="s_Rump_BalSheets_1_AGM 2009 Earnings Forecast Model_080916_May_7" xfId="35544" xr:uid="{00000000-0005-0000-0000-0000DC8A0000}"/>
    <cellStyle name="s_Rump_BalSheets_2" xfId="35545" xr:uid="{00000000-0005-0000-0000-0000DD8A0000}"/>
    <cellStyle name="s_Rump_BalSheets_2_AGM 2009 Earnings Forecast Model_080916_May_7" xfId="35546" xr:uid="{00000000-0005-0000-0000-0000DE8A0000}"/>
    <cellStyle name="s_Rump_BalSheets_AGM 2009 Earnings Forecast Model_080916_May_7" xfId="35547" xr:uid="{00000000-0005-0000-0000-0000DF8A0000}"/>
    <cellStyle name="s_Rump_Schedules" xfId="35548" xr:uid="{00000000-0005-0000-0000-0000E08A0000}"/>
    <cellStyle name="s_Rump_Schedules_1" xfId="35549" xr:uid="{00000000-0005-0000-0000-0000E18A0000}"/>
    <cellStyle name="s_Rump_Schedules_1_AGM 2009 Earnings Forecast Model_080916_May_7" xfId="35550" xr:uid="{00000000-0005-0000-0000-0000E28A0000}"/>
    <cellStyle name="s_Rump_Schedules_2" xfId="35551" xr:uid="{00000000-0005-0000-0000-0000E38A0000}"/>
    <cellStyle name="s_Rump_Schedules_2_AGM 2009 Earnings Forecast Model_080916_May_7" xfId="35552" xr:uid="{00000000-0005-0000-0000-0000E48A0000}"/>
    <cellStyle name="s_Rump_Schedules_AGM 2009 Earnings Forecast Model_080916_May_7" xfId="35553" xr:uid="{00000000-0005-0000-0000-0000E58A0000}"/>
    <cellStyle name="s_Standalone (2)" xfId="35554" xr:uid="{00000000-0005-0000-0000-0000E68A0000}"/>
    <cellStyle name="s_Standalone (2)_1" xfId="35555" xr:uid="{00000000-0005-0000-0000-0000E78A0000}"/>
    <cellStyle name="s_Standalone (2)_1_AGM 2009 Earnings Forecast Model_080916_May_7" xfId="35556" xr:uid="{00000000-0005-0000-0000-0000E88A0000}"/>
    <cellStyle name="s_Standalone (2)_AGM 2009 Earnings Forecast Model_080916_May_7" xfId="35557" xr:uid="{00000000-0005-0000-0000-0000E98A0000}"/>
    <cellStyle name="s_Trans Assump" xfId="35558" xr:uid="{00000000-0005-0000-0000-0000EA8A0000}"/>
    <cellStyle name="s_Trans Assump_1" xfId="35559" xr:uid="{00000000-0005-0000-0000-0000EB8A0000}"/>
    <cellStyle name="s_Trans Assump_1_AGM 2009 Earnings Forecast Model_080916_May_7" xfId="35560" xr:uid="{00000000-0005-0000-0000-0000EC8A0000}"/>
    <cellStyle name="s_Trans Assump_AGM 2009 Earnings Forecast Model_080916_May_7" xfId="35561" xr:uid="{00000000-0005-0000-0000-0000ED8A0000}"/>
    <cellStyle name="Salomon Logo" xfId="35562" xr:uid="{00000000-0005-0000-0000-0000EE8A0000}"/>
    <cellStyle name="Salomon Logo 2" xfId="35563" xr:uid="{00000000-0005-0000-0000-0000EF8A0000}"/>
    <cellStyle name="SAPBEXaggData" xfId="35564" xr:uid="{00000000-0005-0000-0000-0000F08A0000}"/>
    <cellStyle name="SAPBEXaggDataEmph" xfId="35565" xr:uid="{00000000-0005-0000-0000-0000F18A0000}"/>
    <cellStyle name="SAPBEXaggItem" xfId="35566" xr:uid="{00000000-0005-0000-0000-0000F28A0000}"/>
    <cellStyle name="SAPBEXaggItemX" xfId="35567" xr:uid="{00000000-0005-0000-0000-0000F38A0000}"/>
    <cellStyle name="SAPBEXaggItemX 2" xfId="35568" xr:uid="{00000000-0005-0000-0000-0000F48A0000}"/>
    <cellStyle name="SAPBEXchaText" xfId="35569" xr:uid="{00000000-0005-0000-0000-0000F58A0000}"/>
    <cellStyle name="SAPBEXexcBad" xfId="35570" xr:uid="{00000000-0005-0000-0000-0000F68A0000}"/>
    <cellStyle name="SAPBEXexcBad7" xfId="35571" xr:uid="{00000000-0005-0000-0000-0000F78A0000}"/>
    <cellStyle name="SAPBEXexcBad7 2" xfId="35572" xr:uid="{00000000-0005-0000-0000-0000F88A0000}"/>
    <cellStyle name="SAPBEXexcBad8" xfId="35573" xr:uid="{00000000-0005-0000-0000-0000F98A0000}"/>
    <cellStyle name="SAPBEXexcBad8 2" xfId="35574" xr:uid="{00000000-0005-0000-0000-0000FA8A0000}"/>
    <cellStyle name="SAPBEXexcBad9" xfId="35575" xr:uid="{00000000-0005-0000-0000-0000FB8A0000}"/>
    <cellStyle name="SAPBEXexcBad9 2" xfId="35576" xr:uid="{00000000-0005-0000-0000-0000FC8A0000}"/>
    <cellStyle name="SAPBEXexcCritical" xfId="35577" xr:uid="{00000000-0005-0000-0000-0000FD8A0000}"/>
    <cellStyle name="SAPBEXexcCritical4" xfId="35578" xr:uid="{00000000-0005-0000-0000-0000FE8A0000}"/>
    <cellStyle name="SAPBEXexcCritical4 2" xfId="35579" xr:uid="{00000000-0005-0000-0000-0000FF8A0000}"/>
    <cellStyle name="SAPBEXexcCritical5" xfId="35580" xr:uid="{00000000-0005-0000-0000-0000008B0000}"/>
    <cellStyle name="SAPBEXexcCritical5 2" xfId="35581" xr:uid="{00000000-0005-0000-0000-0000018B0000}"/>
    <cellStyle name="SAPBEXexcCritical6" xfId="35582" xr:uid="{00000000-0005-0000-0000-0000028B0000}"/>
    <cellStyle name="SAPBEXexcCritical6 2" xfId="35583" xr:uid="{00000000-0005-0000-0000-0000038B0000}"/>
    <cellStyle name="SAPBEXexcGood" xfId="35584" xr:uid="{00000000-0005-0000-0000-0000048B0000}"/>
    <cellStyle name="SAPBEXexcGood1" xfId="35585" xr:uid="{00000000-0005-0000-0000-0000058B0000}"/>
    <cellStyle name="SAPBEXexcGood1 2" xfId="35586" xr:uid="{00000000-0005-0000-0000-0000068B0000}"/>
    <cellStyle name="SAPBEXexcGood2" xfId="35587" xr:uid="{00000000-0005-0000-0000-0000078B0000}"/>
    <cellStyle name="SAPBEXexcGood2 2" xfId="35588" xr:uid="{00000000-0005-0000-0000-0000088B0000}"/>
    <cellStyle name="SAPBEXexcGood3" xfId="35589" xr:uid="{00000000-0005-0000-0000-0000098B0000}"/>
    <cellStyle name="SAPBEXexcGood3 2" xfId="35590" xr:uid="{00000000-0005-0000-0000-00000A8B0000}"/>
    <cellStyle name="SAPBEXexcVeryBad" xfId="35591" xr:uid="{00000000-0005-0000-0000-00000B8B0000}"/>
    <cellStyle name="SAPBEXfilterDrill" xfId="35592" xr:uid="{00000000-0005-0000-0000-00000C8B0000}"/>
    <cellStyle name="SAPBEXfilterItem" xfId="35593" xr:uid="{00000000-0005-0000-0000-00000D8B0000}"/>
    <cellStyle name="SAPBEXfilterText" xfId="35594" xr:uid="{00000000-0005-0000-0000-00000E8B0000}"/>
    <cellStyle name="SAPBEXformats" xfId="35595" xr:uid="{00000000-0005-0000-0000-00000F8B0000}"/>
    <cellStyle name="SAPBEXheaderData" xfId="35596" xr:uid="{00000000-0005-0000-0000-0000108B0000}"/>
    <cellStyle name="SAPBEXheaderItem" xfId="35597" xr:uid="{00000000-0005-0000-0000-0000118B0000}"/>
    <cellStyle name="SAPBEXheaderText" xfId="35598" xr:uid="{00000000-0005-0000-0000-0000128B0000}"/>
    <cellStyle name="SAPBEXHLevel0" xfId="35599" xr:uid="{00000000-0005-0000-0000-0000138B0000}"/>
    <cellStyle name="SAPBEXHLevel0 2" xfId="35600" xr:uid="{00000000-0005-0000-0000-0000148B0000}"/>
    <cellStyle name="SAPBEXHLevel0X" xfId="35601" xr:uid="{00000000-0005-0000-0000-0000158B0000}"/>
    <cellStyle name="SAPBEXHLevel0X 2" xfId="35602" xr:uid="{00000000-0005-0000-0000-0000168B0000}"/>
    <cellStyle name="SAPBEXHLevel1" xfId="35603" xr:uid="{00000000-0005-0000-0000-0000178B0000}"/>
    <cellStyle name="SAPBEXHLevel1 2" xfId="35604" xr:uid="{00000000-0005-0000-0000-0000188B0000}"/>
    <cellStyle name="SAPBEXHLevel1X" xfId="35605" xr:uid="{00000000-0005-0000-0000-0000198B0000}"/>
    <cellStyle name="SAPBEXHLevel1X 2" xfId="35606" xr:uid="{00000000-0005-0000-0000-00001A8B0000}"/>
    <cellStyle name="SAPBEXHLevel2" xfId="35607" xr:uid="{00000000-0005-0000-0000-00001B8B0000}"/>
    <cellStyle name="SAPBEXHLevel2 2" xfId="35608" xr:uid="{00000000-0005-0000-0000-00001C8B0000}"/>
    <cellStyle name="SAPBEXHLevel2X" xfId="35609" xr:uid="{00000000-0005-0000-0000-00001D8B0000}"/>
    <cellStyle name="SAPBEXHLevel2X 2" xfId="35610" xr:uid="{00000000-0005-0000-0000-00001E8B0000}"/>
    <cellStyle name="SAPBEXHLevel3" xfId="35611" xr:uid="{00000000-0005-0000-0000-00001F8B0000}"/>
    <cellStyle name="SAPBEXHLevel3 2" xfId="35612" xr:uid="{00000000-0005-0000-0000-0000208B0000}"/>
    <cellStyle name="SAPBEXHLevel3X" xfId="35613" xr:uid="{00000000-0005-0000-0000-0000218B0000}"/>
    <cellStyle name="SAPBEXHLevel3X 2" xfId="35614" xr:uid="{00000000-0005-0000-0000-0000228B0000}"/>
    <cellStyle name="SAPBEXinputData" xfId="35615" xr:uid="{00000000-0005-0000-0000-0000238B0000}"/>
    <cellStyle name="SAPBEXresData" xfId="35616" xr:uid="{00000000-0005-0000-0000-0000248B0000}"/>
    <cellStyle name="SAPBEXresDataEmph" xfId="35617" xr:uid="{00000000-0005-0000-0000-0000258B0000}"/>
    <cellStyle name="SAPBEXresItem" xfId="35618" xr:uid="{00000000-0005-0000-0000-0000268B0000}"/>
    <cellStyle name="SAPBEXresItemX" xfId="35619" xr:uid="{00000000-0005-0000-0000-0000278B0000}"/>
    <cellStyle name="SAPBEXresItemX 2" xfId="35620" xr:uid="{00000000-0005-0000-0000-0000288B0000}"/>
    <cellStyle name="SAPBEXstdData" xfId="35621" xr:uid="{00000000-0005-0000-0000-0000298B0000}"/>
    <cellStyle name="SAPBEXstdData 2" xfId="35622" xr:uid="{00000000-0005-0000-0000-00002A8B0000}"/>
    <cellStyle name="SAPBEXstdDataEmph" xfId="35623" xr:uid="{00000000-0005-0000-0000-00002B8B0000}"/>
    <cellStyle name="SAPBEXstdItem" xfId="35624" xr:uid="{00000000-0005-0000-0000-00002C8B0000}"/>
    <cellStyle name="SAPBEXstdItem 2" xfId="35625" xr:uid="{00000000-0005-0000-0000-00002D8B0000}"/>
    <cellStyle name="SAPBEXstdItemX" xfId="35626" xr:uid="{00000000-0005-0000-0000-00002E8B0000}"/>
    <cellStyle name="SAPBEXstdItemX 2" xfId="35627" xr:uid="{00000000-0005-0000-0000-00002F8B0000}"/>
    <cellStyle name="SAPBEXsubData" xfId="35628" xr:uid="{00000000-0005-0000-0000-0000308B0000}"/>
    <cellStyle name="SAPBEXsubDataEmph" xfId="35629" xr:uid="{00000000-0005-0000-0000-0000318B0000}"/>
    <cellStyle name="SAPBEXsubItem" xfId="35630" xr:uid="{00000000-0005-0000-0000-0000328B0000}"/>
    <cellStyle name="SAPBEXtitle" xfId="35631" xr:uid="{00000000-0005-0000-0000-0000338B0000}"/>
    <cellStyle name="SAPBEXundefined" xfId="35632" xr:uid="{00000000-0005-0000-0000-0000348B0000}"/>
    <cellStyle name="SAPOutput" xfId="35633" xr:uid="{00000000-0005-0000-0000-0000358B0000}"/>
    <cellStyle name="ScotchRule" xfId="35634" xr:uid="{00000000-0005-0000-0000-0000368B0000}"/>
    <cellStyle name="ScripFactor" xfId="35635" xr:uid="{00000000-0005-0000-0000-0000378B0000}"/>
    <cellStyle name="sd" xfId="35636" xr:uid="{00000000-0005-0000-0000-0000388B0000}"/>
    <cellStyle name="SDEntry" xfId="35637" xr:uid="{00000000-0005-0000-0000-0000398B0000}"/>
    <cellStyle name="SDHeader" xfId="35638" xr:uid="{00000000-0005-0000-0000-00003A8B0000}"/>
    <cellStyle name="SectionHeaderNormal" xfId="35639" xr:uid="{00000000-0005-0000-0000-00003B8B0000}"/>
    <cellStyle name="SectionHeading" xfId="35640" xr:uid="{00000000-0005-0000-0000-00003C8B0000}"/>
    <cellStyle name="SEHeader" xfId="35641" xr:uid="{00000000-0005-0000-0000-00003D8B0000}"/>
    <cellStyle name="SEK [1]" xfId="35642" xr:uid="{00000000-0005-0000-0000-00003E8B0000}"/>
    <cellStyle name="Separador de milhares [0]_AJU-HIST" xfId="35643" xr:uid="{00000000-0005-0000-0000-00003F8B0000}"/>
    <cellStyle name="Separador de milhares_AJU-HIST" xfId="35644" xr:uid="{00000000-0005-0000-0000-0000408B0000}"/>
    <cellStyle name="SEPEntry" xfId="35645" xr:uid="{00000000-0005-0000-0000-0000418B0000}"/>
    <cellStyle name="sf" xfId="35646" xr:uid="{00000000-0005-0000-0000-0000428B0000}"/>
    <cellStyle name="sff" xfId="35647" xr:uid="{00000000-0005-0000-0000-0000438B0000}"/>
    <cellStyle name="Shade" xfId="35648" xr:uid="{00000000-0005-0000-0000-0000448B0000}"/>
    <cellStyle name="Shade 2" xfId="35649" xr:uid="{00000000-0005-0000-0000-0000458B0000}"/>
    <cellStyle name="Shaded" xfId="35650" xr:uid="{00000000-0005-0000-0000-0000468B0000}"/>
    <cellStyle name="ShadedCells_Database" xfId="35651" xr:uid="{00000000-0005-0000-0000-0000478B0000}"/>
    <cellStyle name="SHADEDSTORES" xfId="35652" xr:uid="{00000000-0005-0000-0000-0000488B0000}"/>
    <cellStyle name="SHADEDSTORES 2" xfId="35653" xr:uid="{00000000-0005-0000-0000-0000498B0000}"/>
    <cellStyle name="Shading" xfId="35654" xr:uid="{00000000-0005-0000-0000-00004A8B0000}"/>
    <cellStyle name="Shares" xfId="35655" xr:uid="{00000000-0005-0000-0000-00004B8B0000}"/>
    <cellStyle name="Sheet Title" xfId="35656" xr:uid="{00000000-0005-0000-0000-00004C8B0000}"/>
    <cellStyle name="SheetHeader" xfId="35657" xr:uid="{00000000-0005-0000-0000-00004D8B0000}"/>
    <cellStyle name="SheetHeaderLast" xfId="35658" xr:uid="{00000000-0005-0000-0000-00004E8B0000}"/>
    <cellStyle name="Sheetmult" xfId="35659" xr:uid="{00000000-0005-0000-0000-00004F8B0000}"/>
    <cellStyle name="Short $" xfId="35660" xr:uid="{00000000-0005-0000-0000-0000508B0000}"/>
    <cellStyle name="ShOut" xfId="35661" xr:uid="{00000000-0005-0000-0000-0000518B0000}"/>
    <cellStyle name="Shtmultx" xfId="35662" xr:uid="{00000000-0005-0000-0000-0000528B0000}"/>
    <cellStyle name="SideText1" xfId="35663" xr:uid="{00000000-0005-0000-0000-0000538B0000}"/>
    <cellStyle name="Simple" xfId="35664" xr:uid="{00000000-0005-0000-0000-0000548B0000}"/>
    <cellStyle name="Sing" xfId="35665" xr:uid="{00000000-0005-0000-0000-0000558B0000}"/>
    <cellStyle name="Single Accounting" xfId="35666" xr:uid="{00000000-0005-0000-0000-0000568B0000}"/>
    <cellStyle name="Single Border" xfId="35667" xr:uid="{00000000-0005-0000-0000-0000578B0000}"/>
    <cellStyle name="Single Border 2" xfId="35668" xr:uid="{00000000-0005-0000-0000-0000588B0000}"/>
    <cellStyle name="Single Underline" xfId="35669" xr:uid="{00000000-0005-0000-0000-0000598B0000}"/>
    <cellStyle name="single underscore" xfId="35670" xr:uid="{00000000-0005-0000-0000-00005A8B0000}"/>
    <cellStyle name="single underscore 2" xfId="35671" xr:uid="{00000000-0005-0000-0000-00005B8B0000}"/>
    <cellStyle name="Size10Pt" xfId="35672" xr:uid="{00000000-0005-0000-0000-00005C8B0000}"/>
    <cellStyle name="Size12Pt" xfId="35673" xr:uid="{00000000-0005-0000-0000-00005D8B0000}"/>
    <cellStyle name="Size8Pt" xfId="35674" xr:uid="{00000000-0005-0000-0000-00005E8B0000}"/>
    <cellStyle name="Soc_DataEntry" xfId="35675" xr:uid="{00000000-0005-0000-0000-00005F8B0000}"/>
    <cellStyle name="Source Hed" xfId="35676" xr:uid="{00000000-0005-0000-0000-0000608B0000}"/>
    <cellStyle name="Source Letter" xfId="35677" xr:uid="{00000000-0005-0000-0000-0000618B0000}"/>
    <cellStyle name="Source Superscript" xfId="35678" xr:uid="{00000000-0005-0000-0000-0000628B0000}"/>
    <cellStyle name="Source Text" xfId="35679" xr:uid="{00000000-0005-0000-0000-0000638B0000}"/>
    <cellStyle name="Special" xfId="35680" xr:uid="{00000000-0005-0000-0000-0000648B0000}"/>
    <cellStyle name="specstores" xfId="35681" xr:uid="{00000000-0005-0000-0000-0000658B0000}"/>
    <cellStyle name="ss" xfId="35682" xr:uid="{00000000-0005-0000-0000-0000668B0000}"/>
    <cellStyle name="SS Col Hdr" xfId="35683" xr:uid="{00000000-0005-0000-0000-0000678B0000}"/>
    <cellStyle name="SS Dim 1 Blank" xfId="35684" xr:uid="{00000000-0005-0000-0000-0000688B0000}"/>
    <cellStyle name="SS Dim 1 Title" xfId="35685" xr:uid="{00000000-0005-0000-0000-0000698B0000}"/>
    <cellStyle name="SS Dim 1 Value" xfId="35686" xr:uid="{00000000-0005-0000-0000-00006A8B0000}"/>
    <cellStyle name="SS Dim 2 Blank" xfId="35687" xr:uid="{00000000-0005-0000-0000-00006B8B0000}"/>
    <cellStyle name="SS Dim 2 Title" xfId="35688" xr:uid="{00000000-0005-0000-0000-00006C8B0000}"/>
    <cellStyle name="SS Dim 2 Value" xfId="35689" xr:uid="{00000000-0005-0000-0000-00006D8B0000}"/>
    <cellStyle name="SS Dim 3 Blank" xfId="35690" xr:uid="{00000000-0005-0000-0000-00006E8B0000}"/>
    <cellStyle name="SS Dim 3 Title" xfId="35691" xr:uid="{00000000-0005-0000-0000-00006F8B0000}"/>
    <cellStyle name="SS Dim 3 Value" xfId="35692" xr:uid="{00000000-0005-0000-0000-0000708B0000}"/>
    <cellStyle name="SS Dim 4 Blank" xfId="35693" xr:uid="{00000000-0005-0000-0000-0000718B0000}"/>
    <cellStyle name="SS Dim 4 Title" xfId="35694" xr:uid="{00000000-0005-0000-0000-0000728B0000}"/>
    <cellStyle name="SS Dim 4 Value" xfId="35695" xr:uid="{00000000-0005-0000-0000-0000738B0000}"/>
    <cellStyle name="SS Dim 5 Blank" xfId="35696" xr:uid="{00000000-0005-0000-0000-0000748B0000}"/>
    <cellStyle name="SS Dim 5 Title" xfId="35697" xr:uid="{00000000-0005-0000-0000-0000758B0000}"/>
    <cellStyle name="SS Dim 5 Value" xfId="35698" xr:uid="{00000000-0005-0000-0000-0000768B0000}"/>
    <cellStyle name="SS Other Measure" xfId="35699" xr:uid="{00000000-0005-0000-0000-0000778B0000}"/>
    <cellStyle name="SS Sum Measure" xfId="35700" xr:uid="{00000000-0005-0000-0000-0000788B0000}"/>
    <cellStyle name="SS Unbound Dim" xfId="35701" xr:uid="{00000000-0005-0000-0000-0000798B0000}"/>
    <cellStyle name="SS WAvg Measure" xfId="35702" xr:uid="{00000000-0005-0000-0000-00007A8B0000}"/>
    <cellStyle name="ss_2008_Plan_Model_6_05_08 May Update v20hhh" xfId="35703" xr:uid="{00000000-0005-0000-0000-00007B8B0000}"/>
    <cellStyle name="st" xfId="35704" xr:uid="{00000000-0005-0000-0000-00007C8B0000}"/>
    <cellStyle name="Standaard_balance" xfId="35705" xr:uid="{00000000-0005-0000-0000-00007D8B0000}"/>
    <cellStyle name="Standard_BS02" xfId="35706" xr:uid="{00000000-0005-0000-0000-00007E8B0000}"/>
    <cellStyle name="Std Number" xfId="35707" xr:uid="{00000000-0005-0000-0000-00007F8B0000}"/>
    <cellStyle name="sterling [0]" xfId="35708" xr:uid="{00000000-0005-0000-0000-0000808B0000}"/>
    <cellStyle name="sterling [1]" xfId="35709" xr:uid="{00000000-0005-0000-0000-0000818B0000}"/>
    <cellStyle name="Strikethru" xfId="35710" xr:uid="{00000000-0005-0000-0000-0000828B0000}"/>
    <cellStyle name="STYL1 - Style1" xfId="35711" xr:uid="{00000000-0005-0000-0000-0000838B0000}"/>
    <cellStyle name="STYL2 - Style2" xfId="35712" xr:uid="{00000000-0005-0000-0000-0000848B0000}"/>
    <cellStyle name="STYL3 - Style3" xfId="35713" xr:uid="{00000000-0005-0000-0000-0000858B0000}"/>
    <cellStyle name="STYL4 - Style4" xfId="35714" xr:uid="{00000000-0005-0000-0000-0000868B0000}"/>
    <cellStyle name="STYL5 - Style5" xfId="35715" xr:uid="{00000000-0005-0000-0000-0000878B0000}"/>
    <cellStyle name="Style 1" xfId="35716" xr:uid="{00000000-0005-0000-0000-0000888B0000}"/>
    <cellStyle name="Style 10" xfId="35717" xr:uid="{00000000-0005-0000-0000-0000898B0000}"/>
    <cellStyle name="Style 11" xfId="35718" xr:uid="{00000000-0005-0000-0000-00008A8B0000}"/>
    <cellStyle name="Style 12" xfId="35719" xr:uid="{00000000-0005-0000-0000-00008B8B0000}"/>
    <cellStyle name="Style 13" xfId="35720" xr:uid="{00000000-0005-0000-0000-00008C8B0000}"/>
    <cellStyle name="Style 14" xfId="35721" xr:uid="{00000000-0005-0000-0000-00008D8B0000}"/>
    <cellStyle name="Style 15" xfId="35722" xr:uid="{00000000-0005-0000-0000-00008E8B0000}"/>
    <cellStyle name="Style 16" xfId="35723" xr:uid="{00000000-0005-0000-0000-00008F8B0000}"/>
    <cellStyle name="Style 17" xfId="35724" xr:uid="{00000000-0005-0000-0000-0000908B0000}"/>
    <cellStyle name="Style 18" xfId="35725" xr:uid="{00000000-0005-0000-0000-0000918B0000}"/>
    <cellStyle name="Style 19" xfId="35726" xr:uid="{00000000-0005-0000-0000-0000928B0000}"/>
    <cellStyle name="Style 2" xfId="35727" xr:uid="{00000000-0005-0000-0000-0000938B0000}"/>
    <cellStyle name="Style 20" xfId="35728" xr:uid="{00000000-0005-0000-0000-0000948B0000}"/>
    <cellStyle name="Style 21" xfId="35729" xr:uid="{00000000-0005-0000-0000-0000958B0000}"/>
    <cellStyle name="Style 22" xfId="35730" xr:uid="{00000000-0005-0000-0000-0000968B0000}"/>
    <cellStyle name="Style 23" xfId="35731" xr:uid="{00000000-0005-0000-0000-0000978B0000}"/>
    <cellStyle name="Style 24" xfId="35732" xr:uid="{00000000-0005-0000-0000-0000988B0000}"/>
    <cellStyle name="Style 25" xfId="35733" xr:uid="{00000000-0005-0000-0000-0000998B0000}"/>
    <cellStyle name="Style 26" xfId="35734" xr:uid="{00000000-0005-0000-0000-00009A8B0000}"/>
    <cellStyle name="Style 27" xfId="35735" xr:uid="{00000000-0005-0000-0000-00009B8B0000}"/>
    <cellStyle name="Style 28" xfId="35736" xr:uid="{00000000-0005-0000-0000-00009C8B0000}"/>
    <cellStyle name="Style 29" xfId="35737" xr:uid="{00000000-0005-0000-0000-00009D8B0000}"/>
    <cellStyle name="Style 3" xfId="35738" xr:uid="{00000000-0005-0000-0000-00009E8B0000}"/>
    <cellStyle name="Style 30" xfId="35739" xr:uid="{00000000-0005-0000-0000-00009F8B0000}"/>
    <cellStyle name="Style 31" xfId="35740" xr:uid="{00000000-0005-0000-0000-0000A08B0000}"/>
    <cellStyle name="Style 32" xfId="35741" xr:uid="{00000000-0005-0000-0000-0000A18B0000}"/>
    <cellStyle name="Style 32 2" xfId="35742" xr:uid="{00000000-0005-0000-0000-0000A28B0000}"/>
    <cellStyle name="Style 32 3" xfId="35743" xr:uid="{00000000-0005-0000-0000-0000A38B0000}"/>
    <cellStyle name="Style 32_Book1" xfId="35744" xr:uid="{00000000-0005-0000-0000-0000A48B0000}"/>
    <cellStyle name="Style 33" xfId="35745" xr:uid="{00000000-0005-0000-0000-0000A58B0000}"/>
    <cellStyle name="Style 33 2" xfId="35746" xr:uid="{00000000-0005-0000-0000-0000A68B0000}"/>
    <cellStyle name="Style 33_Book1" xfId="35747" xr:uid="{00000000-0005-0000-0000-0000A78B0000}"/>
    <cellStyle name="Style 34" xfId="35748" xr:uid="{00000000-0005-0000-0000-0000A88B0000}"/>
    <cellStyle name="Style 34 2" xfId="35749" xr:uid="{00000000-0005-0000-0000-0000A98B0000}"/>
    <cellStyle name="Style 34_Book1" xfId="35750" xr:uid="{00000000-0005-0000-0000-0000AA8B0000}"/>
    <cellStyle name="Style 35" xfId="35751" xr:uid="{00000000-0005-0000-0000-0000AB8B0000}"/>
    <cellStyle name="Style 35 2" xfId="35752" xr:uid="{00000000-0005-0000-0000-0000AC8B0000}"/>
    <cellStyle name="Style 35 2 2" xfId="35753" xr:uid="{00000000-0005-0000-0000-0000AD8B0000}"/>
    <cellStyle name="Style 35_LYO Returns 2010-03-06" xfId="35754" xr:uid="{00000000-0005-0000-0000-0000AE8B0000}"/>
    <cellStyle name="Style 36" xfId="35755" xr:uid="{00000000-0005-0000-0000-0000AF8B0000}"/>
    <cellStyle name="Style 36 2" xfId="35756" xr:uid="{00000000-0005-0000-0000-0000B08B0000}"/>
    <cellStyle name="Style 36 2 2" xfId="35757" xr:uid="{00000000-0005-0000-0000-0000B18B0000}"/>
    <cellStyle name="Style 36_LYO Returns 2010-03-06" xfId="35758" xr:uid="{00000000-0005-0000-0000-0000B28B0000}"/>
    <cellStyle name="Style 37" xfId="35759" xr:uid="{00000000-0005-0000-0000-0000B38B0000}"/>
    <cellStyle name="Style 37 2" xfId="35760" xr:uid="{00000000-0005-0000-0000-0000B48B0000}"/>
    <cellStyle name="Style 37 3" xfId="35761" xr:uid="{00000000-0005-0000-0000-0000B58B0000}"/>
    <cellStyle name="Style 37_LYO Returns 2010-03-06" xfId="35762" xr:uid="{00000000-0005-0000-0000-0000B68B0000}"/>
    <cellStyle name="Style 38" xfId="35763" xr:uid="{00000000-0005-0000-0000-0000B78B0000}"/>
    <cellStyle name="Style 38 2" xfId="35764" xr:uid="{00000000-0005-0000-0000-0000B88B0000}"/>
    <cellStyle name="Style 38_LYO Returns 2010-03-06" xfId="35765" xr:uid="{00000000-0005-0000-0000-0000B98B0000}"/>
    <cellStyle name="Style 39" xfId="35766" xr:uid="{00000000-0005-0000-0000-0000BA8B0000}"/>
    <cellStyle name="Style 39 2" xfId="35767" xr:uid="{00000000-0005-0000-0000-0000BB8B0000}"/>
    <cellStyle name="Style 39_LYO Returns 2010-03-06" xfId="35768" xr:uid="{00000000-0005-0000-0000-0000BC8B0000}"/>
    <cellStyle name="Style 4" xfId="35769" xr:uid="{00000000-0005-0000-0000-0000BD8B0000}"/>
    <cellStyle name="Style 40" xfId="35770" xr:uid="{00000000-0005-0000-0000-0000BE8B0000}"/>
    <cellStyle name="Style 40 2" xfId="35771" xr:uid="{00000000-0005-0000-0000-0000BF8B0000}"/>
    <cellStyle name="Style 40 3" xfId="35772" xr:uid="{00000000-0005-0000-0000-0000C08B0000}"/>
    <cellStyle name="Style 40_Latest CMAI Figures" xfId="35773" xr:uid="{00000000-0005-0000-0000-0000C18B0000}"/>
    <cellStyle name="Style 41" xfId="35774" xr:uid="{00000000-0005-0000-0000-0000C28B0000}"/>
    <cellStyle name="Style 42" xfId="35775" xr:uid="{00000000-0005-0000-0000-0000C38B0000}"/>
    <cellStyle name="Style 42 2" xfId="35776" xr:uid="{00000000-0005-0000-0000-0000C48B0000}"/>
    <cellStyle name="Style 42_Latest CMAI Figures" xfId="35777" xr:uid="{00000000-0005-0000-0000-0000C58B0000}"/>
    <cellStyle name="Style 43" xfId="35778" xr:uid="{00000000-0005-0000-0000-0000C68B0000}"/>
    <cellStyle name="Style 43 2" xfId="35779" xr:uid="{00000000-0005-0000-0000-0000C78B0000}"/>
    <cellStyle name="Style 43_LYO Returns 2010-03-06" xfId="35780" xr:uid="{00000000-0005-0000-0000-0000C88B0000}"/>
    <cellStyle name="Style 44" xfId="35781" xr:uid="{00000000-0005-0000-0000-0000C98B0000}"/>
    <cellStyle name="Style 44 2" xfId="35782" xr:uid="{00000000-0005-0000-0000-0000CA8B0000}"/>
    <cellStyle name="Style 44_LYO Returns 2010-03-06" xfId="35783" xr:uid="{00000000-0005-0000-0000-0000CB8B0000}"/>
    <cellStyle name="Style 45" xfId="35784" xr:uid="{00000000-0005-0000-0000-0000CC8B0000}"/>
    <cellStyle name="Style 45 2" xfId="35785" xr:uid="{00000000-0005-0000-0000-0000CD8B0000}"/>
    <cellStyle name="Style 45_Latest CMAI Figures" xfId="35786" xr:uid="{00000000-0005-0000-0000-0000CE8B0000}"/>
    <cellStyle name="Style 46" xfId="35787" xr:uid="{00000000-0005-0000-0000-0000CF8B0000}"/>
    <cellStyle name="Style 46 2" xfId="35788" xr:uid="{00000000-0005-0000-0000-0000D08B0000}"/>
    <cellStyle name="Style 46_LYO Returns 2010-03-06" xfId="35789" xr:uid="{00000000-0005-0000-0000-0000D18B0000}"/>
    <cellStyle name="Style 47" xfId="35790" xr:uid="{00000000-0005-0000-0000-0000D28B0000}"/>
    <cellStyle name="Style 47 2" xfId="35791" xr:uid="{00000000-0005-0000-0000-0000D38B0000}"/>
    <cellStyle name="Style 47_Latest CMAI Figures" xfId="35792" xr:uid="{00000000-0005-0000-0000-0000D48B0000}"/>
    <cellStyle name="Style 48" xfId="35793" xr:uid="{00000000-0005-0000-0000-0000D58B0000}"/>
    <cellStyle name="Style 48 2" xfId="35794" xr:uid="{00000000-0005-0000-0000-0000D68B0000}"/>
    <cellStyle name="Style 48 2 2" xfId="35795" xr:uid="{00000000-0005-0000-0000-0000D78B0000}"/>
    <cellStyle name="Style 48_LYO Returns 2010-03-06" xfId="35796" xr:uid="{00000000-0005-0000-0000-0000D88B0000}"/>
    <cellStyle name="Style 49" xfId="35797" xr:uid="{00000000-0005-0000-0000-0000D98B0000}"/>
    <cellStyle name="Style 5" xfId="35798" xr:uid="{00000000-0005-0000-0000-0000DA8B0000}"/>
    <cellStyle name="Style 50" xfId="35799" xr:uid="{00000000-0005-0000-0000-0000DB8B0000}"/>
    <cellStyle name="Style 50 2" xfId="35800" xr:uid="{00000000-0005-0000-0000-0000DC8B0000}"/>
    <cellStyle name="Style 51" xfId="35801" xr:uid="{00000000-0005-0000-0000-0000DD8B0000}"/>
    <cellStyle name="Style 51 2" xfId="35802" xr:uid="{00000000-0005-0000-0000-0000DE8B0000}"/>
    <cellStyle name="Style 51_LYO Returns 2010-03-06" xfId="35803" xr:uid="{00000000-0005-0000-0000-0000DF8B0000}"/>
    <cellStyle name="Style 52" xfId="35804" xr:uid="{00000000-0005-0000-0000-0000E08B0000}"/>
    <cellStyle name="Style 52 2" xfId="35805" xr:uid="{00000000-0005-0000-0000-0000E18B0000}"/>
    <cellStyle name="Style 52_Latest CMAI Figures" xfId="35806" xr:uid="{00000000-0005-0000-0000-0000E28B0000}"/>
    <cellStyle name="Style 53" xfId="35807" xr:uid="{00000000-0005-0000-0000-0000E38B0000}"/>
    <cellStyle name="Style 53 2" xfId="35808" xr:uid="{00000000-0005-0000-0000-0000E48B0000}"/>
    <cellStyle name="Style 53_LYO Returns 2010-03-06" xfId="35809" xr:uid="{00000000-0005-0000-0000-0000E58B0000}"/>
    <cellStyle name="Style 54" xfId="35810" xr:uid="{00000000-0005-0000-0000-0000E68B0000}"/>
    <cellStyle name="Style 54 2" xfId="35811" xr:uid="{00000000-0005-0000-0000-0000E78B0000}"/>
    <cellStyle name="Style 54_LYO Returns 2010-03-06" xfId="35812" xr:uid="{00000000-0005-0000-0000-0000E88B0000}"/>
    <cellStyle name="Style 55" xfId="35813" xr:uid="{00000000-0005-0000-0000-0000E98B0000}"/>
    <cellStyle name="Style 55 2" xfId="35814" xr:uid="{00000000-0005-0000-0000-0000EA8B0000}"/>
    <cellStyle name="Style 55_Latest CMAI Figures" xfId="35815" xr:uid="{00000000-0005-0000-0000-0000EB8B0000}"/>
    <cellStyle name="Style 56" xfId="35816" xr:uid="{00000000-0005-0000-0000-0000EC8B0000}"/>
    <cellStyle name="Style 56 2" xfId="35817" xr:uid="{00000000-0005-0000-0000-0000ED8B0000}"/>
    <cellStyle name="Style 56_Latest CMAI Figures" xfId="35818" xr:uid="{00000000-0005-0000-0000-0000EE8B0000}"/>
    <cellStyle name="Style 57" xfId="35819" xr:uid="{00000000-0005-0000-0000-0000EF8B0000}"/>
    <cellStyle name="Style 58" xfId="35820" xr:uid="{00000000-0005-0000-0000-0000F08B0000}"/>
    <cellStyle name="Style 58 2" xfId="35821" xr:uid="{00000000-0005-0000-0000-0000F18B0000}"/>
    <cellStyle name="Style 59" xfId="35822" xr:uid="{00000000-0005-0000-0000-0000F28B0000}"/>
    <cellStyle name="Style 6" xfId="35823" xr:uid="{00000000-0005-0000-0000-0000F38B0000}"/>
    <cellStyle name="Style 60" xfId="35824" xr:uid="{00000000-0005-0000-0000-0000F48B0000}"/>
    <cellStyle name="Style 61" xfId="35825" xr:uid="{00000000-0005-0000-0000-0000F58B0000}"/>
    <cellStyle name="Style 61 2" xfId="35826" xr:uid="{00000000-0005-0000-0000-0000F68B0000}"/>
    <cellStyle name="Style 62" xfId="35827" xr:uid="{00000000-0005-0000-0000-0000F78B0000}"/>
    <cellStyle name="Style 63" xfId="35828" xr:uid="{00000000-0005-0000-0000-0000F88B0000}"/>
    <cellStyle name="Style 64" xfId="35829" xr:uid="{00000000-0005-0000-0000-0000F98B0000}"/>
    <cellStyle name="Style 65" xfId="35830" xr:uid="{00000000-0005-0000-0000-0000FA8B0000}"/>
    <cellStyle name="Style 66" xfId="35831" xr:uid="{00000000-0005-0000-0000-0000FB8B0000}"/>
    <cellStyle name="Style 67" xfId="35832" xr:uid="{00000000-0005-0000-0000-0000FC8B0000}"/>
    <cellStyle name="Style 68" xfId="35833" xr:uid="{00000000-0005-0000-0000-0000FD8B0000}"/>
    <cellStyle name="Style 69" xfId="35834" xr:uid="{00000000-0005-0000-0000-0000FE8B0000}"/>
    <cellStyle name="Style 7" xfId="35835" xr:uid="{00000000-0005-0000-0000-0000FF8B0000}"/>
    <cellStyle name="Style 70" xfId="35836" xr:uid="{00000000-0005-0000-0000-0000008C0000}"/>
    <cellStyle name="Style 71" xfId="35837" xr:uid="{00000000-0005-0000-0000-0000018C0000}"/>
    <cellStyle name="Style 72" xfId="35838" xr:uid="{00000000-0005-0000-0000-0000028C0000}"/>
    <cellStyle name="Style 73" xfId="35839" xr:uid="{00000000-0005-0000-0000-0000038C0000}"/>
    <cellStyle name="Style 74" xfId="35840" xr:uid="{00000000-0005-0000-0000-0000048C0000}"/>
    <cellStyle name="Style 75" xfId="35841" xr:uid="{00000000-0005-0000-0000-0000058C0000}"/>
    <cellStyle name="Style 76" xfId="35842" xr:uid="{00000000-0005-0000-0000-0000068C0000}"/>
    <cellStyle name="Style 77" xfId="35843" xr:uid="{00000000-0005-0000-0000-0000078C0000}"/>
    <cellStyle name="Style 78" xfId="35844" xr:uid="{00000000-0005-0000-0000-0000088C0000}"/>
    <cellStyle name="Style 79" xfId="35845" xr:uid="{00000000-0005-0000-0000-0000098C0000}"/>
    <cellStyle name="Style 8" xfId="35846" xr:uid="{00000000-0005-0000-0000-00000A8C0000}"/>
    <cellStyle name="Style 80" xfId="35847" xr:uid="{00000000-0005-0000-0000-00000B8C0000}"/>
    <cellStyle name="Style 81" xfId="35848" xr:uid="{00000000-0005-0000-0000-00000C8C0000}"/>
    <cellStyle name="Style 82" xfId="35849" xr:uid="{00000000-0005-0000-0000-00000D8C0000}"/>
    <cellStyle name="Style 83" xfId="35850" xr:uid="{00000000-0005-0000-0000-00000E8C0000}"/>
    <cellStyle name="Style 84" xfId="35851" xr:uid="{00000000-0005-0000-0000-00000F8C0000}"/>
    <cellStyle name="Style 85" xfId="35852" xr:uid="{00000000-0005-0000-0000-0000108C0000}"/>
    <cellStyle name="Style 86" xfId="35853" xr:uid="{00000000-0005-0000-0000-0000118C0000}"/>
    <cellStyle name="Style 87" xfId="35854" xr:uid="{00000000-0005-0000-0000-0000128C0000}"/>
    <cellStyle name="Style 88" xfId="35855" xr:uid="{00000000-0005-0000-0000-0000138C0000}"/>
    <cellStyle name="Style 89" xfId="35856" xr:uid="{00000000-0005-0000-0000-0000148C0000}"/>
    <cellStyle name="Style 9" xfId="35857" xr:uid="{00000000-0005-0000-0000-0000158C0000}"/>
    <cellStyle name="Style 90" xfId="35858" xr:uid="{00000000-0005-0000-0000-0000168C0000}"/>
    <cellStyle name="Style 91" xfId="35859" xr:uid="{00000000-0005-0000-0000-0000178C0000}"/>
    <cellStyle name="Style 92" xfId="35860" xr:uid="{00000000-0005-0000-0000-0000188C0000}"/>
    <cellStyle name="Style D green" xfId="35861" xr:uid="{00000000-0005-0000-0000-0000198C0000}"/>
    <cellStyle name="Style E" xfId="35862" xr:uid="{00000000-0005-0000-0000-00001A8C0000}"/>
    <cellStyle name="Style H" xfId="35863" xr:uid="{00000000-0005-0000-0000-00001B8C0000}"/>
    <cellStyle name="STYLE1" xfId="35864" xr:uid="{00000000-0005-0000-0000-00001C8C0000}"/>
    <cellStyle name="STYLE2" xfId="35865" xr:uid="{00000000-0005-0000-0000-00001D8C0000}"/>
    <cellStyle name="STYLE3" xfId="35866" xr:uid="{00000000-0005-0000-0000-00001E8C0000}"/>
    <cellStyle name="STYLE4" xfId="35867" xr:uid="{00000000-0005-0000-0000-00001F8C0000}"/>
    <cellStyle name="Sub total" xfId="35868" xr:uid="{00000000-0005-0000-0000-0000208C0000}"/>
    <cellStyle name="Sub total 2" xfId="35869" xr:uid="{00000000-0005-0000-0000-0000218C0000}"/>
    <cellStyle name="Subhead" xfId="35870" xr:uid="{00000000-0005-0000-0000-0000228C0000}"/>
    <cellStyle name="SubScript" xfId="35871" xr:uid="{00000000-0005-0000-0000-0000238C0000}"/>
    <cellStyle name="SubsidTitle" xfId="35872" xr:uid="{00000000-0005-0000-0000-0000248C0000}"/>
    <cellStyle name="Subtitle" xfId="35873" xr:uid="{00000000-0005-0000-0000-0000258C0000}"/>
    <cellStyle name="Subtotal" xfId="35874" xr:uid="{00000000-0005-0000-0000-0000268C0000}"/>
    <cellStyle name="Superscript" xfId="35875" xr:uid="{00000000-0005-0000-0000-0000278C0000}"/>
    <cellStyle name="t" xfId="35876" xr:uid="{00000000-0005-0000-0000-0000288C0000}"/>
    <cellStyle name="t#" xfId="35877" xr:uid="{00000000-0005-0000-0000-0000298C0000}"/>
    <cellStyle name="t%" xfId="35878" xr:uid="{00000000-0005-0000-0000-00002A8C0000}"/>
    <cellStyle name="t_2007 Trans Fees for NMFI Calc" xfId="35879" xr:uid="{00000000-0005-0000-0000-00002B8C0000}"/>
    <cellStyle name="t_2007 Trans Fees for NMFI Calc_AGM 2009 Earnings Forecast Model_080916_May_7" xfId="35880" xr:uid="{00000000-0005-0000-0000-00002C8C0000}"/>
    <cellStyle name="t_2008 Fund Expense Forecast - MASTER FILE" xfId="35881" xr:uid="{00000000-0005-0000-0000-00002D8C0000}"/>
    <cellStyle name="t_2008 Fund Expense Forecast - MASTER FILE 2" xfId="35882" xr:uid="{00000000-0005-0000-0000-00002E8C0000}"/>
    <cellStyle name="t_2008.projected.version.II" xfId="35883" xr:uid="{00000000-0005-0000-0000-00002F8C0000}"/>
    <cellStyle name="t_2008.projected.version.II 2" xfId="35884" xr:uid="{00000000-0005-0000-0000-0000308C0000}"/>
    <cellStyle name="t_2009 Functional Compensation (2)" xfId="35885" xr:uid="{00000000-0005-0000-0000-0000318C0000}"/>
    <cellStyle name="t_3Q 07 Revenue Overview" xfId="35886" xr:uid="{00000000-0005-0000-0000-0000328C0000}"/>
    <cellStyle name="t_3Q 07 Revenue Overview 2" xfId="35887" xr:uid="{00000000-0005-0000-0000-0000338C0000}"/>
    <cellStyle name="t_Adv &amp; Trx Fees Back-up Slide" xfId="35888" xr:uid="{00000000-0005-0000-0000-0000348C0000}"/>
    <cellStyle name="t_Adv &amp; Trx Fees Back-up Slide 2" xfId="35889" xr:uid="{00000000-0005-0000-0000-0000358C0000}"/>
    <cellStyle name="t_AGM 2009 Earnings Forecast Model_080916_May_7" xfId="35890" xr:uid="{00000000-0005-0000-0000-0000368C0000}"/>
    <cellStyle name="t_AGM Earnings Forecast Model_080724_v16" xfId="35891" xr:uid="{00000000-0005-0000-0000-0000378C0000}"/>
    <cellStyle name="t_AGM Earnings Forecast Model_080724_v16_AGM 2009 Earnings Forecast Model_080916_May_7" xfId="35892" xr:uid="{00000000-0005-0000-0000-0000388C0000}"/>
    <cellStyle name="t_AGM Earnings Forecast Model_080724_v37_FINAL" xfId="35893" xr:uid="{00000000-0005-0000-0000-0000398C0000}"/>
    <cellStyle name="t_AGM Professional Fees (summary)" xfId="35894" xr:uid="{00000000-0005-0000-0000-00003A8C0000}"/>
    <cellStyle name="t_AGM Professional Fees (summary) 2" xfId="35895" xr:uid="{00000000-0005-0000-0000-00003B8C0000}"/>
    <cellStyle name="t_AGM YE NMFI (Estimated) 12-5-07 v1.3" xfId="35896" xr:uid="{00000000-0005-0000-0000-00003C8C0000}"/>
    <cellStyle name="t_AGM YE NMFI (Estimated) 12-5-07 v1.3_AGM 2009 Earnings Forecast Model_080916_May_7" xfId="35897" xr:uid="{00000000-0005-0000-0000-00003D8C0000}"/>
    <cellStyle name="t_Analyst Consensus v03" xfId="35898" xr:uid="{00000000-0005-0000-0000-00003E8C0000}"/>
    <cellStyle name="t_Analyst Consensus v03 2" xfId="35899" xr:uid="{00000000-0005-0000-0000-00003F8C0000}"/>
    <cellStyle name="t_Apollo Advisors VI GAAP TB 12-31-07 - 3-27-08" xfId="35900" xr:uid="{00000000-0005-0000-0000-0000408C0000}"/>
    <cellStyle name="t_Apollo Advisors VI GAAP TB 12-31-07 - 3-27-08_AGM 2009 Earnings Forecast Model_080916_May_7" xfId="35901" xr:uid="{00000000-0005-0000-0000-0000418C0000}"/>
    <cellStyle name="t_Apollo Due from -Due to as of 12-31-07 (D) revised" xfId="35902" xr:uid="{00000000-0005-0000-0000-0000428C0000}"/>
    <cellStyle name="t_Apollo Due from -Due to as of 12-31-07 (D) revised_AGM 2009 Earnings Forecast Model_080916_May_7" xfId="35903" xr:uid="{00000000-0005-0000-0000-0000438C0000}"/>
    <cellStyle name="t_Book10 (2)" xfId="35904" xr:uid="{00000000-0005-0000-0000-0000448C0000}"/>
    <cellStyle name="t_Book10 (2) 2" xfId="35905" xr:uid="{00000000-0005-0000-0000-0000458C0000}"/>
    <cellStyle name="t_Book15" xfId="35906" xr:uid="{00000000-0005-0000-0000-0000468C0000}"/>
    <cellStyle name="t_Book15 2" xfId="35907" xr:uid="{00000000-0005-0000-0000-0000478C0000}"/>
    <cellStyle name="t_Book2" xfId="35908" xr:uid="{00000000-0005-0000-0000-0000488C0000}"/>
    <cellStyle name="t_Book2 2" xfId="35909" xr:uid="{00000000-0005-0000-0000-0000498C0000}"/>
    <cellStyle name="t_Book3 (2)" xfId="35910" xr:uid="{00000000-0005-0000-0000-00004A8C0000}"/>
    <cellStyle name="t_Book3 (2)_AGM 2009 Earnings Forecast Model_080916_May_7" xfId="35911" xr:uid="{00000000-0005-0000-0000-00004B8C0000}"/>
    <cellStyle name="t_Book8" xfId="35912" xr:uid="{00000000-0005-0000-0000-00004C8C0000}"/>
    <cellStyle name="t_Book8 2" xfId="35913" xr:uid="{00000000-0005-0000-0000-00004D8C0000}"/>
    <cellStyle name="t_CMAI Indexed EBITDA Build v041" xfId="35914" xr:uid="{00000000-0005-0000-0000-00004E8C0000}"/>
    <cellStyle name="t_CMAI Indexed EBITDA Build v041_PE Fund Projections 2010-03-11" xfId="35915" xr:uid="{00000000-0005-0000-0000-00004F8C0000}"/>
    <cellStyle name="t_CMAI Indexed EBITDA Build v041_Rights Offering Rider 4" xfId="35916" xr:uid="{00000000-0005-0000-0000-0000508C0000}"/>
    <cellStyle name="t_Expense Budget Template_v5" xfId="35917" xr:uid="{00000000-0005-0000-0000-0000518C0000}"/>
    <cellStyle name="t_Expense Summary Master File (2)" xfId="35918" xr:uid="{00000000-0005-0000-0000-0000528C0000}"/>
    <cellStyle name="t_Expense Summary Master File 2009-Update II" xfId="35919" xr:uid="{00000000-0005-0000-0000-0000538C0000}"/>
    <cellStyle name="t_Expense Summary Master File 2009-Update II 2" xfId="35920" xr:uid="{00000000-0005-0000-0000-0000548C0000}"/>
    <cellStyle name="t_Fees 2006-2008 on 12-17-07" xfId="35921" xr:uid="{00000000-0005-0000-0000-0000558C0000}"/>
    <cellStyle name="t_Fees 2006-2008 on 12-17-07 2" xfId="35922" xr:uid="{00000000-0005-0000-0000-0000568C0000}"/>
    <cellStyle name="t_Functional Expenses" xfId="35923" xr:uid="{00000000-0005-0000-0000-0000578C0000}"/>
    <cellStyle name="t_Functional Expenses 2" xfId="35924" xr:uid="{00000000-0005-0000-0000-0000588C0000}"/>
    <cellStyle name="t_MD&amp;A support - Q2 '08 and '07 - 09.11.08" xfId="35925" xr:uid="{00000000-0005-0000-0000-0000598C0000}"/>
    <cellStyle name="t_MD&amp;A support - Q2 '08 and '07 - 09.11.08 2" xfId="35926" xr:uid="{00000000-0005-0000-0000-00005A8C0000}"/>
    <cellStyle name="t_MDA - AUM Modelv3_6 18" xfId="35927" xr:uid="{00000000-0005-0000-0000-00005B8C0000}"/>
    <cellStyle name="t_MDA - AUM Modelv3_6 18 2" xfId="35928" xr:uid="{00000000-0005-0000-0000-00005C8C0000}"/>
    <cellStyle name="t_MDA - AUM Modelv4_values8 11" xfId="35929" xr:uid="{00000000-0005-0000-0000-00005D8C0000}"/>
    <cellStyle name="t_MDA - AUM Modelv4_values8 11 (2)" xfId="35930" xr:uid="{00000000-0005-0000-0000-00005E8C0000}"/>
    <cellStyle name="t_MDA - AUM Modelv4_values8 11 (2) 2" xfId="35931" xr:uid="{00000000-0005-0000-0000-00005F8C0000}"/>
    <cellStyle name="t_MDA - AUM Modelv4_values8 11 2" xfId="35932" xr:uid="{00000000-0005-0000-0000-0000608C0000}"/>
    <cellStyle name="t_MDA - AUM Modelv4_values8 11 3" xfId="35933" xr:uid="{00000000-0005-0000-0000-0000618C0000}"/>
    <cellStyle name="t_MDA - AUM Modelv4_values8 11 4" xfId="35934" xr:uid="{00000000-0005-0000-0000-0000628C0000}"/>
    <cellStyle name="t_MI Distrib to Partners Q108 v8" xfId="35935" xr:uid="{00000000-0005-0000-0000-0000638C0000}"/>
    <cellStyle name="t_MI Distrib to Partners Q108 v8 2" xfId="35936" xr:uid="{00000000-0005-0000-0000-0000648C0000}"/>
    <cellStyle name="t_NMFI vs GAAP Transaction Fees (TB markup)" xfId="35937" xr:uid="{00000000-0005-0000-0000-0000658C0000}"/>
    <cellStyle name="t_NMFI vs GAAP Transaction Fees (TB markup) 2" xfId="35938" xr:uid="{00000000-0005-0000-0000-0000668C0000}"/>
    <cellStyle name="t_Other Expense rec 9-30-07 v2" xfId="35939" xr:uid="{00000000-0005-0000-0000-0000678C0000}"/>
    <cellStyle name="t_Other Expense rec 9-30-07 v2 (4)" xfId="35940" xr:uid="{00000000-0005-0000-0000-0000688C0000}"/>
    <cellStyle name="t_Other Expense rec 9-30-07 v2 (4) 2" xfId="35941" xr:uid="{00000000-0005-0000-0000-0000698C0000}"/>
    <cellStyle name="t_Other Expense rec 9-30-07 v2 2" xfId="35942" xr:uid="{00000000-0005-0000-0000-00006A8C0000}"/>
    <cellStyle name="t_Other Expense rec 9-30-07 v2 3" xfId="35943" xr:uid="{00000000-0005-0000-0000-00006B8C0000}"/>
    <cellStyle name="t_Other Expense rec 9-30-07 v2 4" xfId="35944" xr:uid="{00000000-0005-0000-0000-00006C8C0000}"/>
    <cellStyle name="t_PE Fund Projections 2010-03-11" xfId="35945" xr:uid="{00000000-0005-0000-0000-00006D8C0000}"/>
    <cellStyle name="t_PE Fund Projections 2010-03-11 2" xfId="35946" xr:uid="{00000000-0005-0000-0000-00006E8C0000}"/>
    <cellStyle name="t_PF Model 8.2 v2" xfId="35947" xr:uid="{00000000-0005-0000-0000-00006F8C0000}"/>
    <cellStyle name="t_Placement Fees - Cash" xfId="35948" xr:uid="{00000000-0005-0000-0000-0000708C0000}"/>
    <cellStyle name="t_Placement Fees - Cash 2" xfId="35949" xr:uid="{00000000-0005-0000-0000-0000718C0000}"/>
    <cellStyle name="t_Segment Cost-FairValueDisclosure(11-26)" xfId="35950" xr:uid="{00000000-0005-0000-0000-0000728C0000}"/>
    <cellStyle name="t_Segment Cost-FairValueDisclosure(11-26) 2" xfId="35951" xr:uid="{00000000-0005-0000-0000-0000738C0000}"/>
    <cellStyle name="t_Txn and Adv and LevSourcev8" xfId="35952" xr:uid="{00000000-0005-0000-0000-0000748C0000}"/>
    <cellStyle name="t_Txn and Adv and LevSourcev8 2" xfId="35953" xr:uid="{00000000-0005-0000-0000-0000758C0000}"/>
    <cellStyle name="t_YE distrib on cash flow" xfId="35954" xr:uid="{00000000-0005-0000-0000-0000768C0000}"/>
    <cellStyle name="t_YE distrib on cash flow 2" xfId="35955" xr:uid="{00000000-0005-0000-0000-0000778C0000}"/>
    <cellStyle name="t1" xfId="35956" xr:uid="{00000000-0005-0000-0000-0000788C0000}"/>
    <cellStyle name="Table" xfId="35957" xr:uid="{00000000-0005-0000-0000-0000798C0000}"/>
    <cellStyle name="Table Col Head" xfId="35958" xr:uid="{00000000-0005-0000-0000-00007A8C0000}"/>
    <cellStyle name="Table Data" xfId="35959" xr:uid="{00000000-0005-0000-0000-00007B8C0000}"/>
    <cellStyle name="Table end" xfId="35960" xr:uid="{00000000-0005-0000-0000-00007C8C0000}"/>
    <cellStyle name="Table Head" xfId="35961" xr:uid="{00000000-0005-0000-0000-00007D8C0000}"/>
    <cellStyle name="Table Head Aligned" xfId="35962" xr:uid="{00000000-0005-0000-0000-00007E8C0000}"/>
    <cellStyle name="Table Head Aligned 2" xfId="35963" xr:uid="{00000000-0005-0000-0000-00007F8C0000}"/>
    <cellStyle name="Table Head Blue" xfId="35964" xr:uid="{00000000-0005-0000-0000-0000808C0000}"/>
    <cellStyle name="Table Head Green" xfId="35965" xr:uid="{00000000-0005-0000-0000-0000818C0000}"/>
    <cellStyle name="Table Head Green 2" xfId="35966" xr:uid="{00000000-0005-0000-0000-0000828C0000}"/>
    <cellStyle name="Table Head Top" xfId="35967" xr:uid="{00000000-0005-0000-0000-0000838C0000}"/>
    <cellStyle name="Table Head_% Change" xfId="35968" xr:uid="{00000000-0005-0000-0000-0000848C0000}"/>
    <cellStyle name="Table Heading" xfId="35969" xr:uid="{00000000-0005-0000-0000-0000858C0000}"/>
    <cellStyle name="Table Hed Side" xfId="35970" xr:uid="{00000000-0005-0000-0000-0000868C0000}"/>
    <cellStyle name="Table Hed Side 2" xfId="35971" xr:uid="{00000000-0005-0000-0000-0000878C0000}"/>
    <cellStyle name="Table Source" xfId="35972" xr:uid="{00000000-0005-0000-0000-0000888C0000}"/>
    <cellStyle name="Table Sub Head" xfId="35973" xr:uid="{00000000-0005-0000-0000-0000898C0000}"/>
    <cellStyle name="Table Sub Heading" xfId="35974" xr:uid="{00000000-0005-0000-0000-00008A8C0000}"/>
    <cellStyle name="Table Text" xfId="35975" xr:uid="{00000000-0005-0000-0000-00008B8C0000}"/>
    <cellStyle name="table text bold" xfId="35976" xr:uid="{00000000-0005-0000-0000-00008C8C0000}"/>
    <cellStyle name="table text bold green" xfId="35977" xr:uid="{00000000-0005-0000-0000-00008D8C0000}"/>
    <cellStyle name="table text bold_LYO Returns 2010-03-06" xfId="35978" xr:uid="{00000000-0005-0000-0000-00008E8C0000}"/>
    <cellStyle name="table text light" xfId="35979" xr:uid="{00000000-0005-0000-0000-00008F8C0000}"/>
    <cellStyle name="Table Title" xfId="35980" xr:uid="{00000000-0005-0000-0000-0000908C0000}"/>
    <cellStyle name="Table Units" xfId="35981" xr:uid="{00000000-0005-0000-0000-0000918C0000}"/>
    <cellStyle name="Table_CM Act" xfId="35982" xr:uid="{00000000-0005-0000-0000-0000928C0000}"/>
    <cellStyle name="TableBody" xfId="35983" xr:uid="{00000000-0005-0000-0000-0000938C0000}"/>
    <cellStyle name="TableColHeads" xfId="35984" xr:uid="{00000000-0005-0000-0000-0000948C0000}"/>
    <cellStyle name="TableColumnHeading" xfId="35985" xr:uid="{00000000-0005-0000-0000-0000958C0000}"/>
    <cellStyle name="TableHead" xfId="35986" xr:uid="{00000000-0005-0000-0000-0000968C0000}"/>
    <cellStyle name="TableSubTitleItalic" xfId="35987" xr:uid="{00000000-0005-0000-0000-0000978C0000}"/>
    <cellStyle name="TableText" xfId="35988" xr:uid="{00000000-0005-0000-0000-0000988C0000}"/>
    <cellStyle name="TableTitle" xfId="35989" xr:uid="{00000000-0005-0000-0000-0000998C0000}"/>
    <cellStyle name="taples Plaza" xfId="35990" xr:uid="{00000000-0005-0000-0000-00009A8C0000}"/>
    <cellStyle name="test a style" xfId="35991" xr:uid="{00000000-0005-0000-0000-00009B8C0000}"/>
    <cellStyle name="test a style 2" xfId="35992" xr:uid="{00000000-0005-0000-0000-00009C8C0000}"/>
    <cellStyle name="Text" xfId="35993" xr:uid="{00000000-0005-0000-0000-00009D8C0000}"/>
    <cellStyle name="Text [4]" xfId="35994" xr:uid="{00000000-0005-0000-0000-00009E8C0000}"/>
    <cellStyle name="Text [8]" xfId="35995" xr:uid="{00000000-0005-0000-0000-00009F8C0000}"/>
    <cellStyle name="Text [Bullet]" xfId="35996" xr:uid="{00000000-0005-0000-0000-0000A08C0000}"/>
    <cellStyle name="Text [Dash]" xfId="35997" xr:uid="{00000000-0005-0000-0000-0000A18C0000}"/>
    <cellStyle name="Text [Em-Dash]" xfId="35998" xr:uid="{00000000-0005-0000-0000-0000A28C0000}"/>
    <cellStyle name="Text 1" xfId="35999" xr:uid="{00000000-0005-0000-0000-0000A38C0000}"/>
    <cellStyle name="Text 2" xfId="36000" xr:uid="{00000000-0005-0000-0000-0000A48C0000}"/>
    <cellStyle name="Text 8" xfId="36001" xr:uid="{00000000-0005-0000-0000-0000A58C0000}"/>
    <cellStyle name="Text Block" xfId="36002" xr:uid="{00000000-0005-0000-0000-0000A68C0000}"/>
    <cellStyle name="Text Column (2 indents)" xfId="36003" xr:uid="{00000000-0005-0000-0000-0000A78C0000}"/>
    <cellStyle name="Text Column (4 indents)" xfId="36004" xr:uid="{00000000-0005-0000-0000-0000A88C0000}"/>
    <cellStyle name="Text Column (6 indents)" xfId="36005" xr:uid="{00000000-0005-0000-0000-0000A98C0000}"/>
    <cellStyle name="Text Column (8 indents)" xfId="36006" xr:uid="{00000000-0005-0000-0000-0000AA8C0000}"/>
    <cellStyle name="Text Column (No indent)" xfId="36007" xr:uid="{00000000-0005-0000-0000-0000AB8C0000}"/>
    <cellStyle name="Text Column (No indent)Bold" xfId="36008" xr:uid="{00000000-0005-0000-0000-0000AC8C0000}"/>
    <cellStyle name="Text Column (Total)" xfId="36009" xr:uid="{00000000-0005-0000-0000-0000AD8C0000}"/>
    <cellStyle name="Text Head" xfId="36010" xr:uid="{00000000-0005-0000-0000-0000AE8C0000}"/>
    <cellStyle name="Text Head 1" xfId="36011" xr:uid="{00000000-0005-0000-0000-0000AF8C0000}"/>
    <cellStyle name="Text Head 2" xfId="36012" xr:uid="{00000000-0005-0000-0000-0000B08C0000}"/>
    <cellStyle name="Text Indent 1" xfId="36013" xr:uid="{00000000-0005-0000-0000-0000B18C0000}"/>
    <cellStyle name="Text Indent 2" xfId="36014" xr:uid="{00000000-0005-0000-0000-0000B28C0000}"/>
    <cellStyle name="Text Indent A" xfId="36015" xr:uid="{00000000-0005-0000-0000-0000B38C0000}"/>
    <cellStyle name="Text Indent B" xfId="36016" xr:uid="{00000000-0005-0000-0000-0000B48C0000}"/>
    <cellStyle name="Text Indent C" xfId="36017" xr:uid="{00000000-0005-0000-0000-0000B58C0000}"/>
    <cellStyle name="Text_Diana Standalone v10" xfId="36018" xr:uid="{00000000-0005-0000-0000-0000B68C0000}"/>
    <cellStyle name="TextBold" xfId="36019" xr:uid="{00000000-0005-0000-0000-0000B78C0000}"/>
    <cellStyle name="TextDys0" xfId="36020" xr:uid="{00000000-0005-0000-0000-0000B88C0000}"/>
    <cellStyle name="TextDys1" xfId="36021" xr:uid="{00000000-0005-0000-0000-0000B98C0000}"/>
    <cellStyle name="TextItalic" xfId="36022" xr:uid="{00000000-0005-0000-0000-0000BA8C0000}"/>
    <cellStyle name="TextNormal" xfId="36023" xr:uid="{00000000-0005-0000-0000-0000BB8C0000}"/>
    <cellStyle name="TextStyle" xfId="36024" xr:uid="{00000000-0005-0000-0000-0000BC8C0000}"/>
    <cellStyle name="TextYrs0" xfId="36025" xr:uid="{00000000-0005-0000-0000-0000BD8C0000}"/>
    <cellStyle name="TextYrs1" xfId="36026" xr:uid="{00000000-0005-0000-0000-0000BE8C0000}"/>
    <cellStyle name="þ´Ì_x0010__x000c__x0010_ à_x000c__x0003_ ß_x0007_ÜÉ _x0007__x0001__x0001_" xfId="36027" xr:uid="{00000000-0005-0000-0000-0000BF8C0000}"/>
    <cellStyle name="Tickmark" xfId="36028" xr:uid="{00000000-0005-0000-0000-0000C08C0000}"/>
    <cellStyle name="Tilbod" xfId="36029" xr:uid="{00000000-0005-0000-0000-0000C18C0000}"/>
    <cellStyle name="Time" xfId="36030" xr:uid="{00000000-0005-0000-0000-0000C28C0000}"/>
    <cellStyle name="Times" xfId="36031" xr:uid="{00000000-0005-0000-0000-0000C38C0000}"/>
    <cellStyle name="Times [1]" xfId="36032" xr:uid="{00000000-0005-0000-0000-0000C48C0000}"/>
    <cellStyle name="Times [1] Total" xfId="36033" xr:uid="{00000000-0005-0000-0000-0000C58C0000}"/>
    <cellStyle name="Times [1] Total 2" xfId="36034" xr:uid="{00000000-0005-0000-0000-0000C68C0000}"/>
    <cellStyle name="Times [1]_GP_NEM_4" xfId="36035" xr:uid="{00000000-0005-0000-0000-0000C78C0000}"/>
    <cellStyle name="Times [2]" xfId="36036" xr:uid="{00000000-0005-0000-0000-0000C88C0000}"/>
    <cellStyle name="Times [2] Total" xfId="36037" xr:uid="{00000000-0005-0000-0000-0000C98C0000}"/>
    <cellStyle name="Times [2] Total 2" xfId="36038" xr:uid="{00000000-0005-0000-0000-0000CA8C0000}"/>
    <cellStyle name="Times [2]_GP_NEM_4" xfId="36039" xr:uid="{00000000-0005-0000-0000-0000CB8C0000}"/>
    <cellStyle name="Times [3]" xfId="36040" xr:uid="{00000000-0005-0000-0000-0000CC8C0000}"/>
    <cellStyle name="Times 10" xfId="36041" xr:uid="{00000000-0005-0000-0000-0000CD8C0000}"/>
    <cellStyle name="Times 12" xfId="36042" xr:uid="{00000000-0005-0000-0000-0000CE8C0000}"/>
    <cellStyle name="Times New Roman" xfId="36043" xr:uid="{00000000-0005-0000-0000-0000CF8C0000}"/>
    <cellStyle name="Times_Rights Offering Rider 4" xfId="36044" xr:uid="{00000000-0005-0000-0000-0000D08C0000}"/>
    <cellStyle name="times2" xfId="36045" xr:uid="{00000000-0005-0000-0000-0000D18C0000}"/>
    <cellStyle name="timesales2under" xfId="36046" xr:uid="{00000000-0005-0000-0000-0000D28C0000}"/>
    <cellStyle name="Tina" xfId="36047" xr:uid="{00000000-0005-0000-0000-0000D38C0000}"/>
    <cellStyle name="Title - PROJECT" xfId="36048" xr:uid="{00000000-0005-0000-0000-0000D48C0000}"/>
    <cellStyle name="Title - Style1" xfId="36049" xr:uid="{00000000-0005-0000-0000-0000D58C0000}"/>
    <cellStyle name="Title - Underline" xfId="36050" xr:uid="{00000000-0005-0000-0000-0000D68C0000}"/>
    <cellStyle name="Title shading" xfId="36051" xr:uid="{00000000-0005-0000-0000-0000D78C0000}"/>
    <cellStyle name="Title Text" xfId="36052" xr:uid="{00000000-0005-0000-0000-0000D88C0000}"/>
    <cellStyle name="Title Text 1" xfId="36053" xr:uid="{00000000-0005-0000-0000-0000D98C0000}"/>
    <cellStyle name="Title Text 2" xfId="36054" xr:uid="{00000000-0005-0000-0000-0000DA8C0000}"/>
    <cellStyle name="title1" xfId="36055" xr:uid="{00000000-0005-0000-0000-0000DB8C0000}"/>
    <cellStyle name="Title-1" xfId="36056" xr:uid="{00000000-0005-0000-0000-0000DC8C0000}"/>
    <cellStyle name="title1_PE Fund Projections 2010-03-11" xfId="36057" xr:uid="{00000000-0005-0000-0000-0000DD8C0000}"/>
    <cellStyle name="Title10" xfId="36058" xr:uid="{00000000-0005-0000-0000-0000DE8C0000}"/>
    <cellStyle name="title2" xfId="36059" xr:uid="{00000000-0005-0000-0000-0000DF8C0000}"/>
    <cellStyle name="Title-2" xfId="36060" xr:uid="{00000000-0005-0000-0000-0000E08C0000}"/>
    <cellStyle name="Title2_CM" xfId="36061" xr:uid="{00000000-0005-0000-0000-0000E18C0000}"/>
    <cellStyle name="Title-3" xfId="36062" xr:uid="{00000000-0005-0000-0000-0000E28C0000}"/>
    <cellStyle name="Title8" xfId="36063" xr:uid="{00000000-0005-0000-0000-0000E38C0000}"/>
    <cellStyle name="Title8Left" xfId="36064" xr:uid="{00000000-0005-0000-0000-0000E48C0000}"/>
    <cellStyle name="TitleCenter" xfId="36065" xr:uid="{00000000-0005-0000-0000-0000E58C0000}"/>
    <cellStyle name="TitleLeft" xfId="36066" xr:uid="{00000000-0005-0000-0000-0000E68C0000}"/>
    <cellStyle name="TitleNormal" xfId="36067" xr:uid="{00000000-0005-0000-0000-0000E78C0000}"/>
    <cellStyle name="Titles" xfId="36068" xr:uid="{00000000-0005-0000-0000-0000E88C0000}"/>
    <cellStyle name="Titles - Col. Headings" xfId="36069" xr:uid="{00000000-0005-0000-0000-0000E98C0000}"/>
    <cellStyle name="Titles - Other" xfId="36070" xr:uid="{00000000-0005-0000-0000-0000EA8C0000}"/>
    <cellStyle name="Titles_AGM 2009 Earnings Forecast Model_080916_May_7" xfId="36071" xr:uid="{00000000-0005-0000-0000-0000EB8C0000}"/>
    <cellStyle name="TitleStyle" xfId="36072" xr:uid="{00000000-0005-0000-0000-0000EC8C0000}"/>
    <cellStyle name="titre_col" xfId="36073" xr:uid="{00000000-0005-0000-0000-0000ED8C0000}"/>
    <cellStyle name="TOC 1" xfId="36074" xr:uid="{00000000-0005-0000-0000-0000EE8C0000}"/>
    <cellStyle name="TOC 2" xfId="36075" xr:uid="{00000000-0005-0000-0000-0000EF8C0000}"/>
    <cellStyle name="tom" xfId="36076" xr:uid="{00000000-0005-0000-0000-0000F08C0000}"/>
    <cellStyle name="tons" xfId="36077" xr:uid="{00000000-0005-0000-0000-0000F18C0000}"/>
    <cellStyle name="Top bold border" xfId="36078" xr:uid="{00000000-0005-0000-0000-0000F28C0000}"/>
    <cellStyle name="Top bold border 2" xfId="36079" xr:uid="{00000000-0005-0000-0000-0000F38C0000}"/>
    <cellStyle name="Top Line" xfId="36080" xr:uid="{00000000-0005-0000-0000-0000F48C0000}"/>
    <cellStyle name="Top Line 2" xfId="36081" xr:uid="{00000000-0005-0000-0000-0000F58C0000}"/>
    <cellStyle name="Top single border" xfId="36082" xr:uid="{00000000-0005-0000-0000-0000F68C0000}"/>
    <cellStyle name="Top single border 2" xfId="36083" xr:uid="{00000000-0005-0000-0000-0000F78C0000}"/>
    <cellStyle name="topline" xfId="36084" xr:uid="{00000000-0005-0000-0000-0000F88C0000}"/>
    <cellStyle name="Total Currency" xfId="36085" xr:uid="{00000000-0005-0000-0000-0000F98C0000}"/>
    <cellStyle name="Total Normal" xfId="36086" xr:uid="{00000000-0005-0000-0000-0000FA8C0000}"/>
    <cellStyle name="TotalCurrency" xfId="36087" xr:uid="{00000000-0005-0000-0000-0000FB8C0000}"/>
    <cellStyle name="TotalNumbers_Avg_BS " xfId="36088" xr:uid="{00000000-0005-0000-0000-0000FC8C0000}"/>
    <cellStyle name="TransVal" xfId="36089" xr:uid="{00000000-0005-0000-0000-0000FD8C0000}"/>
    <cellStyle name="triple space" xfId="36090" xr:uid="{00000000-0005-0000-0000-0000FE8C0000}"/>
    <cellStyle name="tt" xfId="36091" xr:uid="{00000000-0005-0000-0000-0000FF8C0000}"/>
    <cellStyle name="Tusenskille [0]_Ark1" xfId="36092" xr:uid="{00000000-0005-0000-0000-0000008D0000}"/>
    <cellStyle name="Tusenskille_Ark1" xfId="36093" xr:uid="{00000000-0005-0000-0000-0000018D0000}"/>
    <cellStyle name="Tusental (0)_1998-Q2" xfId="36094" xr:uid="{00000000-0005-0000-0000-0000028D0000}"/>
    <cellStyle name="Tusental_1998-Q4-NORGE" xfId="36095" xr:uid="{00000000-0005-0000-0000-0000038D0000}"/>
    <cellStyle name="u" xfId="36096" xr:uid="{00000000-0005-0000-0000-0000048D0000}"/>
    <cellStyle name="u_2007 Trans Fees for NMFI Calc" xfId="36097" xr:uid="{00000000-0005-0000-0000-0000058D0000}"/>
    <cellStyle name="u_2008 Fund Expense Forecast - MASTER FILE" xfId="36098" xr:uid="{00000000-0005-0000-0000-0000068D0000}"/>
    <cellStyle name="u_2008 Fund Expense Forecast - MASTER FILE 2" xfId="36099" xr:uid="{00000000-0005-0000-0000-0000078D0000}"/>
    <cellStyle name="u_2008.projected.version.II" xfId="36100" xr:uid="{00000000-0005-0000-0000-0000088D0000}"/>
    <cellStyle name="u_2008.projected.version.II 2" xfId="36101" xr:uid="{00000000-0005-0000-0000-0000098D0000}"/>
    <cellStyle name="u_2008_Plan_Model_6_05_08 May Update v20hhh" xfId="36102" xr:uid="{00000000-0005-0000-0000-00000A8D0000}"/>
    <cellStyle name="u_2009 Functional Compensation (2)" xfId="36103" xr:uid="{00000000-0005-0000-0000-00000B8D0000}"/>
    <cellStyle name="u_3Q 07 Revenue Overview" xfId="36104" xr:uid="{00000000-0005-0000-0000-00000C8D0000}"/>
    <cellStyle name="u_3Q 07 Revenue Overview 2" xfId="36105" xr:uid="{00000000-0005-0000-0000-00000D8D0000}"/>
    <cellStyle name="u_Adv &amp; Trx Fees Back-up Slide" xfId="36106" xr:uid="{00000000-0005-0000-0000-00000E8D0000}"/>
    <cellStyle name="u_Adv &amp; Trx Fees Back-up Slide 2" xfId="36107" xr:uid="{00000000-0005-0000-0000-00000F8D0000}"/>
    <cellStyle name="u_AGM Earnings Forecast Model_080724_v16" xfId="36108" xr:uid="{00000000-0005-0000-0000-0000108D0000}"/>
    <cellStyle name="u_AGM Earnings Forecast Model_080724_v37_FINAL" xfId="36109" xr:uid="{00000000-0005-0000-0000-0000118D0000}"/>
    <cellStyle name="u_AGM Professional Fees (summary)" xfId="36110" xr:uid="{00000000-0005-0000-0000-0000128D0000}"/>
    <cellStyle name="u_AGM Professional Fees (summary) 2" xfId="36111" xr:uid="{00000000-0005-0000-0000-0000138D0000}"/>
    <cellStyle name="u_AGM YE NMFI (Estimated) 12-5-07 v1.3" xfId="36112" xr:uid="{00000000-0005-0000-0000-0000148D0000}"/>
    <cellStyle name="u_AGM YE NMFI (Estimated) 12-5-07 v1.3_2008_Plan_Model_6_05_08 May Update v20hhh" xfId="36113" xr:uid="{00000000-0005-0000-0000-0000158D0000}"/>
    <cellStyle name="u_AGM YE NMFI (Estimated) 12-5-07 v1.3_Copy of Placement Fees 5yr Model_da4" xfId="36114" xr:uid="{00000000-0005-0000-0000-0000168D0000}"/>
    <cellStyle name="u_AGM YE NMFI (Estimated) 12-5-07 v1.3_Placement Fees 5yr Modelv9" xfId="36115" xr:uid="{00000000-0005-0000-0000-0000178D0000}"/>
    <cellStyle name="u_Apollo Advisors VI GAAP TB 12-31-07 - 3-27-08" xfId="36116" xr:uid="{00000000-0005-0000-0000-0000188D0000}"/>
    <cellStyle name="u_Apollo Due from -Due to as of 12-31-07 (D) revised" xfId="36117" xr:uid="{00000000-0005-0000-0000-0000198D0000}"/>
    <cellStyle name="u_Book10 (2)" xfId="36118" xr:uid="{00000000-0005-0000-0000-00001A8D0000}"/>
    <cellStyle name="u_Book10 (2) 2" xfId="36119" xr:uid="{00000000-0005-0000-0000-00001B8D0000}"/>
    <cellStyle name="u_Book15" xfId="36120" xr:uid="{00000000-0005-0000-0000-00001C8D0000}"/>
    <cellStyle name="u_Book15 2" xfId="36121" xr:uid="{00000000-0005-0000-0000-00001D8D0000}"/>
    <cellStyle name="u_Book2" xfId="36122" xr:uid="{00000000-0005-0000-0000-00001E8D0000}"/>
    <cellStyle name="u_Book2 2" xfId="36123" xr:uid="{00000000-0005-0000-0000-00001F8D0000}"/>
    <cellStyle name="u_Book3 (2)" xfId="36124" xr:uid="{00000000-0005-0000-0000-0000208D0000}"/>
    <cellStyle name="u_Book8" xfId="36125" xr:uid="{00000000-0005-0000-0000-0000218D0000}"/>
    <cellStyle name="u_Book8 2" xfId="36126" xr:uid="{00000000-0005-0000-0000-0000228D0000}"/>
    <cellStyle name="u_Copy of Placement Fees 5yr Model_da4" xfId="36127" xr:uid="{00000000-0005-0000-0000-0000238D0000}"/>
    <cellStyle name="u_Expense Budget Template_v5" xfId="36128" xr:uid="{00000000-0005-0000-0000-0000248D0000}"/>
    <cellStyle name="u_Expense Summary Master File (2)" xfId="36129" xr:uid="{00000000-0005-0000-0000-0000258D0000}"/>
    <cellStyle name="u_Expense Summary Master File 2009-Update II" xfId="36130" xr:uid="{00000000-0005-0000-0000-0000268D0000}"/>
    <cellStyle name="u_Expense Summary Master File 2009-Update II 2" xfId="36131" xr:uid="{00000000-0005-0000-0000-0000278D0000}"/>
    <cellStyle name="u_Fees 2006-2008 on 12-17-07" xfId="36132" xr:uid="{00000000-0005-0000-0000-0000288D0000}"/>
    <cellStyle name="u_Fees 2006-2008 on 12-17-07 2" xfId="36133" xr:uid="{00000000-0005-0000-0000-0000298D0000}"/>
    <cellStyle name="u_Functional Expenses" xfId="36134" xr:uid="{00000000-0005-0000-0000-00002A8D0000}"/>
    <cellStyle name="u_Functional Expenses 2" xfId="36135" xr:uid="{00000000-0005-0000-0000-00002B8D0000}"/>
    <cellStyle name="u_MD&amp;A support - Q2 '08 and '07 - 09.11.08" xfId="36136" xr:uid="{00000000-0005-0000-0000-00002C8D0000}"/>
    <cellStyle name="u_MD&amp;A support - Q2 '08 and '07 - 09.11.08 2" xfId="36137" xr:uid="{00000000-0005-0000-0000-00002D8D0000}"/>
    <cellStyle name="u_MDA - AUM Modelv3_6 18" xfId="36138" xr:uid="{00000000-0005-0000-0000-00002E8D0000}"/>
    <cellStyle name="u_MDA - AUM Modelv3_6 18 2" xfId="36139" xr:uid="{00000000-0005-0000-0000-00002F8D0000}"/>
    <cellStyle name="u_MDA - AUM Modelv4_values8 11" xfId="36140" xr:uid="{00000000-0005-0000-0000-0000308D0000}"/>
    <cellStyle name="u_MDA - AUM Modelv4_values8 11 (2)" xfId="36141" xr:uid="{00000000-0005-0000-0000-0000318D0000}"/>
    <cellStyle name="u_MDA - AUM Modelv4_values8 11 (2) 2" xfId="36142" xr:uid="{00000000-0005-0000-0000-0000328D0000}"/>
    <cellStyle name="u_MDA - AUM Modelv4_values8 11 2" xfId="36143" xr:uid="{00000000-0005-0000-0000-0000338D0000}"/>
    <cellStyle name="u_MDA - AUM Modelv4_values8 11 3" xfId="36144" xr:uid="{00000000-0005-0000-0000-0000348D0000}"/>
    <cellStyle name="u_MDA - AUM Modelv4_values8 11 4" xfId="36145" xr:uid="{00000000-0005-0000-0000-0000358D0000}"/>
    <cellStyle name="u_MI Distrib to Partners Q108 v8" xfId="36146" xr:uid="{00000000-0005-0000-0000-0000368D0000}"/>
    <cellStyle name="u_MI Distrib to Partners Q108 v8 2" xfId="36147" xr:uid="{00000000-0005-0000-0000-0000378D0000}"/>
    <cellStyle name="u_NMFI vs GAAP Transaction Fees (TB markup)" xfId="36148" xr:uid="{00000000-0005-0000-0000-0000388D0000}"/>
    <cellStyle name="u_NMFI vs GAAP Transaction Fees (TB markup) 2" xfId="36149" xr:uid="{00000000-0005-0000-0000-0000398D0000}"/>
    <cellStyle name="u_Other Expense rec 9-30-07 v2" xfId="36150" xr:uid="{00000000-0005-0000-0000-00003A8D0000}"/>
    <cellStyle name="u_Other Expense rec 9-30-07 v2 (4)" xfId="36151" xr:uid="{00000000-0005-0000-0000-00003B8D0000}"/>
    <cellStyle name="u_Other Expense rec 9-30-07 v2 (4) 2" xfId="36152" xr:uid="{00000000-0005-0000-0000-00003C8D0000}"/>
    <cellStyle name="u_Other Expense rec 9-30-07 v2 2" xfId="36153" xr:uid="{00000000-0005-0000-0000-00003D8D0000}"/>
    <cellStyle name="u_Other Expense rec 9-30-07 v2 3" xfId="36154" xr:uid="{00000000-0005-0000-0000-00003E8D0000}"/>
    <cellStyle name="u_Other Expense rec 9-30-07 v2 4" xfId="36155" xr:uid="{00000000-0005-0000-0000-00003F8D0000}"/>
    <cellStyle name="u_PE Fund Projections 2010-03-11" xfId="36156" xr:uid="{00000000-0005-0000-0000-0000408D0000}"/>
    <cellStyle name="u_PE Fund Projections 2010-03-11 2" xfId="36157" xr:uid="{00000000-0005-0000-0000-0000418D0000}"/>
    <cellStyle name="u_PF Model 8.2 v2" xfId="36158" xr:uid="{00000000-0005-0000-0000-0000428D0000}"/>
    <cellStyle name="u_Placement Fees - Cash" xfId="36159" xr:uid="{00000000-0005-0000-0000-0000438D0000}"/>
    <cellStyle name="u_Placement Fees - Cash 2" xfId="36160" xr:uid="{00000000-0005-0000-0000-0000448D0000}"/>
    <cellStyle name="u_Placement Fees 5yr Modelv9" xfId="36161" xr:uid="{00000000-0005-0000-0000-0000458D0000}"/>
    <cellStyle name="u_Segment Cost-FairValueDisclosure(11-26)" xfId="36162" xr:uid="{00000000-0005-0000-0000-0000468D0000}"/>
    <cellStyle name="u_Segment Cost-FairValueDisclosure(11-26) 2" xfId="36163" xr:uid="{00000000-0005-0000-0000-0000478D0000}"/>
    <cellStyle name="u_Txn and Adv and LevSourcev8" xfId="36164" xr:uid="{00000000-0005-0000-0000-0000488D0000}"/>
    <cellStyle name="u_Txn and Adv and LevSourcev8 2" xfId="36165" xr:uid="{00000000-0005-0000-0000-0000498D0000}"/>
    <cellStyle name="u_YE distrib on cash flow" xfId="36166" xr:uid="{00000000-0005-0000-0000-00004A8D0000}"/>
    <cellStyle name="u_YE distrib on cash flow 2" xfId="36167" xr:uid="{00000000-0005-0000-0000-00004B8D0000}"/>
    <cellStyle name="UI Background" xfId="36168" xr:uid="{00000000-0005-0000-0000-00004C8D0000}"/>
    <cellStyle name="UIScreenText" xfId="36169" xr:uid="{00000000-0005-0000-0000-00004D8D0000}"/>
    <cellStyle name="Underline line items" xfId="36170" xr:uid="{00000000-0005-0000-0000-00004E8D0000}"/>
    <cellStyle name="Underline line items 2" xfId="36171" xr:uid="{00000000-0005-0000-0000-00004F8D0000}"/>
    <cellStyle name="Underline_Dbl" xfId="36172" xr:uid="{00000000-0005-0000-0000-0000508D0000}"/>
    <cellStyle name="underlineHeading_Avg_BS " xfId="36173" xr:uid="{00000000-0005-0000-0000-0000518D0000}"/>
    <cellStyle name="UNPROTECTED" xfId="36174" xr:uid="{00000000-0005-0000-0000-0000528D0000}"/>
    <cellStyle name="UNSHADE" xfId="36175" xr:uid="{00000000-0005-0000-0000-0000538D0000}"/>
    <cellStyle name="UNSHADE 2" xfId="36176" xr:uid="{00000000-0005-0000-0000-0000548D0000}"/>
    <cellStyle name="Update" xfId="36177" xr:uid="{00000000-0005-0000-0000-0000558D0000}"/>
    <cellStyle name="Upload Only" xfId="36178" xr:uid="{00000000-0005-0000-0000-0000568D0000}"/>
    <cellStyle name="Validation" xfId="36179" xr:uid="{00000000-0005-0000-0000-0000578D0000}"/>
    <cellStyle name="Valuta (0)_07 Deut - FS0699HY" xfId="36180" xr:uid="{00000000-0005-0000-0000-0000588D0000}"/>
    <cellStyle name="Valuta [0]_Ark1" xfId="36181" xr:uid="{00000000-0005-0000-0000-0000598D0000}"/>
    <cellStyle name="Valuta_07 Deut - FS0699HY" xfId="36182" xr:uid="{00000000-0005-0000-0000-00005A8D0000}"/>
    <cellStyle name="Variables" xfId="36183" xr:uid="{00000000-0005-0000-0000-00005B8D0000}"/>
    <cellStyle name="VENDOR" xfId="36184" xr:uid="{00000000-0005-0000-0000-00005C8D0000}"/>
    <cellStyle name="vil" xfId="36185" xr:uid="{00000000-0005-0000-0000-00005D8D0000}"/>
    <cellStyle name="w" xfId="36186" xr:uid="{00000000-0005-0000-0000-00005E8D0000}"/>
    <cellStyle name="w 2" xfId="36187" xr:uid="{00000000-0005-0000-0000-00005F8D0000}"/>
    <cellStyle name="w_Annual Report Comps v3" xfId="36188" xr:uid="{00000000-0005-0000-0000-0000608D0000}"/>
    <cellStyle name="w_Annual Report Comps v3_2008_Plan_Model_6_05_08 May Update v20hhh" xfId="36189" xr:uid="{00000000-0005-0000-0000-0000618D0000}"/>
    <cellStyle name="w_Annual Report Comps v3_Copy of Placement Fees 5yr Model_da4" xfId="36190" xr:uid="{00000000-0005-0000-0000-0000628D0000}"/>
    <cellStyle name="w_Annual Report Comps v3_Placement Fees 5yr Modelv9" xfId="36191" xr:uid="{00000000-0005-0000-0000-0000638D0000}"/>
    <cellStyle name="Währung [0]_Country" xfId="36192" xr:uid="{00000000-0005-0000-0000-0000648D0000}"/>
    <cellStyle name="Währung_Country" xfId="36193" xr:uid="{00000000-0005-0000-0000-0000658D0000}"/>
    <cellStyle name="weekly" xfId="36194" xr:uid="{00000000-0005-0000-0000-0000668D0000}"/>
    <cellStyle name="WhiteCells" xfId="36195" xr:uid="{00000000-0005-0000-0000-0000678D0000}"/>
    <cellStyle name="WingDing" xfId="36196" xr:uid="{00000000-0005-0000-0000-0000688D0000}"/>
    <cellStyle name="Wire" xfId="36197" xr:uid="{00000000-0005-0000-0000-0000698D0000}"/>
    <cellStyle name="Wrap" xfId="36198" xr:uid="{00000000-0005-0000-0000-00006A8D0000}"/>
    <cellStyle name="Wrap Bold" xfId="36199" xr:uid="{00000000-0005-0000-0000-00006B8D0000}"/>
    <cellStyle name="Wrap Title" xfId="36200" xr:uid="{00000000-0005-0000-0000-00006C8D0000}"/>
    <cellStyle name="Wrap_Interest Accrual Schedule - 053108" xfId="36201" xr:uid="{00000000-0005-0000-0000-00006D8D0000}"/>
    <cellStyle name="X" xfId="36202" xr:uid="{00000000-0005-0000-0000-00006E8D0000}"/>
    <cellStyle name="X - None" xfId="36203" xr:uid="{00000000-0005-0000-0000-00006F8D0000}"/>
    <cellStyle name="X_2008 Fund Expense Forecast - MASTER FILE" xfId="36204" xr:uid="{00000000-0005-0000-0000-0000708D0000}"/>
    <cellStyle name="X_2008.projected.version.II" xfId="36205" xr:uid="{00000000-0005-0000-0000-0000718D0000}"/>
    <cellStyle name="X_2009 Functional Compensation (2)" xfId="36206" xr:uid="{00000000-0005-0000-0000-0000728D0000}"/>
    <cellStyle name="X_AGM Earnings Forecast Model_080724_v37_FINAL" xfId="36207" xr:uid="{00000000-0005-0000-0000-0000738D0000}"/>
    <cellStyle name="X_AIF VII ALL Entities" xfId="36208" xr:uid="{00000000-0005-0000-0000-0000748D0000}"/>
    <cellStyle name="X_AIF VII ALL Entities_AIF VII ALL Entities" xfId="36209" xr:uid="{00000000-0005-0000-0000-0000758D0000}"/>
    <cellStyle name="X_AIF VII ALL Entities_Due To-From" xfId="36210" xr:uid="{00000000-0005-0000-0000-0000768D0000}"/>
    <cellStyle name="X_AIF VII ALL Entities_Mgmt Fee Reallocation" xfId="36211" xr:uid="{00000000-0005-0000-0000-0000778D0000}"/>
    <cellStyle name="X_AIF VII ALL Entities_Mgt FEE" xfId="36212" xr:uid="{00000000-0005-0000-0000-0000788D0000}"/>
    <cellStyle name="X_AIF VII ALL Entities_Partners Capital" xfId="36213" xr:uid="{00000000-0005-0000-0000-0000798D0000}"/>
    <cellStyle name="X_AIF VII ALL Entities_Prepaid Mgmt Fee" xfId="36214" xr:uid="{00000000-0005-0000-0000-00007A8D0000}"/>
    <cellStyle name="X_AIF VII ALL Entities_Prepaid Mgmt Fee_1" xfId="36215" xr:uid="{00000000-0005-0000-0000-00007B8D0000}"/>
    <cellStyle name="X_AIF VII ALL Entities_Sheet1" xfId="36216" xr:uid="{00000000-0005-0000-0000-00007C8D0000}"/>
    <cellStyle name="X_AIF VII Management Fees Calls thru 8-05-08" xfId="36217" xr:uid="{00000000-0005-0000-0000-00007D8D0000}"/>
    <cellStyle name="X_Book10 (2)" xfId="36218" xr:uid="{00000000-0005-0000-0000-00007E8D0000}"/>
    <cellStyle name="X_Book15" xfId="36219" xr:uid="{00000000-0005-0000-0000-00007F8D0000}"/>
    <cellStyle name="X_Book2" xfId="36220" xr:uid="{00000000-0005-0000-0000-0000808D0000}"/>
    <cellStyle name="X_Book4" xfId="36221" xr:uid="{00000000-0005-0000-0000-0000818D0000}"/>
    <cellStyle name="X_Book4_AIF VII ALL Entities" xfId="36222" xr:uid="{00000000-0005-0000-0000-0000828D0000}"/>
    <cellStyle name="X_Book4_Due To-From" xfId="36223" xr:uid="{00000000-0005-0000-0000-0000838D0000}"/>
    <cellStyle name="X_Book4_Mgmt Fee Reallocation" xfId="36224" xr:uid="{00000000-0005-0000-0000-0000848D0000}"/>
    <cellStyle name="X_Book4_Mgt FEE" xfId="36225" xr:uid="{00000000-0005-0000-0000-0000858D0000}"/>
    <cellStyle name="X_Book4_Partners Capital" xfId="36226" xr:uid="{00000000-0005-0000-0000-0000868D0000}"/>
    <cellStyle name="X_Book4_Prepaid Mgmt Fee" xfId="36227" xr:uid="{00000000-0005-0000-0000-0000878D0000}"/>
    <cellStyle name="X_Book4_Prepaid Mgmt Fee_1" xfId="36228" xr:uid="{00000000-0005-0000-0000-0000888D0000}"/>
    <cellStyle name="X_Book4_Sheet1" xfId="36229" xr:uid="{00000000-0005-0000-0000-0000898D0000}"/>
    <cellStyle name="X_Book8" xfId="36230" xr:uid="{00000000-0005-0000-0000-00008A8D0000}"/>
    <cellStyle name="X_Capital Balance Analysis 06-30-08 CURRENT" xfId="36231" xr:uid="{00000000-0005-0000-0000-00008B8D0000}"/>
    <cellStyle name="X_Expense Budget Template_v5" xfId="36232" xr:uid="{00000000-0005-0000-0000-00008C8D0000}"/>
    <cellStyle name="X_Expense Summary Master File (2)" xfId="36233" xr:uid="{00000000-0005-0000-0000-00008D8D0000}"/>
    <cellStyle name="X_Expense Summary Master File 2009-Update II" xfId="36234" xr:uid="{00000000-0005-0000-0000-00008E8D0000}"/>
    <cellStyle name="X_Functional Expenses" xfId="36235" xr:uid="{00000000-0005-0000-0000-00008F8D0000}"/>
    <cellStyle name="X_MD&amp;A support - Q2 '08 and '07 - 09.11.08" xfId="36236" xr:uid="{00000000-0005-0000-0000-0000908D0000}"/>
    <cellStyle name="X_MDA - AUM Modelv3_6 18" xfId="36237" xr:uid="{00000000-0005-0000-0000-0000918D0000}"/>
    <cellStyle name="X_MDA - AUM Modelv4_values8 11" xfId="36238" xr:uid="{00000000-0005-0000-0000-0000928D0000}"/>
    <cellStyle name="X_MDA - AUM Modelv4_values8 11 (2)" xfId="36239" xr:uid="{00000000-0005-0000-0000-0000938D0000}"/>
    <cellStyle name="X_Mgt FEE" xfId="36240" xr:uid="{00000000-0005-0000-0000-0000948D0000}"/>
    <cellStyle name="X_Mgt FEE_AIF VII ALL Entities" xfId="36241" xr:uid="{00000000-0005-0000-0000-0000958D0000}"/>
    <cellStyle name="X_Mgt FEE_Due To-From" xfId="36242" xr:uid="{00000000-0005-0000-0000-0000968D0000}"/>
    <cellStyle name="X_Mgt FEE_Mgmt Fee Reallocation" xfId="36243" xr:uid="{00000000-0005-0000-0000-0000978D0000}"/>
    <cellStyle name="X_Mgt FEE_Mgt FEE" xfId="36244" xr:uid="{00000000-0005-0000-0000-0000988D0000}"/>
    <cellStyle name="X_Mgt FEE_Partners Capital" xfId="36245" xr:uid="{00000000-0005-0000-0000-0000998D0000}"/>
    <cellStyle name="X_Mgt FEE_Prepaid Mgmt Fee" xfId="36246" xr:uid="{00000000-0005-0000-0000-00009A8D0000}"/>
    <cellStyle name="X_Mgt FEE_Prepaid Mgmt Fee_1" xfId="36247" xr:uid="{00000000-0005-0000-0000-00009B8D0000}"/>
    <cellStyle name="X_Mgt FEE_Sheet1" xfId="36248" xr:uid="{00000000-0005-0000-0000-00009C8D0000}"/>
    <cellStyle name="x_PE Fund Projections 2010-03-11" xfId="36249" xr:uid="{00000000-0005-0000-0000-00009D8D0000}"/>
    <cellStyle name="x_Rights Offering Rider 4" xfId="36250" xr:uid="{00000000-0005-0000-0000-00009E8D0000}"/>
    <cellStyle name="X_Segment Cost-FairValueDisclosure(11-26)" xfId="36251" xr:uid="{00000000-0005-0000-0000-00009F8D0000}"/>
    <cellStyle name="x_Seller Financed Lyondell" xfId="36252" xr:uid="{00000000-0005-0000-0000-0000A08D0000}"/>
    <cellStyle name="x_Seller Financed Lyondell_Rights Offering Rider 4" xfId="36253" xr:uid="{00000000-0005-0000-0000-0000A18D0000}"/>
    <cellStyle name="X_Top-Side (AOG Level)" xfId="36254" xr:uid="{00000000-0005-0000-0000-0000A28D0000}"/>
    <cellStyle name="XComma" xfId="36255" xr:uid="{00000000-0005-0000-0000-0000A38D0000}"/>
    <cellStyle name="XComma 0.0" xfId="36256" xr:uid="{00000000-0005-0000-0000-0000A48D0000}"/>
    <cellStyle name="XComma 0.00" xfId="36257" xr:uid="{00000000-0005-0000-0000-0000A58D0000}"/>
    <cellStyle name="XComma 0.000" xfId="36258" xr:uid="{00000000-0005-0000-0000-0000A68D0000}"/>
    <cellStyle name="XComma 0.0000" xfId="36259" xr:uid="{00000000-0005-0000-0000-0000A78D0000}"/>
    <cellStyle name="XComma_AIF VII ALL Entities" xfId="36260" xr:uid="{00000000-0005-0000-0000-0000A88D0000}"/>
  </cellStyles>
  <dxfs count="0"/>
  <tableStyles count="0" defaultTableStyle="TableStyleMedium2" defaultPivotStyle="PivotStyleLight16"/>
  <colors>
    <mruColors>
      <color rgb="FFFFFFCC"/>
      <color rgb="FF0000FF"/>
      <color rgb="FF3665B2"/>
      <color rgb="FFE7E7E7"/>
      <color rgb="FFCFCFCF"/>
      <color rgb="FF7F7F7F"/>
      <color rgb="FFDB8A02"/>
      <color rgb="FF81A843"/>
      <color rgb="FF007D55"/>
      <color rgb="FFFFAF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00000000-0008-0000-1F00-000002000000}"/>
            </a:ext>
          </a:extLst>
        </xdr:cNvPr>
        <xdr:cNvSpPr txBox="1">
          <a:spLocks noChangeArrowheads="1"/>
        </xdr:cNvSpPr>
      </xdr:nvSpPr>
      <xdr:spPr bwMode="auto">
        <a:xfrm>
          <a:off x="95250" y="2057400"/>
          <a:ext cx="8610600"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Second Quarter 2019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July 31, 2019</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VENTAS 01"/>
      <sheetName val="2018 IB DNI Detail"/>
      <sheetName val="s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ustomProperty" Target="../customProperty7.bin"/><Relationship Id="rId3" Type="http://schemas.openxmlformats.org/officeDocument/2006/relationships/customProperty" Target="../customProperty2.bin"/><Relationship Id="rId7" Type="http://schemas.openxmlformats.org/officeDocument/2006/relationships/customProperty" Target="../customProperty6.bin"/><Relationship Id="rId2" Type="http://schemas.openxmlformats.org/officeDocument/2006/relationships/customProperty" Target="../customProperty1.bin"/><Relationship Id="rId1" Type="http://schemas.openxmlformats.org/officeDocument/2006/relationships/printerSettings" Target="../printerSettings/printerSettings10.bin"/><Relationship Id="rId6" Type="http://schemas.openxmlformats.org/officeDocument/2006/relationships/customProperty" Target="../customProperty5.bin"/><Relationship Id="rId11" Type="http://schemas.openxmlformats.org/officeDocument/2006/relationships/customProperty" Target="../customProperty10.bin"/><Relationship Id="rId5" Type="http://schemas.openxmlformats.org/officeDocument/2006/relationships/customProperty" Target="../customProperty4.bin"/><Relationship Id="rId10" Type="http://schemas.openxmlformats.org/officeDocument/2006/relationships/customProperty" Target="../customProperty9.bin"/><Relationship Id="rId4" Type="http://schemas.openxmlformats.org/officeDocument/2006/relationships/customProperty" Target="../customProperty3.bin"/><Relationship Id="rId9" Type="http://schemas.openxmlformats.org/officeDocument/2006/relationships/customProperty" Target="../customProperty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ustomProperty" Target="../customProperty17.bin"/><Relationship Id="rId3" Type="http://schemas.openxmlformats.org/officeDocument/2006/relationships/customProperty" Target="../customProperty12.bin"/><Relationship Id="rId7" Type="http://schemas.openxmlformats.org/officeDocument/2006/relationships/customProperty" Target="../customProperty16.bin"/><Relationship Id="rId2" Type="http://schemas.openxmlformats.org/officeDocument/2006/relationships/customProperty" Target="../customProperty11.bin"/><Relationship Id="rId1" Type="http://schemas.openxmlformats.org/officeDocument/2006/relationships/printerSettings" Target="../printerSettings/printerSettings13.bin"/><Relationship Id="rId6" Type="http://schemas.openxmlformats.org/officeDocument/2006/relationships/customProperty" Target="../customProperty15.bin"/><Relationship Id="rId11" Type="http://schemas.openxmlformats.org/officeDocument/2006/relationships/customProperty" Target="../customProperty20.bin"/><Relationship Id="rId5" Type="http://schemas.openxmlformats.org/officeDocument/2006/relationships/customProperty" Target="../customProperty14.bin"/><Relationship Id="rId10" Type="http://schemas.openxmlformats.org/officeDocument/2006/relationships/customProperty" Target="../customProperty19.bin"/><Relationship Id="rId4" Type="http://schemas.openxmlformats.org/officeDocument/2006/relationships/customProperty" Target="../customProperty13.bin"/><Relationship Id="rId9" Type="http://schemas.openxmlformats.org/officeDocument/2006/relationships/customProperty" Target="../customProperty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9">
    <pageSetUpPr fitToPage="1"/>
  </sheetPr>
  <dimension ref="A1:N43"/>
  <sheetViews>
    <sheetView showGridLines="0" tabSelected="1" topLeftCell="A7" zoomScaleNormal="100" workbookViewId="0">
      <selection activeCell="A7" sqref="A7"/>
    </sheetView>
  </sheetViews>
  <sheetFormatPr defaultColWidth="9.140625" defaultRowHeight="12.75"/>
  <cols>
    <col min="1" max="4" width="9.140625" style="60" customWidth="1"/>
    <col min="5" max="5" width="10.28515625" style="60" customWidth="1"/>
    <col min="6" max="12" width="9.140625" style="60" customWidth="1"/>
    <col min="13" max="13" width="9.85546875" style="60" customWidth="1"/>
    <col min="14" max="16384" width="9.140625" style="60"/>
  </cols>
  <sheetData>
    <row r="1" spans="1:14" ht="18">
      <c r="A1" s="61"/>
      <c r="B1" s="61"/>
      <c r="C1" s="61"/>
      <c r="D1" s="61"/>
      <c r="E1" s="61"/>
      <c r="F1" s="61"/>
      <c r="G1" s="61"/>
      <c r="H1" s="61"/>
      <c r="I1" s="61"/>
      <c r="J1" s="61"/>
      <c r="K1" s="61"/>
      <c r="L1" s="61"/>
      <c r="N1" s="62"/>
    </row>
    <row r="2" spans="1:14">
      <c r="A2" s="61"/>
      <c r="B2" s="61"/>
      <c r="C2" s="61"/>
      <c r="D2" s="61"/>
      <c r="E2" s="61"/>
      <c r="F2" s="61"/>
      <c r="G2" s="61"/>
      <c r="H2" s="61"/>
      <c r="I2" s="61"/>
      <c r="J2" s="61"/>
      <c r="K2" s="61"/>
      <c r="L2" s="61"/>
      <c r="M2" s="61"/>
    </row>
    <row r="3" spans="1:14">
      <c r="A3" s="61"/>
      <c r="B3" s="61"/>
      <c r="C3" s="61"/>
      <c r="D3" s="61"/>
      <c r="E3" s="61"/>
      <c r="F3" s="61"/>
      <c r="G3" s="61"/>
      <c r="H3" s="61"/>
      <c r="I3" s="61"/>
      <c r="J3" s="61"/>
      <c r="K3" s="61"/>
      <c r="L3" s="61"/>
      <c r="M3" s="61"/>
    </row>
    <row r="4" spans="1:14">
      <c r="A4" s="61"/>
      <c r="B4" s="61"/>
      <c r="C4" s="61"/>
      <c r="D4" s="61"/>
      <c r="E4" s="61"/>
      <c r="F4" s="61"/>
      <c r="G4" s="61"/>
      <c r="H4" s="61"/>
      <c r="I4" s="61"/>
      <c r="J4" s="61"/>
      <c r="K4" s="61"/>
      <c r="L4" s="61"/>
      <c r="M4" s="61"/>
    </row>
    <row r="5" spans="1:14">
      <c r="A5" s="61"/>
      <c r="B5" s="61"/>
      <c r="C5" s="61"/>
      <c r="D5" s="61"/>
      <c r="E5" s="61"/>
      <c r="F5" s="61"/>
      <c r="G5" s="61"/>
      <c r="H5" s="61"/>
      <c r="I5" s="61"/>
      <c r="J5" s="61"/>
      <c r="K5" s="61"/>
      <c r="L5" s="61"/>
      <c r="M5" s="61"/>
    </row>
    <row r="6" spans="1:14">
      <c r="A6" s="61"/>
      <c r="B6" s="61"/>
      <c r="C6" s="61"/>
      <c r="D6" s="61"/>
      <c r="E6" s="61"/>
      <c r="F6" s="61"/>
      <c r="G6" s="61"/>
      <c r="H6" s="61"/>
      <c r="I6" s="61"/>
      <c r="J6" s="61"/>
      <c r="K6" s="61"/>
      <c r="L6" s="61"/>
      <c r="M6" s="61"/>
    </row>
    <row r="7" spans="1:14">
      <c r="A7" s="61"/>
      <c r="B7" s="61"/>
      <c r="C7" s="61"/>
      <c r="D7" s="61"/>
      <c r="E7" s="61"/>
      <c r="F7" s="61"/>
      <c r="G7" s="61"/>
      <c r="H7" s="61"/>
      <c r="I7" s="61"/>
      <c r="J7" s="61"/>
      <c r="K7" s="61"/>
      <c r="L7" s="61"/>
      <c r="M7" s="61"/>
    </row>
    <row r="8" spans="1:14">
      <c r="A8" s="61"/>
      <c r="B8" s="61"/>
      <c r="C8" s="61"/>
      <c r="D8" s="61"/>
      <c r="E8" s="61"/>
      <c r="F8" s="61"/>
      <c r="G8" s="61"/>
      <c r="H8" s="61"/>
      <c r="I8" s="61"/>
      <c r="J8" s="61"/>
      <c r="K8" s="61"/>
      <c r="L8" s="61"/>
      <c r="M8" s="61"/>
    </row>
    <row r="9" spans="1:14">
      <c r="A9" s="61"/>
      <c r="B9" s="61"/>
      <c r="C9" s="61"/>
      <c r="D9" s="61"/>
      <c r="E9" s="61"/>
      <c r="F9" s="61"/>
      <c r="G9" s="61"/>
      <c r="H9" s="61"/>
      <c r="I9" s="61"/>
      <c r="J9" s="61"/>
      <c r="K9" s="61"/>
      <c r="L9" s="61"/>
      <c r="M9" s="61"/>
    </row>
    <row r="10" spans="1:14">
      <c r="A10" s="61"/>
      <c r="B10" s="61"/>
      <c r="C10" s="61"/>
      <c r="D10" s="61"/>
      <c r="E10" s="61"/>
      <c r="F10" s="61"/>
      <c r="G10" s="61"/>
      <c r="H10" s="61"/>
      <c r="I10" s="61"/>
      <c r="J10" s="61"/>
      <c r="K10" s="61"/>
      <c r="L10" s="61"/>
      <c r="M10" s="61"/>
    </row>
    <row r="11" spans="1:14">
      <c r="A11" s="61"/>
      <c r="B11" s="61"/>
      <c r="C11" s="61"/>
      <c r="D11" s="61"/>
      <c r="E11" s="61"/>
      <c r="F11" s="61"/>
      <c r="G11" s="61"/>
      <c r="H11" s="61"/>
      <c r="I11" s="61"/>
      <c r="J11" s="61"/>
      <c r="K11" s="61"/>
      <c r="L11" s="61"/>
      <c r="M11" s="61"/>
    </row>
    <row r="12" spans="1:14">
      <c r="A12" s="61"/>
      <c r="B12" s="61"/>
      <c r="C12" s="61"/>
      <c r="D12" s="61"/>
      <c r="E12" s="61"/>
      <c r="F12" s="61"/>
      <c r="G12" s="61"/>
      <c r="H12" s="61"/>
      <c r="I12" s="61"/>
      <c r="J12" s="61"/>
      <c r="K12" s="61"/>
      <c r="L12" s="61"/>
      <c r="M12" s="61"/>
    </row>
    <row r="13" spans="1:14">
      <c r="A13" s="61"/>
      <c r="B13" s="61"/>
      <c r="C13" s="61"/>
      <c r="D13" s="61"/>
      <c r="E13" s="61"/>
      <c r="F13" s="61"/>
      <c r="G13" s="61"/>
      <c r="H13" s="61"/>
      <c r="I13" s="61"/>
      <c r="J13" s="61"/>
      <c r="K13" s="61"/>
      <c r="L13" s="61"/>
      <c r="M13" s="61"/>
    </row>
    <row r="14" spans="1:14">
      <c r="A14" s="61"/>
      <c r="B14" s="61"/>
      <c r="C14" s="61"/>
      <c r="D14" s="61"/>
      <c r="E14" s="61"/>
      <c r="F14" s="61"/>
      <c r="G14" s="61"/>
      <c r="H14" s="61"/>
      <c r="I14" s="61"/>
      <c r="J14" s="61"/>
      <c r="K14" s="61"/>
      <c r="L14" s="61"/>
      <c r="M14" s="61"/>
    </row>
    <row r="15" spans="1:14">
      <c r="A15" s="61"/>
      <c r="B15" s="61"/>
      <c r="C15" s="61"/>
      <c r="D15" s="61"/>
      <c r="E15" s="61"/>
      <c r="F15" s="61"/>
      <c r="G15" s="61"/>
      <c r="H15" s="61"/>
      <c r="I15" s="61"/>
      <c r="J15" s="61"/>
      <c r="K15" s="61"/>
      <c r="L15" s="61"/>
      <c r="M15" s="61"/>
    </row>
    <row r="16" spans="1:14">
      <c r="A16" s="61"/>
      <c r="B16" s="61"/>
      <c r="C16" s="61"/>
      <c r="D16" s="61"/>
      <c r="E16" s="61"/>
      <c r="F16" s="61"/>
      <c r="G16" s="61"/>
      <c r="H16" s="61"/>
      <c r="I16" s="61"/>
      <c r="J16" s="61"/>
      <c r="K16" s="61"/>
      <c r="L16" s="61"/>
      <c r="M16" s="61"/>
    </row>
    <row r="17" spans="1:13">
      <c r="A17" s="61"/>
      <c r="B17" s="61"/>
      <c r="C17" s="61"/>
      <c r="D17" s="61"/>
      <c r="E17" s="61"/>
      <c r="F17" s="61"/>
      <c r="G17" s="61"/>
      <c r="H17" s="61"/>
      <c r="I17" s="61"/>
      <c r="J17" s="61"/>
      <c r="K17" s="61"/>
      <c r="L17" s="61"/>
      <c r="M17" s="61"/>
    </row>
    <row r="18" spans="1:13">
      <c r="A18" s="61"/>
      <c r="B18" s="61"/>
      <c r="C18" s="61"/>
      <c r="D18" s="61"/>
      <c r="E18" s="61"/>
      <c r="F18" s="61"/>
      <c r="G18" s="61"/>
      <c r="H18" s="61"/>
      <c r="I18" s="61"/>
      <c r="J18" s="61"/>
      <c r="K18" s="61"/>
      <c r="L18" s="61"/>
      <c r="M18" s="61"/>
    </row>
    <row r="19" spans="1:13">
      <c r="A19" s="61"/>
      <c r="B19" s="61"/>
      <c r="C19" s="61"/>
      <c r="D19" s="61"/>
      <c r="E19" s="61"/>
      <c r="F19" s="61"/>
      <c r="G19" s="61"/>
      <c r="H19" s="61"/>
      <c r="I19" s="61"/>
      <c r="J19" s="61"/>
      <c r="K19" s="61"/>
      <c r="L19" s="61"/>
      <c r="M19" s="61"/>
    </row>
    <row r="20" spans="1:13">
      <c r="A20" s="61"/>
      <c r="B20" s="61"/>
      <c r="C20" s="61"/>
      <c r="D20" s="61"/>
      <c r="E20" s="61"/>
      <c r="F20" s="61"/>
      <c r="G20" s="61"/>
      <c r="H20" s="61"/>
      <c r="I20" s="61"/>
      <c r="J20" s="61"/>
      <c r="K20" s="61"/>
      <c r="L20" s="61"/>
      <c r="M20" s="61"/>
    </row>
    <row r="21" spans="1:13">
      <c r="A21" s="61"/>
      <c r="B21" s="61"/>
      <c r="C21" s="61"/>
      <c r="D21" s="61"/>
      <c r="E21" s="61"/>
      <c r="F21" s="61"/>
      <c r="G21" s="61"/>
      <c r="H21" s="61"/>
      <c r="I21" s="61"/>
      <c r="J21" s="61"/>
      <c r="K21" s="61"/>
      <c r="L21" s="61"/>
      <c r="M21" s="61"/>
    </row>
    <row r="22" spans="1:13">
      <c r="A22" s="61"/>
      <c r="B22" s="61"/>
      <c r="C22" s="61"/>
      <c r="D22" s="61"/>
      <c r="E22" s="61"/>
      <c r="F22" s="61"/>
      <c r="G22" s="61"/>
      <c r="H22" s="61"/>
      <c r="I22" s="61"/>
      <c r="J22" s="61"/>
      <c r="K22" s="61"/>
      <c r="L22" s="61"/>
      <c r="M22" s="61"/>
    </row>
    <row r="23" spans="1:13">
      <c r="A23" s="61"/>
      <c r="B23" s="61"/>
      <c r="C23" s="61"/>
      <c r="D23" s="61"/>
      <c r="E23" s="61"/>
      <c r="F23" s="61"/>
      <c r="G23" s="61"/>
      <c r="H23" s="61"/>
      <c r="I23" s="61"/>
      <c r="J23" s="61"/>
      <c r="K23" s="61"/>
      <c r="L23" s="61"/>
      <c r="M23" s="61"/>
    </row>
    <row r="24" spans="1:13">
      <c r="A24" s="61"/>
      <c r="B24" s="61"/>
      <c r="C24" s="61"/>
      <c r="D24" s="61"/>
      <c r="E24" s="61"/>
      <c r="F24" s="61"/>
      <c r="G24" s="61"/>
      <c r="H24" s="61"/>
      <c r="I24" s="61"/>
      <c r="J24" s="61"/>
      <c r="K24" s="61"/>
      <c r="L24" s="61"/>
      <c r="M24" s="61"/>
    </row>
    <row r="25" spans="1:13">
      <c r="A25" s="61"/>
      <c r="B25" s="61"/>
      <c r="C25" s="61"/>
      <c r="D25" s="61"/>
      <c r="E25" s="61"/>
      <c r="F25" s="61"/>
      <c r="G25" s="61"/>
      <c r="H25" s="61"/>
      <c r="I25" s="61"/>
      <c r="J25" s="61"/>
      <c r="K25" s="61"/>
      <c r="L25" s="61"/>
      <c r="M25" s="61"/>
    </row>
    <row r="26" spans="1:13">
      <c r="A26" s="231"/>
      <c r="B26" s="231"/>
      <c r="C26" s="61"/>
      <c r="D26" s="61"/>
      <c r="E26" s="61"/>
      <c r="F26" s="61"/>
      <c r="G26" s="61"/>
      <c r="H26" s="61"/>
      <c r="I26" s="61"/>
      <c r="J26" s="61"/>
      <c r="K26" s="61"/>
      <c r="L26" s="61"/>
      <c r="M26" s="61"/>
    </row>
    <row r="27" spans="1:13">
      <c r="A27" s="231"/>
      <c r="B27" s="231"/>
      <c r="C27" s="61"/>
      <c r="D27" s="61"/>
      <c r="E27" s="61"/>
      <c r="F27" s="61"/>
      <c r="G27" s="61"/>
      <c r="H27" s="61"/>
      <c r="I27" s="61"/>
      <c r="J27" s="61"/>
      <c r="K27" s="61"/>
      <c r="L27" s="61"/>
      <c r="M27" s="61"/>
    </row>
    <row r="28" spans="1:13">
      <c r="A28" s="231"/>
      <c r="B28" s="231"/>
      <c r="C28" s="61"/>
      <c r="D28" s="61"/>
      <c r="E28" s="61"/>
      <c r="F28" s="61"/>
      <c r="G28" s="61"/>
      <c r="H28" s="61"/>
      <c r="I28" s="61"/>
      <c r="J28" s="61"/>
      <c r="K28" s="61"/>
      <c r="L28" s="61"/>
      <c r="M28" s="61"/>
    </row>
    <row r="29" spans="1:13">
      <c r="A29" s="231"/>
      <c r="B29" s="231"/>
      <c r="C29" s="61"/>
      <c r="D29" s="61"/>
      <c r="E29" s="61"/>
      <c r="F29" s="61"/>
      <c r="G29" s="61"/>
      <c r="H29" s="61"/>
      <c r="I29" s="61"/>
      <c r="J29" s="61"/>
      <c r="K29" s="61"/>
      <c r="L29" s="61"/>
      <c r="M29" s="61"/>
    </row>
    <row r="30" spans="1:13">
      <c r="A30" s="231"/>
      <c r="B30" s="231"/>
      <c r="C30" s="61"/>
      <c r="D30" s="61"/>
      <c r="E30" s="61"/>
      <c r="F30" s="61"/>
      <c r="G30" s="61"/>
      <c r="H30" s="61"/>
      <c r="I30" s="61"/>
      <c r="J30" s="61"/>
      <c r="K30" s="61"/>
      <c r="L30" s="61"/>
      <c r="M30" s="61"/>
    </row>
    <row r="31" spans="1:13">
      <c r="A31" s="231"/>
      <c r="B31" s="231"/>
      <c r="C31" s="61"/>
      <c r="D31" s="61"/>
      <c r="E31" s="61"/>
      <c r="F31" s="61"/>
      <c r="G31" s="61"/>
      <c r="H31" s="61"/>
      <c r="I31" s="61"/>
      <c r="J31" s="61"/>
      <c r="K31" s="61"/>
      <c r="L31" s="61"/>
      <c r="M31" s="61"/>
    </row>
    <row r="32" spans="1:13">
      <c r="A32" s="61"/>
      <c r="B32" s="61"/>
      <c r="C32" s="61"/>
      <c r="D32" s="61"/>
      <c r="E32" s="61"/>
      <c r="F32" s="61"/>
      <c r="G32" s="61"/>
      <c r="H32" s="61"/>
      <c r="I32" s="61"/>
      <c r="J32" s="61"/>
      <c r="K32" s="61"/>
      <c r="L32" s="61"/>
      <c r="M32" s="61"/>
    </row>
    <row r="33" spans="1:13">
      <c r="A33" s="61"/>
      <c r="B33" s="61"/>
      <c r="C33" s="61"/>
      <c r="D33" s="61"/>
      <c r="E33" s="61"/>
      <c r="F33" s="61"/>
      <c r="G33" s="61"/>
      <c r="H33" s="61"/>
      <c r="I33" s="61"/>
      <c r="J33" s="61"/>
      <c r="K33" s="61"/>
      <c r="L33" s="61"/>
      <c r="M33" s="61"/>
    </row>
    <row r="34" spans="1:13">
      <c r="A34" s="61"/>
      <c r="B34" s="61"/>
      <c r="C34" s="61"/>
      <c r="D34" s="61"/>
      <c r="E34" s="61"/>
      <c r="F34" s="61"/>
      <c r="G34" s="61"/>
      <c r="H34" s="61"/>
      <c r="I34" s="61"/>
      <c r="J34" s="61"/>
      <c r="K34" s="61"/>
      <c r="L34" s="61"/>
      <c r="M34" s="61"/>
    </row>
    <row r="35" spans="1:13">
      <c r="A35" s="61"/>
      <c r="B35" s="61"/>
      <c r="C35" s="61"/>
      <c r="D35" s="61"/>
      <c r="E35" s="61"/>
      <c r="F35" s="61"/>
      <c r="G35" s="61"/>
      <c r="H35" s="61"/>
      <c r="I35" s="61"/>
      <c r="J35" s="61"/>
      <c r="K35" s="61"/>
      <c r="L35" s="61"/>
      <c r="M35" s="61"/>
    </row>
    <row r="36" spans="1:13">
      <c r="A36" s="61"/>
      <c r="B36" s="61"/>
      <c r="C36" s="61"/>
      <c r="D36" s="61"/>
      <c r="E36" s="61"/>
      <c r="F36" s="61"/>
      <c r="G36" s="61"/>
      <c r="H36" s="61"/>
      <c r="I36" s="61"/>
      <c r="J36" s="61"/>
      <c r="K36" s="61"/>
      <c r="L36" s="61"/>
      <c r="M36" s="61"/>
    </row>
    <row r="37" spans="1:13">
      <c r="A37" s="61"/>
      <c r="B37" s="61"/>
      <c r="C37" s="61"/>
      <c r="D37" s="61"/>
      <c r="E37" s="61"/>
      <c r="F37" s="61"/>
      <c r="G37" s="61"/>
      <c r="H37" s="61"/>
      <c r="I37" s="61"/>
      <c r="J37" s="61"/>
      <c r="K37" s="61"/>
      <c r="L37" s="61"/>
      <c r="M37" s="61"/>
    </row>
    <row r="38" spans="1:13">
      <c r="A38" s="61"/>
      <c r="B38" s="61"/>
      <c r="C38" s="61"/>
      <c r="D38" s="61"/>
      <c r="E38" s="61"/>
      <c r="F38" s="61"/>
      <c r="G38" s="61"/>
      <c r="H38" s="61"/>
      <c r="I38" s="61"/>
      <c r="J38" s="61"/>
      <c r="K38" s="61"/>
      <c r="L38" s="61"/>
      <c r="M38" s="61"/>
    </row>
    <row r="39" spans="1:13">
      <c r="A39" s="61"/>
      <c r="B39" s="61"/>
      <c r="C39" s="61"/>
      <c r="D39" s="61"/>
      <c r="E39" s="61"/>
      <c r="F39" s="61"/>
      <c r="G39" s="61"/>
      <c r="H39" s="61"/>
      <c r="I39" s="61"/>
      <c r="J39" s="61"/>
      <c r="K39" s="61"/>
      <c r="L39" s="61"/>
      <c r="M39" s="61"/>
    </row>
    <row r="40" spans="1:13">
      <c r="A40" s="61"/>
      <c r="B40" s="61"/>
      <c r="C40" s="61"/>
      <c r="D40" s="61"/>
      <c r="E40" s="61"/>
      <c r="F40" s="61"/>
      <c r="G40" s="61"/>
      <c r="H40" s="61"/>
      <c r="I40" s="61"/>
      <c r="J40" s="61"/>
      <c r="K40" s="61"/>
      <c r="L40" s="61"/>
      <c r="M40" s="61"/>
    </row>
    <row r="41" spans="1:13" s="61" customFormat="1" ht="11.25" customHeight="1"/>
    <row r="42" spans="1:13" s="61" customFormat="1"/>
    <row r="43" spans="1:13" s="61" customFormat="1"/>
  </sheetData>
  <pageMargins left="0.7" right="0.7" top="0.75" bottom="0.75" header="0.3" footer="0.3"/>
  <pageSetup paperSize="5"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9">
    <tabColor theme="1"/>
  </sheetPr>
  <dimension ref="A1:L132"/>
  <sheetViews>
    <sheetView zoomScale="85" zoomScaleNormal="85" workbookViewId="0">
      <pane xSplit="1" ySplit="7" topLeftCell="B38" activePane="bottomRight" state="frozen"/>
      <selection activeCell="R104" sqref="R104"/>
      <selection pane="topRight" activeCell="R104" sqref="R104"/>
      <selection pane="bottomLeft" activeCell="R104" sqref="R104"/>
      <selection pane="bottomRight" activeCell="R104" sqref="R104"/>
    </sheetView>
  </sheetViews>
  <sheetFormatPr defaultColWidth="9.140625" defaultRowHeight="15"/>
  <cols>
    <col min="1" max="1" width="55.7109375" style="2" customWidth="1"/>
    <col min="2" max="5" width="20.7109375" style="2" customWidth="1"/>
    <col min="6" max="6" width="4.7109375" style="1" customWidth="1"/>
    <col min="7" max="10" width="20.7109375" style="1" customWidth="1"/>
    <col min="11" max="11" width="4.7109375" style="1" customWidth="1"/>
    <col min="12" max="12" width="41.28515625" style="1" bestFit="1" customWidth="1"/>
    <col min="13" max="16384" width="9.140625" style="77"/>
  </cols>
  <sheetData>
    <row r="1" spans="1:12">
      <c r="A1" s="16"/>
      <c r="B1" s="21" t="s">
        <v>17</v>
      </c>
      <c r="C1" s="21" t="s">
        <v>17</v>
      </c>
      <c r="D1" s="21" t="s">
        <v>17</v>
      </c>
      <c r="E1" s="21" t="s">
        <v>17</v>
      </c>
      <c r="F1" s="17"/>
      <c r="G1" s="21" t="s">
        <v>17</v>
      </c>
      <c r="H1" s="21" t="s">
        <v>17</v>
      </c>
      <c r="I1" s="21" t="s">
        <v>17</v>
      </c>
      <c r="J1" s="21" t="s">
        <v>17</v>
      </c>
      <c r="K1" s="17"/>
      <c r="L1" s="17"/>
    </row>
    <row r="2" spans="1:12">
      <c r="A2" s="16"/>
      <c r="B2" s="21" t="s">
        <v>57</v>
      </c>
      <c r="C2" s="21" t="s">
        <v>18</v>
      </c>
      <c r="D2" s="21" t="s">
        <v>19</v>
      </c>
      <c r="E2" s="21" t="s">
        <v>209</v>
      </c>
      <c r="F2" s="17"/>
      <c r="G2" s="21" t="s">
        <v>57</v>
      </c>
      <c r="H2" s="21" t="s">
        <v>18</v>
      </c>
      <c r="I2" s="21" t="s">
        <v>19</v>
      </c>
      <c r="J2" s="21" t="s">
        <v>209</v>
      </c>
      <c r="K2" s="17"/>
      <c r="L2" s="17"/>
    </row>
    <row r="3" spans="1:12">
      <c r="A3" s="16"/>
      <c r="B3" s="24" t="e">
        <f>#REF!</f>
        <v>#REF!</v>
      </c>
      <c r="C3" s="24" t="e">
        <f>#REF!</f>
        <v>#REF!</v>
      </c>
      <c r="D3" s="24" t="e">
        <f>#REF!</f>
        <v>#REF!</v>
      </c>
      <c r="E3" s="24" t="e">
        <f>#REF!</f>
        <v>#REF!</v>
      </c>
      <c r="F3" s="17"/>
      <c r="G3" s="24" t="e">
        <f>#REF!</f>
        <v>#REF!</v>
      </c>
      <c r="H3" s="24" t="e">
        <f>#REF!</f>
        <v>#REF!</v>
      </c>
      <c r="I3" s="24" t="e">
        <f>#REF!</f>
        <v>#REF!</v>
      </c>
      <c r="J3" s="24" t="e">
        <f>#REF!</f>
        <v>#REF!</v>
      </c>
      <c r="K3" s="17"/>
      <c r="L3" s="17"/>
    </row>
    <row r="4" spans="1:12">
      <c r="A4" s="16"/>
      <c r="B4" s="21" t="s">
        <v>54</v>
      </c>
      <c r="C4" s="21" t="s">
        <v>54</v>
      </c>
      <c r="D4" s="21" t="s">
        <v>54</v>
      </c>
      <c r="E4" s="21" t="s">
        <v>54</v>
      </c>
      <c r="F4" s="17"/>
      <c r="G4" s="21" t="s">
        <v>54</v>
      </c>
      <c r="H4" s="21" t="s">
        <v>54</v>
      </c>
      <c r="I4" s="21" t="s">
        <v>54</v>
      </c>
      <c r="J4" s="21" t="s">
        <v>54</v>
      </c>
      <c r="K4" s="17"/>
      <c r="L4" s="17"/>
    </row>
    <row r="5" spans="1:12">
      <c r="A5" s="16"/>
      <c r="B5" s="21" t="e">
        <f>#REF!</f>
        <v>#REF!</v>
      </c>
      <c r="C5" s="21" t="e">
        <f>#REF!</f>
        <v>#REF!</v>
      </c>
      <c r="D5" s="21" t="e">
        <f>#REF!</f>
        <v>#REF!</v>
      </c>
      <c r="E5" s="21" t="e">
        <f>#REF!</f>
        <v>#REF!</v>
      </c>
      <c r="F5" s="17"/>
      <c r="G5" s="21" t="s">
        <v>20</v>
      </c>
      <c r="H5" s="21" t="s">
        <v>20</v>
      </c>
      <c r="I5" s="21" t="s">
        <v>20</v>
      </c>
      <c r="J5" s="21" t="s">
        <v>20</v>
      </c>
      <c r="K5" s="17"/>
      <c r="L5" s="17"/>
    </row>
    <row r="6" spans="1:12">
      <c r="A6" s="16"/>
      <c r="B6" s="21" t="s">
        <v>21</v>
      </c>
      <c r="C6" s="21" t="s">
        <v>21</v>
      </c>
      <c r="D6" s="21" t="s">
        <v>21</v>
      </c>
      <c r="E6" s="21" t="s">
        <v>21</v>
      </c>
      <c r="F6" s="17"/>
      <c r="G6" s="21" t="s">
        <v>21</v>
      </c>
      <c r="H6" s="21" t="s">
        <v>21</v>
      </c>
      <c r="I6" s="21" t="s">
        <v>21</v>
      </c>
      <c r="J6" s="21" t="s">
        <v>21</v>
      </c>
      <c r="K6" s="17"/>
      <c r="L6" s="17"/>
    </row>
    <row r="7" spans="1:12">
      <c r="A7" s="16"/>
      <c r="B7" s="24" t="e">
        <f>#REF!</f>
        <v>#REF!</v>
      </c>
      <c r="C7" s="24" t="e">
        <f>#REF!</f>
        <v>#REF!</v>
      </c>
      <c r="D7" s="24" t="e">
        <f>#REF!</f>
        <v>#REF!</v>
      </c>
      <c r="E7" s="24" t="e">
        <f>#REF!</f>
        <v>#REF!</v>
      </c>
      <c r="F7" s="17"/>
      <c r="G7" s="24" t="e">
        <f>#REF!</f>
        <v>#REF!</v>
      </c>
      <c r="H7" s="24" t="e">
        <f>#REF!</f>
        <v>#REF!</v>
      </c>
      <c r="I7" s="24" t="e">
        <f>#REF!</f>
        <v>#REF!</v>
      </c>
      <c r="J7" s="24" t="e">
        <f>#REF!</f>
        <v>#REF!</v>
      </c>
      <c r="K7" s="17"/>
      <c r="L7" s="17"/>
    </row>
    <row r="8" spans="1:12">
      <c r="A8" s="96"/>
      <c r="B8" s="96"/>
      <c r="C8" s="96"/>
      <c r="D8" s="96"/>
      <c r="E8" s="96"/>
      <c r="F8" s="96"/>
      <c r="G8" s="96"/>
      <c r="H8" s="96"/>
      <c r="I8" s="96"/>
      <c r="J8" s="96"/>
      <c r="K8" s="96"/>
      <c r="L8" s="100" t="s">
        <v>0</v>
      </c>
    </row>
    <row r="9" spans="1:12">
      <c r="A9" s="16" t="s">
        <v>110</v>
      </c>
      <c r="B9" s="18">
        <v>283885398.37</v>
      </c>
      <c r="C9" s="18">
        <v>77529182.189999998</v>
      </c>
      <c r="D9" s="18">
        <v>187885295.88</v>
      </c>
      <c r="E9" s="18">
        <v>18470920.300000001</v>
      </c>
      <c r="F9" s="19"/>
      <c r="G9" s="18">
        <v>805748039.03999996</v>
      </c>
      <c r="H9" s="18">
        <v>235104563.20000002</v>
      </c>
      <c r="I9" s="18">
        <v>516083041.41000003</v>
      </c>
      <c r="J9" s="18">
        <v>54560434.43</v>
      </c>
      <c r="K9" s="17"/>
      <c r="L9" s="17" t="s">
        <v>74</v>
      </c>
    </row>
    <row r="10" spans="1:12">
      <c r="A10" s="16" t="s">
        <v>111</v>
      </c>
      <c r="B10" s="18">
        <v>6606896.5500000017</v>
      </c>
      <c r="C10" s="18">
        <v>3093014.3600000003</v>
      </c>
      <c r="D10" s="18">
        <v>2138495.5600000005</v>
      </c>
      <c r="E10" s="18">
        <v>1375386.6300000001</v>
      </c>
      <c r="F10" s="19"/>
      <c r="G10" s="18">
        <v>22771097.240000002</v>
      </c>
      <c r="H10" s="18">
        <v>16044336.82</v>
      </c>
      <c r="I10" s="18">
        <v>4051548.1700000004</v>
      </c>
      <c r="J10" s="18">
        <v>2675212.25</v>
      </c>
      <c r="K10" s="17"/>
      <c r="L10" s="17" t="s">
        <v>72</v>
      </c>
    </row>
    <row r="11" spans="1:12">
      <c r="A11" s="16" t="s">
        <v>112</v>
      </c>
      <c r="B11" s="18">
        <v>9757463.1600000001</v>
      </c>
      <c r="C11" s="18">
        <v>7634540.46</v>
      </c>
      <c r="D11" s="18">
        <v>2080142.28</v>
      </c>
      <c r="E11" s="18">
        <v>42780.42</v>
      </c>
      <c r="F11" s="19"/>
      <c r="G11" s="18">
        <v>32289406.660000008</v>
      </c>
      <c r="H11" s="18">
        <v>25757603.990000002</v>
      </c>
      <c r="I11" s="18">
        <v>6431981.6900000004</v>
      </c>
      <c r="J11" s="18">
        <v>99820.98</v>
      </c>
      <c r="K11" s="17"/>
      <c r="L11" s="17" t="s">
        <v>72</v>
      </c>
    </row>
    <row r="12" spans="1:12">
      <c r="A12" s="16" t="s">
        <v>114</v>
      </c>
      <c r="B12" s="18">
        <v>205187552.26899999</v>
      </c>
      <c r="C12" s="18">
        <v>205840006.48999995</v>
      </c>
      <c r="D12" s="18">
        <v>3610855.2189999968</v>
      </c>
      <c r="E12" s="18">
        <v>-4263309.4399999995</v>
      </c>
      <c r="F12" s="19"/>
      <c r="G12" s="18">
        <v>307207015.36499995</v>
      </c>
      <c r="H12" s="18">
        <v>271086544.24999994</v>
      </c>
      <c r="I12" s="18">
        <v>36853539.805000007</v>
      </c>
      <c r="J12" s="18">
        <v>-733068.69000000064</v>
      </c>
      <c r="K12" s="17"/>
      <c r="L12" s="17" t="s">
        <v>90</v>
      </c>
    </row>
    <row r="13" spans="1:12">
      <c r="A13" s="16" t="s">
        <v>115</v>
      </c>
      <c r="B13" s="18">
        <v>54801838.670000002</v>
      </c>
      <c r="C13" s="18">
        <v>21858839.329999998</v>
      </c>
      <c r="D13" s="18">
        <v>25958279.269999996</v>
      </c>
      <c r="E13" s="18">
        <v>6984720.0700000003</v>
      </c>
      <c r="F13" s="19"/>
      <c r="G13" s="18">
        <v>433590581.65000004</v>
      </c>
      <c r="H13" s="18">
        <v>313817021.40999997</v>
      </c>
      <c r="I13" s="18">
        <v>107550299.16000001</v>
      </c>
      <c r="J13" s="18">
        <v>12223261.079999998</v>
      </c>
      <c r="K13" s="17"/>
      <c r="L13" s="17" t="s">
        <v>91</v>
      </c>
    </row>
    <row r="14" spans="1:12">
      <c r="A14" s="105" t="s">
        <v>113</v>
      </c>
      <c r="B14" s="106">
        <v>6172638</v>
      </c>
      <c r="C14" s="106">
        <v>0</v>
      </c>
      <c r="D14" s="106">
        <v>6172638</v>
      </c>
      <c r="E14" s="106">
        <v>0</v>
      </c>
      <c r="F14" s="19"/>
      <c r="G14" s="106">
        <v>12635900.93</v>
      </c>
      <c r="H14" s="106">
        <v>0</v>
      </c>
      <c r="I14" s="106">
        <v>12635900.93</v>
      </c>
      <c r="J14" s="106">
        <v>0</v>
      </c>
      <c r="K14" s="17"/>
      <c r="L14" s="17" t="s">
        <v>97</v>
      </c>
    </row>
    <row r="15" spans="1:12">
      <c r="A15" s="107"/>
      <c r="B15" s="108"/>
      <c r="C15" s="108"/>
      <c r="D15" s="108"/>
      <c r="E15" s="108"/>
      <c r="F15" s="109"/>
      <c r="G15" s="108"/>
      <c r="H15" s="108"/>
      <c r="I15" s="108"/>
      <c r="J15" s="108"/>
      <c r="K15" s="110"/>
      <c r="L15" s="110"/>
    </row>
    <row r="16" spans="1:12">
      <c r="A16" s="97"/>
      <c r="B16" s="98"/>
      <c r="C16" s="98"/>
      <c r="D16" s="98"/>
      <c r="E16" s="98"/>
      <c r="F16" s="99"/>
      <c r="G16" s="98"/>
      <c r="H16" s="98"/>
      <c r="I16" s="98"/>
      <c r="J16" s="98"/>
      <c r="K16" s="96"/>
      <c r="L16" s="100" t="s">
        <v>1</v>
      </c>
    </row>
    <row r="17" spans="1:12">
      <c r="A17" s="20" t="s">
        <v>200</v>
      </c>
      <c r="B17" s="18">
        <v>77629037</v>
      </c>
      <c r="C17" s="18">
        <v>26183952.200000003</v>
      </c>
      <c r="D17" s="18">
        <v>44414497.659999996</v>
      </c>
      <c r="E17" s="18">
        <v>7030587.1399999997</v>
      </c>
      <c r="F17" s="19"/>
      <c r="G17" s="18">
        <v>232679844.16</v>
      </c>
      <c r="H17" s="18">
        <v>79054251.980000004</v>
      </c>
      <c r="I17" s="18">
        <v>134961611.16</v>
      </c>
      <c r="J17" s="18">
        <v>18663981.020000003</v>
      </c>
      <c r="K17" s="17"/>
      <c r="L17" s="17" t="s">
        <v>88</v>
      </c>
    </row>
    <row r="18" spans="1:12">
      <c r="A18" s="82" t="s">
        <v>201</v>
      </c>
      <c r="B18" s="83">
        <f>B17-B20</f>
        <v>64979845.82</v>
      </c>
      <c r="C18" s="83">
        <f>C17-C20</f>
        <v>21191987.920000002</v>
      </c>
      <c r="D18" s="83">
        <f>D17-D20</f>
        <v>37147735.539999999</v>
      </c>
      <c r="E18" s="83">
        <f>E17-E20</f>
        <v>6640122.3599999994</v>
      </c>
      <c r="F18" s="19"/>
      <c r="G18" s="83">
        <f>G17-G20</f>
        <v>193862942.94999999</v>
      </c>
      <c r="H18" s="83">
        <f>H17-H20</f>
        <v>62093489.530000001</v>
      </c>
      <c r="I18" s="83">
        <f>I17-I20</f>
        <v>114060734.27</v>
      </c>
      <c r="J18" s="83">
        <f>J17-J20</f>
        <v>17708719.150000002</v>
      </c>
      <c r="K18" s="17"/>
      <c r="L18" s="84" t="str">
        <f>A18</f>
        <v>Salary and Benefits (FORMULA)</v>
      </c>
    </row>
    <row r="19" spans="1:12">
      <c r="A19" s="16"/>
      <c r="B19" s="18"/>
      <c r="C19" s="18"/>
      <c r="D19" s="18"/>
      <c r="E19" s="18"/>
      <c r="F19" s="19"/>
      <c r="G19" s="18"/>
      <c r="H19" s="18"/>
      <c r="I19" s="18"/>
      <c r="J19" s="18"/>
      <c r="K19" s="17"/>
      <c r="L19" s="17"/>
    </row>
    <row r="20" spans="1:12">
      <c r="A20" s="16" t="s">
        <v>198</v>
      </c>
      <c r="B20" s="18">
        <v>12649191.18</v>
      </c>
      <c r="C20" s="18">
        <v>4991964.28</v>
      </c>
      <c r="D20" s="18">
        <v>7266762.1200000001</v>
      </c>
      <c r="E20" s="18">
        <v>390464.78</v>
      </c>
      <c r="F20" s="19"/>
      <c r="G20" s="18">
        <v>38816901.209999993</v>
      </c>
      <c r="H20" s="18">
        <v>16960762.449999999</v>
      </c>
      <c r="I20" s="18">
        <v>20900876.889999997</v>
      </c>
      <c r="J20" s="18">
        <v>955261.87000000011</v>
      </c>
      <c r="K20" s="17"/>
      <c r="L20" s="17" t="s">
        <v>3</v>
      </c>
    </row>
    <row r="21" spans="1:12">
      <c r="K21" s="17"/>
      <c r="L21" s="17"/>
    </row>
    <row r="22" spans="1:12">
      <c r="A22" s="16" t="s">
        <v>116</v>
      </c>
      <c r="B22" s="18">
        <v>66827374.259999998</v>
      </c>
      <c r="C22" s="18">
        <v>69290611.87999998</v>
      </c>
      <c r="D22" s="18">
        <v>2003404.3200000003</v>
      </c>
      <c r="E22" s="18">
        <v>-4466641.9400000004</v>
      </c>
      <c r="F22" s="19"/>
      <c r="G22" s="18">
        <v>103966039.89799999</v>
      </c>
      <c r="H22" s="18">
        <v>89323209.959999964</v>
      </c>
      <c r="I22" s="18">
        <v>17145093.858000003</v>
      </c>
      <c r="J22" s="18">
        <v>-2502263.9200000004</v>
      </c>
      <c r="K22" s="17"/>
      <c r="L22" s="17" t="s">
        <v>150</v>
      </c>
    </row>
    <row r="23" spans="1:12">
      <c r="A23" s="16" t="s">
        <v>117</v>
      </c>
      <c r="B23" s="18">
        <v>35673485.689999998</v>
      </c>
      <c r="C23" s="18">
        <v>17394532.59</v>
      </c>
      <c r="D23" s="18">
        <v>14642456.069999998</v>
      </c>
      <c r="E23" s="18">
        <v>3636497.0300000003</v>
      </c>
      <c r="F23" s="70"/>
      <c r="G23" s="18">
        <v>203479344.21999997</v>
      </c>
      <c r="H23" s="18">
        <v>145783344.91</v>
      </c>
      <c r="I23" s="18">
        <v>51167860.050000004</v>
      </c>
      <c r="J23" s="18">
        <v>6528139.2599999998</v>
      </c>
      <c r="K23" s="17"/>
      <c r="L23" s="17" t="s">
        <v>149</v>
      </c>
    </row>
    <row r="24" spans="1:12">
      <c r="A24" s="38" t="s">
        <v>118</v>
      </c>
      <c r="B24" s="18">
        <v>1325891.1200000001</v>
      </c>
      <c r="C24" s="18">
        <v>807600.45</v>
      </c>
      <c r="D24" s="18">
        <v>518290.67000000004</v>
      </c>
      <c r="E24" s="18">
        <v>0</v>
      </c>
      <c r="F24" s="70"/>
      <c r="G24" s="70">
        <v>2656897.81</v>
      </c>
      <c r="H24" s="70">
        <v>1269454.0900000001</v>
      </c>
      <c r="I24" s="70">
        <v>1387443.7200000002</v>
      </c>
      <c r="J24" s="70">
        <v>0</v>
      </c>
      <c r="K24" s="17"/>
      <c r="L24" s="17" t="s">
        <v>151</v>
      </c>
    </row>
    <row r="25" spans="1:12">
      <c r="A25" s="16"/>
      <c r="B25" s="18"/>
      <c r="C25" s="18"/>
      <c r="D25" s="18"/>
      <c r="E25" s="18"/>
      <c r="F25" s="70"/>
      <c r="G25" s="18"/>
      <c r="H25" s="18"/>
      <c r="I25" s="18"/>
      <c r="J25" s="18"/>
      <c r="K25" s="17"/>
      <c r="L25" s="17"/>
    </row>
    <row r="26" spans="1:12">
      <c r="A26" s="20" t="s">
        <v>119</v>
      </c>
      <c r="B26" s="18">
        <v>29474018.998559944</v>
      </c>
      <c r="C26" s="18">
        <v>9329461.4076256491</v>
      </c>
      <c r="D26" s="18">
        <v>18837967.669252496</v>
      </c>
      <c r="E26" s="18">
        <v>1306589.9216817988</v>
      </c>
      <c r="F26" s="70"/>
      <c r="G26" s="18">
        <v>83572129.2771817</v>
      </c>
      <c r="H26" s="18">
        <v>24106451.283786133</v>
      </c>
      <c r="I26" s="18">
        <v>54751985.368589461</v>
      </c>
      <c r="J26" s="18">
        <v>4713692.6248061061</v>
      </c>
      <c r="K26" s="17"/>
      <c r="L26" s="17" t="s">
        <v>93</v>
      </c>
    </row>
    <row r="27" spans="1:12">
      <c r="A27" s="16" t="s">
        <v>120</v>
      </c>
      <c r="B27" s="18">
        <v>5396934.4900000002</v>
      </c>
      <c r="C27" s="18">
        <v>2256877.08</v>
      </c>
      <c r="D27" s="18">
        <v>3140057.4099999997</v>
      </c>
      <c r="E27" s="18">
        <v>0</v>
      </c>
      <c r="F27" s="19"/>
      <c r="G27" s="18">
        <v>12560064.889999999</v>
      </c>
      <c r="H27" s="18">
        <v>3732079.7800000003</v>
      </c>
      <c r="I27" s="18">
        <v>8827985.1099999994</v>
      </c>
      <c r="J27" s="18">
        <v>0</v>
      </c>
      <c r="K27" s="17"/>
      <c r="L27" s="17" t="s">
        <v>44</v>
      </c>
    </row>
    <row r="28" spans="1:12">
      <c r="A28" s="63" t="s">
        <v>121</v>
      </c>
      <c r="B28" s="18">
        <v>164968.85073255809</v>
      </c>
      <c r="C28" s="18">
        <v>40229.177386780721</v>
      </c>
      <c r="D28" s="18">
        <v>106619.74692266711</v>
      </c>
      <c r="E28" s="18">
        <v>18119.926423110272</v>
      </c>
      <c r="F28" s="19"/>
      <c r="G28" s="18">
        <v>978523.89546739275</v>
      </c>
      <c r="H28" s="18">
        <v>288634.89454445406</v>
      </c>
      <c r="I28" s="18">
        <v>573773.90531881677</v>
      </c>
      <c r="J28" s="18">
        <v>116115.09560412206</v>
      </c>
      <c r="K28" s="17"/>
      <c r="L28" s="17" t="s">
        <v>92</v>
      </c>
    </row>
    <row r="29" spans="1:12">
      <c r="A29" s="38" t="s">
        <v>122</v>
      </c>
      <c r="B29" s="18">
        <v>0</v>
      </c>
      <c r="C29" s="18">
        <v>0</v>
      </c>
      <c r="D29" s="18">
        <v>0</v>
      </c>
      <c r="E29" s="18">
        <v>0</v>
      </c>
      <c r="F29" s="19"/>
      <c r="G29" s="18">
        <v>0</v>
      </c>
      <c r="H29" s="18">
        <v>0</v>
      </c>
      <c r="I29" s="18">
        <v>0</v>
      </c>
      <c r="J29" s="18">
        <v>0</v>
      </c>
      <c r="K29" s="17"/>
      <c r="L29" s="17" t="s">
        <v>92</v>
      </c>
    </row>
    <row r="30" spans="1:12">
      <c r="A30" s="38" t="s">
        <v>123</v>
      </c>
      <c r="B30" s="18">
        <v>0</v>
      </c>
      <c r="C30" s="18">
        <v>0</v>
      </c>
      <c r="D30" s="18">
        <v>0</v>
      </c>
      <c r="E30" s="18">
        <v>0</v>
      </c>
      <c r="F30" s="19"/>
      <c r="G30" s="18">
        <v>0</v>
      </c>
      <c r="H30" s="18">
        <v>0</v>
      </c>
      <c r="I30" s="18">
        <v>0</v>
      </c>
      <c r="J30" s="18">
        <v>0</v>
      </c>
      <c r="K30" s="17"/>
      <c r="L30" s="17" t="s">
        <v>92</v>
      </c>
    </row>
    <row r="31" spans="1:12">
      <c r="A31" s="63" t="s">
        <v>124</v>
      </c>
      <c r="B31" s="18">
        <v>0</v>
      </c>
      <c r="C31" s="18">
        <v>0</v>
      </c>
      <c r="D31" s="18">
        <v>0</v>
      </c>
      <c r="E31" s="18">
        <v>0</v>
      </c>
      <c r="F31" s="19"/>
      <c r="G31" s="18">
        <v>0</v>
      </c>
      <c r="H31" s="18">
        <v>0</v>
      </c>
      <c r="I31" s="18">
        <v>0</v>
      </c>
      <c r="J31" s="18">
        <v>0</v>
      </c>
      <c r="K31" s="17"/>
      <c r="L31" s="17" t="s">
        <v>94</v>
      </c>
    </row>
    <row r="32" spans="1:12">
      <c r="A32" s="82" t="s">
        <v>102</v>
      </c>
      <c r="B32" s="83">
        <f>B26-B27-(-B28)-B31</f>
        <v>24242053.3592925</v>
      </c>
      <c r="C32" s="83">
        <f>C26-C27-(-C28)-C31</f>
        <v>7112813.5050124293</v>
      </c>
      <c r="D32" s="83">
        <f>D26-D27-(-D28)-D31</f>
        <v>15804530.006175162</v>
      </c>
      <c r="E32" s="83">
        <f>E26-E27-(-E28)-E31</f>
        <v>1324709.8481049091</v>
      </c>
      <c r="F32" s="19"/>
      <c r="G32" s="83">
        <f>G26-G27-(-G28)-G31</f>
        <v>71990588.282649085</v>
      </c>
      <c r="H32" s="83">
        <f>H26-H27-(-H28)-H31</f>
        <v>20663006.398330584</v>
      </c>
      <c r="I32" s="83">
        <f>I26-I27-(-I28)-I31</f>
        <v>46497774.16390828</v>
      </c>
      <c r="J32" s="83">
        <f>J26-J27-(-J28)-J31</f>
        <v>4829807.7204102278</v>
      </c>
      <c r="K32" s="17"/>
      <c r="L32" s="84" t="str">
        <f>A32</f>
        <v>General and Administrative (FORMULA)</v>
      </c>
    </row>
    <row r="33" spans="1:12">
      <c r="A33" s="77"/>
      <c r="B33" s="77"/>
      <c r="C33" s="77"/>
      <c r="D33" s="77"/>
      <c r="E33" s="77"/>
      <c r="F33" s="77"/>
      <c r="G33" s="77"/>
      <c r="H33" s="77"/>
      <c r="I33" s="77"/>
      <c r="J33" s="77"/>
      <c r="K33" s="77"/>
      <c r="L33" s="77"/>
    </row>
    <row r="34" spans="1:12">
      <c r="A34" s="105" t="s">
        <v>120</v>
      </c>
      <c r="B34" s="106">
        <v>5396934.4900000002</v>
      </c>
      <c r="C34" s="106">
        <v>2256877.08</v>
      </c>
      <c r="D34" s="106">
        <v>3140057.4099999997</v>
      </c>
      <c r="E34" s="106">
        <v>0</v>
      </c>
      <c r="F34" s="19"/>
      <c r="G34" s="106">
        <v>12560064.889999999</v>
      </c>
      <c r="H34" s="106">
        <v>3732079.7800000003</v>
      </c>
      <c r="I34" s="106">
        <v>8827985.1099999994</v>
      </c>
      <c r="J34" s="106">
        <v>0</v>
      </c>
      <c r="K34" s="17"/>
      <c r="L34" s="17" t="s">
        <v>44</v>
      </c>
    </row>
    <row r="35" spans="1:12">
      <c r="A35" s="107"/>
      <c r="B35" s="108"/>
      <c r="C35" s="108"/>
      <c r="D35" s="108"/>
      <c r="E35" s="108"/>
      <c r="F35" s="109"/>
      <c r="G35" s="108"/>
      <c r="H35" s="108"/>
      <c r="I35" s="108"/>
      <c r="J35" s="108"/>
      <c r="K35" s="110"/>
      <c r="L35" s="110"/>
    </row>
    <row r="36" spans="1:12">
      <c r="A36" s="97"/>
      <c r="B36" s="98"/>
      <c r="C36" s="98"/>
      <c r="D36" s="98"/>
      <c r="E36" s="98"/>
      <c r="F36" s="99"/>
      <c r="G36" s="98"/>
      <c r="H36" s="98"/>
      <c r="I36" s="98"/>
      <c r="J36" s="98"/>
      <c r="K36" s="96"/>
      <c r="L36" s="100" t="s">
        <v>6</v>
      </c>
    </row>
    <row r="37" spans="1:12">
      <c r="A37" s="16" t="s">
        <v>125</v>
      </c>
      <c r="B37" s="18">
        <v>40361536.68438457</v>
      </c>
      <c r="C37" s="18">
        <v>32222833.054384574</v>
      </c>
      <c r="D37" s="18">
        <v>8221990.2499999991</v>
      </c>
      <c r="E37" s="18">
        <v>-83286.620000000039</v>
      </c>
      <c r="F37" s="19"/>
      <c r="G37" s="18">
        <v>95820911.144542664</v>
      </c>
      <c r="H37" s="18">
        <v>73325170.074542686</v>
      </c>
      <c r="I37" s="18">
        <v>20561185.82</v>
      </c>
      <c r="J37" s="18">
        <v>1934555.25</v>
      </c>
      <c r="K37" s="17"/>
      <c r="L37" s="17" t="s">
        <v>95</v>
      </c>
    </row>
    <row r="38" spans="1:12">
      <c r="A38" s="16" t="s">
        <v>126</v>
      </c>
      <c r="B38" s="18">
        <v>68530029.489999995</v>
      </c>
      <c r="C38" s="18">
        <v>7954276.4900000002</v>
      </c>
      <c r="D38" s="18">
        <v>60563266.909999996</v>
      </c>
      <c r="E38" s="18">
        <v>0</v>
      </c>
      <c r="F38" s="19"/>
      <c r="G38" s="18">
        <v>102621279.97999999</v>
      </c>
      <c r="H38" s="18">
        <v>11250311.960000001</v>
      </c>
      <c r="I38" s="18">
        <v>91358481.929999992</v>
      </c>
      <c r="J38" s="18">
        <v>0</v>
      </c>
      <c r="K38" s="17"/>
      <c r="L38" s="17" t="s">
        <v>96</v>
      </c>
    </row>
    <row r="39" spans="1:12">
      <c r="A39" s="20" t="s">
        <v>127</v>
      </c>
      <c r="B39" s="18">
        <v>424383.70000000054</v>
      </c>
      <c r="C39" s="18">
        <v>6173.9699999999993</v>
      </c>
      <c r="D39" s="18">
        <v>367897.96</v>
      </c>
      <c r="E39" s="18">
        <v>50311.77</v>
      </c>
      <c r="F39" s="19"/>
      <c r="G39" s="18">
        <v>1566388.3200000015</v>
      </c>
      <c r="H39" s="18">
        <v>107204.56000000001</v>
      </c>
      <c r="I39" s="18">
        <v>1403084.1</v>
      </c>
      <c r="J39" s="18">
        <v>56099.659999999996</v>
      </c>
      <c r="K39" s="17"/>
      <c r="L39" s="17" t="s">
        <v>79</v>
      </c>
    </row>
    <row r="40" spans="1:12">
      <c r="K40" s="17"/>
      <c r="L40" s="17"/>
    </row>
    <row r="41" spans="1:12">
      <c r="A41" s="16" t="s">
        <v>128</v>
      </c>
      <c r="B41" s="18">
        <v>6300137.6800000006</v>
      </c>
      <c r="C41" s="18">
        <v>35330.86</v>
      </c>
      <c r="D41" s="18">
        <v>6271630.5600000015</v>
      </c>
      <c r="E41" s="18">
        <v>-6823.7400000000007</v>
      </c>
      <c r="F41" s="19"/>
      <c r="G41" s="18">
        <v>23956577.379999995</v>
      </c>
      <c r="H41" s="18">
        <v>17763074.140000001</v>
      </c>
      <c r="I41" s="18">
        <v>6185220.2800000012</v>
      </c>
      <c r="J41" s="18">
        <v>8282.9600000000009</v>
      </c>
      <c r="K41" s="17"/>
      <c r="L41" s="17" t="s">
        <v>98</v>
      </c>
    </row>
    <row r="42" spans="1:12">
      <c r="A42" s="63" t="s">
        <v>121</v>
      </c>
      <c r="B42" s="18">
        <v>164968.85073255809</v>
      </c>
      <c r="C42" s="18">
        <v>40229.177386780721</v>
      </c>
      <c r="D42" s="18">
        <v>106619.74692266711</v>
      </c>
      <c r="E42" s="18">
        <v>18119.926423110272</v>
      </c>
      <c r="F42" s="19"/>
      <c r="G42" s="18">
        <v>978523.89546739275</v>
      </c>
      <c r="H42" s="18">
        <v>288634.89454445406</v>
      </c>
      <c r="I42" s="18">
        <v>573773.90531881677</v>
      </c>
      <c r="J42" s="18">
        <v>116115.09560412206</v>
      </c>
      <c r="K42" s="17"/>
      <c r="L42" s="17" t="s">
        <v>99</v>
      </c>
    </row>
    <row r="43" spans="1:12">
      <c r="A43" s="38" t="s">
        <v>122</v>
      </c>
      <c r="B43" s="18">
        <v>0</v>
      </c>
      <c r="C43" s="18">
        <v>0</v>
      </c>
      <c r="D43" s="18">
        <v>0</v>
      </c>
      <c r="E43" s="18">
        <v>0</v>
      </c>
      <c r="F43" s="19"/>
      <c r="G43" s="18">
        <v>0</v>
      </c>
      <c r="H43" s="18">
        <v>0</v>
      </c>
      <c r="I43" s="18">
        <v>0</v>
      </c>
      <c r="J43" s="18">
        <v>0</v>
      </c>
      <c r="K43" s="17"/>
      <c r="L43" s="17" t="s">
        <v>99</v>
      </c>
    </row>
    <row r="44" spans="1:12">
      <c r="A44" s="38" t="s">
        <v>123</v>
      </c>
      <c r="B44" s="18">
        <v>0</v>
      </c>
      <c r="C44" s="18">
        <v>0</v>
      </c>
      <c r="D44" s="18">
        <v>0</v>
      </c>
      <c r="E44" s="18">
        <v>0</v>
      </c>
      <c r="F44" s="19"/>
      <c r="G44" s="18">
        <v>0</v>
      </c>
      <c r="H44" s="18">
        <v>0</v>
      </c>
      <c r="I44" s="18">
        <v>0</v>
      </c>
      <c r="J44" s="18">
        <v>0</v>
      </c>
      <c r="K44" s="17"/>
      <c r="L44" s="17" t="s">
        <v>99</v>
      </c>
    </row>
    <row r="45" spans="1:12">
      <c r="A45" s="63" t="s">
        <v>124</v>
      </c>
      <c r="B45" s="18">
        <v>0</v>
      </c>
      <c r="C45" s="18">
        <v>0</v>
      </c>
      <c r="D45" s="18">
        <v>0</v>
      </c>
      <c r="E45" s="18">
        <v>0</v>
      </c>
      <c r="F45" s="19"/>
      <c r="G45" s="18">
        <v>0</v>
      </c>
      <c r="H45" s="18">
        <v>0</v>
      </c>
      <c r="I45" s="18">
        <v>0</v>
      </c>
      <c r="J45" s="18">
        <v>0</v>
      </c>
      <c r="K45" s="17"/>
      <c r="L45" s="17" t="s">
        <v>100</v>
      </c>
    </row>
    <row r="46" spans="1:12">
      <c r="A46" s="82" t="s">
        <v>101</v>
      </c>
      <c r="B46" s="83">
        <f>SUM(B41:B45)</f>
        <v>6465106.530732559</v>
      </c>
      <c r="C46" s="83">
        <f>SUM(C41:C45)</f>
        <v>75560.037386780721</v>
      </c>
      <c r="D46" s="83">
        <f>SUM(D41:D45)</f>
        <v>6378250.3069226686</v>
      </c>
      <c r="E46" s="83">
        <f>SUM(E41:E45)</f>
        <v>11296.18642311027</v>
      </c>
      <c r="F46" s="19"/>
      <c r="G46" s="83">
        <f>SUM(G41:G45)</f>
        <v>24935101.275467388</v>
      </c>
      <c r="H46" s="83">
        <f>SUM(H41:H45)</f>
        <v>18051709.034544453</v>
      </c>
      <c r="I46" s="83">
        <f>SUM(I41:I45)</f>
        <v>6758994.1853188183</v>
      </c>
      <c r="J46" s="83">
        <f>SUM(J41:J45)</f>
        <v>124398.05560412207</v>
      </c>
      <c r="K46" s="17"/>
      <c r="L46" s="84" t="str">
        <f>A46</f>
        <v>MB Other Income (FORMULA)</v>
      </c>
    </row>
    <row r="48" spans="1:12">
      <c r="A48" s="20" t="s">
        <v>210</v>
      </c>
      <c r="B48" s="18">
        <v>-750340.60000000009</v>
      </c>
      <c r="C48" s="18">
        <v>-1429.5</v>
      </c>
      <c r="D48" s="18">
        <v>-748523.12000000011</v>
      </c>
      <c r="E48" s="18">
        <v>-394.78</v>
      </c>
      <c r="F48" s="19"/>
      <c r="G48" s="18">
        <v>-1667886.0099999998</v>
      </c>
      <c r="H48" s="18">
        <v>5192.5300000000007</v>
      </c>
      <c r="I48" s="18">
        <v>-1673053.17</v>
      </c>
      <c r="J48" s="18">
        <v>-32.17999999999995</v>
      </c>
      <c r="K48" s="17"/>
      <c r="L48" s="17" t="s">
        <v>105</v>
      </c>
    </row>
    <row r="49" spans="1:12">
      <c r="A49" s="63" t="s">
        <v>129</v>
      </c>
      <c r="B49" s="18">
        <v>0</v>
      </c>
      <c r="C49" s="18">
        <v>0</v>
      </c>
      <c r="D49" s="18">
        <v>0</v>
      </c>
      <c r="E49" s="18">
        <v>0</v>
      </c>
      <c r="F49" s="19"/>
      <c r="G49" s="18">
        <v>0</v>
      </c>
      <c r="H49" s="18">
        <v>0</v>
      </c>
      <c r="I49" s="18">
        <v>0</v>
      </c>
      <c r="J49" s="18">
        <v>0</v>
      </c>
      <c r="K49" s="17"/>
      <c r="L49" s="17" t="s">
        <v>106</v>
      </c>
    </row>
    <row r="50" spans="1:12">
      <c r="A50" s="82" t="s">
        <v>104</v>
      </c>
      <c r="B50" s="83">
        <f>B48-B49</f>
        <v>-750340.60000000009</v>
      </c>
      <c r="C50" s="83">
        <f>C48-C49</f>
        <v>-1429.5</v>
      </c>
      <c r="D50" s="83">
        <f>D48-D49</f>
        <v>-748523.12000000011</v>
      </c>
      <c r="E50" s="83">
        <f>E48-E49</f>
        <v>-394.78</v>
      </c>
      <c r="F50" s="19"/>
      <c r="G50" s="83">
        <f>G48-G49</f>
        <v>-1667886.0099999998</v>
      </c>
      <c r="H50" s="83">
        <f>H48-H49</f>
        <v>5192.5300000000007</v>
      </c>
      <c r="I50" s="83">
        <f>I48-I49</f>
        <v>-1673053.17</v>
      </c>
      <c r="J50" s="83">
        <f>J48-J49</f>
        <v>-32.17999999999995</v>
      </c>
      <c r="K50" s="17"/>
      <c r="L50" s="84" t="str">
        <f>A50</f>
        <v>IB Other Income (FORMULA)</v>
      </c>
    </row>
    <row r="51" spans="1:12">
      <c r="A51" s="111" t="s">
        <v>103</v>
      </c>
      <c r="B51" s="112">
        <f>SUM(B46,B50)</f>
        <v>5714765.9307325594</v>
      </c>
      <c r="C51" s="112">
        <f>SUM(C46,C50)</f>
        <v>74130.537386780721</v>
      </c>
      <c r="D51" s="112">
        <f>SUM(D46,D50)</f>
        <v>5629727.1869226685</v>
      </c>
      <c r="E51" s="112">
        <f>SUM(E46,E50)</f>
        <v>10901.406423110269</v>
      </c>
      <c r="F51" s="19"/>
      <c r="G51" s="112">
        <f>SUM(G46,G50)</f>
        <v>23267215.26546739</v>
      </c>
      <c r="H51" s="112">
        <f>SUM(H46,H50)</f>
        <v>18056901.564544454</v>
      </c>
      <c r="I51" s="112">
        <f>SUM(I46,I50)</f>
        <v>5085941.0153188184</v>
      </c>
      <c r="J51" s="112">
        <f>SUM(J46,J50)</f>
        <v>124365.87560412208</v>
      </c>
      <c r="K51" s="17"/>
      <c r="L51" s="84" t="str">
        <f>A51</f>
        <v>Total Other Income (FORMULA)</v>
      </c>
    </row>
    <row r="52" spans="1:12">
      <c r="A52" s="107"/>
      <c r="B52" s="108"/>
      <c r="C52" s="108"/>
      <c r="D52" s="108"/>
      <c r="E52" s="108"/>
      <c r="F52" s="109"/>
      <c r="G52" s="108"/>
      <c r="H52" s="108"/>
      <c r="I52" s="108"/>
      <c r="J52" s="108"/>
      <c r="K52" s="110"/>
      <c r="L52" s="110"/>
    </row>
    <row r="53" spans="1:12">
      <c r="A53" s="97"/>
      <c r="B53" s="98"/>
      <c r="C53" s="98"/>
      <c r="D53" s="98"/>
      <c r="E53" s="98"/>
      <c r="F53" s="99"/>
      <c r="G53" s="98"/>
      <c r="H53" s="98"/>
      <c r="I53" s="98"/>
      <c r="J53" s="98"/>
      <c r="K53" s="96"/>
      <c r="L53" s="100" t="s">
        <v>83</v>
      </c>
    </row>
    <row r="54" spans="1:12">
      <c r="A54" s="105" t="s">
        <v>130</v>
      </c>
      <c r="B54" s="106">
        <v>1750604.7399999998</v>
      </c>
      <c r="C54" s="106">
        <v>0</v>
      </c>
      <c r="D54" s="106">
        <v>1750604.7399999998</v>
      </c>
      <c r="E54" s="106">
        <v>0</v>
      </c>
      <c r="F54" s="19"/>
      <c r="G54" s="106">
        <v>3243852.02</v>
      </c>
      <c r="H54" s="106">
        <v>0</v>
      </c>
      <c r="I54" s="106">
        <v>3243852.02</v>
      </c>
      <c r="J54" s="106">
        <v>0</v>
      </c>
      <c r="K54" s="17"/>
      <c r="L54" s="17" t="s">
        <v>45</v>
      </c>
    </row>
    <row r="55" spans="1:12">
      <c r="A55" s="107"/>
      <c r="B55" s="108"/>
      <c r="C55" s="108"/>
      <c r="D55" s="108"/>
      <c r="E55" s="108"/>
      <c r="F55" s="109"/>
      <c r="G55" s="108"/>
      <c r="H55" s="108"/>
      <c r="I55" s="108"/>
      <c r="J55" s="108"/>
      <c r="K55" s="110"/>
      <c r="L55" s="110"/>
    </row>
    <row r="56" spans="1:12">
      <c r="A56" s="113"/>
      <c r="B56" s="114"/>
      <c r="C56" s="114"/>
      <c r="D56" s="114"/>
      <c r="E56" s="114"/>
      <c r="F56" s="114"/>
      <c r="G56" s="114"/>
      <c r="H56" s="114"/>
      <c r="I56" s="114"/>
      <c r="J56" s="114"/>
      <c r="K56" s="115"/>
      <c r="L56" s="116" t="s">
        <v>107</v>
      </c>
    </row>
    <row r="57" spans="1:12">
      <c r="A57" s="107" t="s">
        <v>131</v>
      </c>
      <c r="B57" s="108">
        <v>0</v>
      </c>
      <c r="C57" s="108">
        <v>0</v>
      </c>
      <c r="D57" s="108">
        <v>0</v>
      </c>
      <c r="E57" s="108">
        <v>0</v>
      </c>
      <c r="F57" s="109"/>
      <c r="G57" s="29">
        <v>-60768548.767828301</v>
      </c>
      <c r="H57" s="29">
        <v>-60768548.767828301</v>
      </c>
      <c r="I57" s="108">
        <v>0</v>
      </c>
      <c r="J57" s="108">
        <v>0</v>
      </c>
      <c r="K57" s="110"/>
      <c r="L57" s="110" t="s">
        <v>108</v>
      </c>
    </row>
    <row r="58" spans="1:12">
      <c r="A58" s="107"/>
      <c r="B58" s="108"/>
      <c r="C58" s="108"/>
      <c r="D58" s="108"/>
      <c r="E58" s="108"/>
      <c r="F58" s="109"/>
      <c r="G58" s="108"/>
      <c r="H58" s="108"/>
      <c r="I58" s="108"/>
      <c r="J58" s="108"/>
      <c r="K58" s="110"/>
      <c r="L58" s="110"/>
    </row>
    <row r="59" spans="1:12">
      <c r="A59" s="113"/>
      <c r="B59" s="114"/>
      <c r="C59" s="114"/>
      <c r="D59" s="114"/>
      <c r="E59" s="114"/>
      <c r="F59" s="114"/>
      <c r="G59" s="114"/>
      <c r="H59" s="114"/>
      <c r="I59" s="114"/>
      <c r="J59" s="114"/>
      <c r="K59" s="115"/>
      <c r="L59" s="116" t="s">
        <v>133</v>
      </c>
    </row>
    <row r="60" spans="1:12">
      <c r="A60" s="117" t="s">
        <v>132</v>
      </c>
      <c r="B60" s="108">
        <v>468597122.16482472</v>
      </c>
      <c r="C60" s="108">
        <v>233166609.17675889</v>
      </c>
      <c r="D60" s="108">
        <v>220354747.6397475</v>
      </c>
      <c r="E60" s="108">
        <v>15063272.458318204</v>
      </c>
      <c r="F60" s="109"/>
      <c r="G60" s="108">
        <v>1206941204.3143611</v>
      </c>
      <c r="H60" s="108">
        <v>624724310.71075642</v>
      </c>
      <c r="I60" s="108">
        <v>538783383.94841051</v>
      </c>
      <c r="J60" s="108">
        <v>43421016.755193897</v>
      </c>
      <c r="K60" s="110"/>
      <c r="L60" s="110" t="s">
        <v>29</v>
      </c>
    </row>
    <row r="61" spans="1:12">
      <c r="A61" s="118" t="s">
        <v>46</v>
      </c>
      <c r="B61" s="119">
        <f>SUM(B9:B14)-SUM(B18:B24,B32,B34)+SUM(B37:B39,B51)-B54-B60</f>
        <v>0</v>
      </c>
      <c r="C61" s="119">
        <f>SUM(C9:C14)-SUM(C18:C24,C32,C34)+SUM(C37:C39,C51)-C54-C60</f>
        <v>0</v>
      </c>
      <c r="D61" s="119">
        <f>SUM(D9:D14)-SUM(D18:D24,D32,D34)+SUM(D37:D39,D51)-D54-D60</f>
        <v>0</v>
      </c>
      <c r="E61" s="119">
        <f>SUM(E9:E14)-SUM(E18:E24,E32,E34)+SUM(E37:E39,E51)-E54-E60</f>
        <v>0</v>
      </c>
      <c r="F61" s="109"/>
      <c r="G61" s="119">
        <f>SUM(G9:G14)-SUM(G18:G24,G32,G34)+SUM(G37:G39,G51)-G54-G60</f>
        <v>0</v>
      </c>
      <c r="H61" s="119">
        <f>SUM(H9:H14)-SUM(H18:H24,H32,H34)+SUM(H37:H39,H51)-H54-H60</f>
        <v>0</v>
      </c>
      <c r="I61" s="119">
        <f>SUM(I9:I14)-SUM(I18:I24,I32,I34)+SUM(I37:I39,I51)-I54-I60</f>
        <v>0</v>
      </c>
      <c r="J61" s="119">
        <f>SUM(J9:J14)-SUM(J18:J24,J32,J34)+SUM(J37:J39,J51)-J54-J60</f>
        <v>0</v>
      </c>
      <c r="K61" s="110"/>
      <c r="L61" s="120" t="str">
        <f>A61</f>
        <v>Check</v>
      </c>
    </row>
    <row r="62" spans="1:12">
      <c r="A62" s="110"/>
      <c r="B62" s="109"/>
      <c r="C62" s="109"/>
      <c r="D62" s="109"/>
      <c r="E62" s="109"/>
      <c r="F62" s="110"/>
      <c r="G62" s="110"/>
      <c r="H62" s="110"/>
      <c r="I62" s="110"/>
      <c r="J62" s="110"/>
      <c r="K62" s="110"/>
      <c r="L62" s="110"/>
    </row>
    <row r="63" spans="1:12">
      <c r="A63" s="113"/>
      <c r="B63" s="114"/>
      <c r="C63" s="114"/>
      <c r="D63" s="114"/>
      <c r="E63" s="114"/>
      <c r="F63" s="114"/>
      <c r="G63" s="114"/>
      <c r="H63" s="114"/>
      <c r="I63" s="114"/>
      <c r="J63" s="114"/>
      <c r="K63" s="115"/>
      <c r="L63" s="116" t="s">
        <v>137</v>
      </c>
    </row>
    <row r="64" spans="1:12">
      <c r="A64" s="117" t="s">
        <v>199</v>
      </c>
      <c r="B64" s="108">
        <v>203868873.02144009</v>
      </c>
      <c r="C64" s="108">
        <v>52778654.262374356</v>
      </c>
      <c r="D64" s="108">
        <v>139545132.21074751</v>
      </c>
      <c r="E64" s="108">
        <v>11545086.548318202</v>
      </c>
      <c r="F64" s="109"/>
      <c r="G64" s="108">
        <v>577905195.79281831</v>
      </c>
      <c r="H64" s="108">
        <v>191508874.88621387</v>
      </c>
      <c r="I64" s="108">
        <v>352430243.93141055</v>
      </c>
      <c r="J64" s="108">
        <v>33966076.975193895</v>
      </c>
      <c r="K64" s="110"/>
      <c r="L64" s="110" t="s">
        <v>202</v>
      </c>
    </row>
    <row r="65" spans="1:12">
      <c r="A65" s="118" t="s">
        <v>46</v>
      </c>
      <c r="B65" s="119">
        <f>SUM(B9:B11,B14)-SUM(B17,B32,B34)+SUM(B46)-B54-B64</f>
        <v>0</v>
      </c>
      <c r="C65" s="119">
        <f>SUM(C9:C11,C14)-SUM(C17,C32,C34)+SUM(C46)-C54-C64</f>
        <v>0</v>
      </c>
      <c r="D65" s="119">
        <f>SUM(D9:D11,D14)-SUM(D17,D32,D34)+SUM(D46)-D54-D64</f>
        <v>0</v>
      </c>
      <c r="E65" s="119">
        <f>SUM(E9:E11,E14)-SUM(E17,E32,E34)+SUM(E46)-E54-E64</f>
        <v>0</v>
      </c>
      <c r="F65" s="109"/>
      <c r="G65" s="119">
        <f>SUM(G9:G11,G14)-SUM(G17,G32,G34)+SUM(G46)-G54-G64</f>
        <v>0</v>
      </c>
      <c r="H65" s="119">
        <f>SUM(H9:H11,H14)-SUM(H17,H32,H34)+SUM(H46)-H54-H64</f>
        <v>0</v>
      </c>
      <c r="I65" s="119">
        <f>SUM(I9:I11,I14)-SUM(I17,I32,I34)+SUM(I46)-I54-I64</f>
        <v>0</v>
      </c>
      <c r="J65" s="119">
        <f>SUM(J9:J11,J14)-SUM(J17,J32,J34)+SUM(J46)-J54-J64</f>
        <v>0</v>
      </c>
      <c r="K65" s="110"/>
      <c r="L65" s="120" t="str">
        <f>A65</f>
        <v>Check</v>
      </c>
    </row>
    <row r="66" spans="1:12">
      <c r="A66" s="110"/>
      <c r="B66" s="109"/>
      <c r="C66" s="109"/>
      <c r="D66" s="109"/>
      <c r="E66" s="109"/>
      <c r="F66" s="110"/>
      <c r="G66" s="110"/>
      <c r="H66" s="110"/>
      <c r="I66" s="110"/>
      <c r="J66" s="110"/>
      <c r="K66" s="110"/>
      <c r="L66" s="110"/>
    </row>
    <row r="67" spans="1:12">
      <c r="A67" s="110"/>
      <c r="B67" s="109"/>
      <c r="C67" s="109"/>
      <c r="D67" s="109"/>
      <c r="E67" s="109"/>
      <c r="F67" s="110"/>
      <c r="G67" s="110"/>
      <c r="H67" s="110"/>
      <c r="I67" s="110"/>
      <c r="J67" s="110"/>
      <c r="K67" s="110"/>
      <c r="L67" s="110"/>
    </row>
    <row r="68" spans="1:12">
      <c r="A68" s="121" t="s">
        <v>109</v>
      </c>
      <c r="B68" s="122">
        <v>468597122.16482472</v>
      </c>
      <c r="C68" s="122">
        <v>233166609.17675889</v>
      </c>
      <c r="D68" s="122">
        <v>220354747.6397475</v>
      </c>
      <c r="E68" s="122">
        <v>15063272.458318204</v>
      </c>
      <c r="F68" s="122"/>
      <c r="G68" s="123">
        <v>1206941204.3143611</v>
      </c>
      <c r="H68" s="123">
        <v>624724310.71075642</v>
      </c>
      <c r="I68" s="122">
        <v>538783383.94841051</v>
      </c>
      <c r="J68" s="122">
        <v>43421016.755193897</v>
      </c>
      <c r="K68" s="124"/>
      <c r="L68" s="124"/>
    </row>
    <row r="69" spans="1:12">
      <c r="A69" s="17"/>
      <c r="B69" s="19"/>
      <c r="C69" s="19"/>
      <c r="D69" s="19"/>
      <c r="E69" s="19"/>
      <c r="F69" s="17"/>
      <c r="G69" s="17"/>
      <c r="H69" s="17"/>
      <c r="I69" s="17"/>
      <c r="J69" s="17"/>
      <c r="K69" s="17"/>
      <c r="L69" s="17"/>
    </row>
    <row r="70" spans="1:12">
      <c r="A70" s="17"/>
      <c r="B70" s="19"/>
      <c r="C70" s="19"/>
      <c r="D70" s="19"/>
      <c r="E70" s="19"/>
      <c r="F70" s="17"/>
      <c r="G70" s="17"/>
      <c r="H70" s="17"/>
      <c r="I70" s="17"/>
      <c r="J70" s="17"/>
      <c r="K70" s="17"/>
      <c r="L70" s="17"/>
    </row>
    <row r="71" spans="1:12">
      <c r="A71" s="17"/>
      <c r="B71" s="19"/>
      <c r="C71" s="19"/>
      <c r="D71" s="19"/>
      <c r="E71" s="19"/>
      <c r="F71" s="17"/>
      <c r="G71" s="17"/>
      <c r="H71" s="17"/>
      <c r="I71" s="17"/>
      <c r="J71" s="17"/>
      <c r="K71" s="17"/>
      <c r="L71" s="17"/>
    </row>
    <row r="72" spans="1:12">
      <c r="A72" s="17"/>
      <c r="B72" s="19"/>
      <c r="C72" s="19"/>
      <c r="D72" s="19"/>
      <c r="E72" s="19"/>
      <c r="F72" s="17"/>
      <c r="G72" s="17"/>
      <c r="H72" s="17"/>
      <c r="I72" s="17"/>
      <c r="J72" s="17"/>
      <c r="K72" s="17"/>
      <c r="L72" s="17"/>
    </row>
    <row r="73" spans="1:12">
      <c r="A73" s="17"/>
      <c r="B73" s="19"/>
      <c r="C73" s="19"/>
      <c r="D73" s="19"/>
      <c r="E73" s="19"/>
      <c r="F73" s="17"/>
      <c r="G73" s="17"/>
      <c r="H73" s="17"/>
      <c r="I73" s="17"/>
      <c r="J73" s="17"/>
      <c r="K73" s="17"/>
      <c r="L73" s="17"/>
    </row>
    <row r="74" spans="1:12">
      <c r="A74" s="17"/>
      <c r="B74" s="19"/>
      <c r="C74" s="19"/>
      <c r="D74" s="19"/>
      <c r="E74" s="19"/>
      <c r="F74" s="17"/>
      <c r="G74" s="17"/>
      <c r="H74" s="17"/>
      <c r="I74" s="17"/>
      <c r="J74" s="17"/>
      <c r="K74" s="17"/>
      <c r="L74" s="17"/>
    </row>
    <row r="75" spans="1:12">
      <c r="A75" s="17"/>
      <c r="B75" s="19"/>
      <c r="C75" s="19"/>
      <c r="D75" s="19"/>
      <c r="E75" s="19"/>
      <c r="F75" s="17"/>
      <c r="G75" s="17"/>
      <c r="H75" s="17"/>
      <c r="I75" s="17"/>
      <c r="J75" s="17"/>
      <c r="K75" s="17"/>
      <c r="L75" s="17"/>
    </row>
    <row r="76" spans="1:12">
      <c r="A76" s="17"/>
      <c r="B76" s="19"/>
      <c r="C76" s="19"/>
      <c r="D76" s="19"/>
      <c r="E76" s="19"/>
      <c r="F76" s="17"/>
      <c r="G76" s="17"/>
      <c r="H76" s="17"/>
      <c r="I76" s="17"/>
      <c r="J76" s="17"/>
      <c r="K76" s="17"/>
      <c r="L76" s="17"/>
    </row>
    <row r="77" spans="1:12">
      <c r="A77" s="17"/>
      <c r="B77" s="19"/>
      <c r="C77" s="19"/>
      <c r="D77" s="19"/>
      <c r="E77" s="19"/>
      <c r="F77" s="17"/>
      <c r="G77" s="17"/>
      <c r="H77" s="17"/>
      <c r="I77" s="17"/>
      <c r="J77" s="17"/>
      <c r="K77" s="17"/>
      <c r="L77" s="17"/>
    </row>
    <row r="78" spans="1:12">
      <c r="A78" s="17"/>
      <c r="B78" s="19"/>
      <c r="C78" s="19"/>
      <c r="D78" s="19"/>
      <c r="E78" s="19"/>
      <c r="F78" s="17"/>
      <c r="G78" s="17"/>
      <c r="H78" s="17"/>
      <c r="I78" s="17"/>
      <c r="J78" s="17"/>
      <c r="K78" s="17"/>
      <c r="L78" s="17"/>
    </row>
    <row r="79" spans="1:12">
      <c r="A79" s="17"/>
      <c r="B79" s="19"/>
      <c r="C79" s="19"/>
      <c r="D79" s="19"/>
      <c r="E79" s="19"/>
      <c r="F79" s="17"/>
      <c r="G79" s="17"/>
      <c r="H79" s="17"/>
      <c r="I79" s="17"/>
      <c r="J79" s="17"/>
      <c r="K79" s="17"/>
      <c r="L79" s="17"/>
    </row>
    <row r="80" spans="1:12">
      <c r="A80" s="17"/>
      <c r="B80" s="19"/>
      <c r="C80" s="19"/>
      <c r="D80" s="19"/>
      <c r="E80" s="19"/>
      <c r="F80" s="17"/>
      <c r="G80" s="17"/>
      <c r="H80" s="17"/>
      <c r="I80" s="17"/>
      <c r="J80" s="17"/>
      <c r="K80" s="17"/>
      <c r="L80" s="17"/>
    </row>
    <row r="81" spans="1:12">
      <c r="A81" s="17"/>
      <c r="B81" s="19"/>
      <c r="C81" s="19"/>
      <c r="D81" s="19"/>
      <c r="E81" s="19"/>
      <c r="F81" s="17"/>
      <c r="G81" s="17"/>
      <c r="H81" s="17"/>
      <c r="I81" s="17"/>
      <c r="J81" s="17"/>
      <c r="K81" s="17"/>
      <c r="L81" s="17"/>
    </row>
    <row r="82" spans="1:12">
      <c r="A82" s="17"/>
      <c r="B82" s="19"/>
      <c r="C82" s="19"/>
      <c r="D82" s="19"/>
      <c r="E82" s="19"/>
      <c r="F82" s="17"/>
      <c r="G82" s="17"/>
      <c r="H82" s="17"/>
      <c r="I82" s="17"/>
      <c r="J82" s="17"/>
      <c r="K82" s="17"/>
      <c r="L82" s="17"/>
    </row>
    <row r="83" spans="1:12">
      <c r="A83" s="17"/>
      <c r="B83" s="19"/>
      <c r="C83" s="19"/>
      <c r="D83" s="19"/>
      <c r="E83" s="19"/>
      <c r="F83" s="17"/>
      <c r="G83" s="17"/>
      <c r="H83" s="17"/>
      <c r="I83" s="17"/>
      <c r="J83" s="17"/>
      <c r="K83" s="17"/>
      <c r="L83" s="17"/>
    </row>
    <row r="84" spans="1:12">
      <c r="A84" s="17"/>
      <c r="B84" s="19"/>
      <c r="C84" s="19"/>
      <c r="D84" s="19"/>
      <c r="E84" s="19"/>
      <c r="F84" s="17"/>
      <c r="G84" s="17"/>
      <c r="H84" s="17"/>
      <c r="I84" s="17"/>
      <c r="J84" s="17"/>
      <c r="K84" s="17"/>
      <c r="L84" s="17"/>
    </row>
    <row r="85" spans="1:12">
      <c r="A85" s="17"/>
      <c r="B85" s="19"/>
      <c r="C85" s="19"/>
      <c r="D85" s="19"/>
      <c r="E85" s="19"/>
      <c r="F85" s="17"/>
      <c r="G85" s="17"/>
      <c r="H85" s="17"/>
      <c r="I85" s="17"/>
      <c r="J85" s="17"/>
      <c r="K85" s="17"/>
      <c r="L85" s="17"/>
    </row>
    <row r="86" spans="1:12">
      <c r="A86" s="17"/>
      <c r="B86" s="19"/>
      <c r="C86" s="19"/>
      <c r="D86" s="19"/>
      <c r="E86" s="19"/>
      <c r="F86" s="17"/>
      <c r="G86" s="17"/>
      <c r="H86" s="17"/>
      <c r="I86" s="17"/>
      <c r="J86" s="17"/>
      <c r="K86" s="17"/>
      <c r="L86" s="17"/>
    </row>
    <row r="87" spans="1:12">
      <c r="A87" s="17"/>
      <c r="B87" s="19"/>
      <c r="C87" s="19"/>
      <c r="D87" s="19"/>
      <c r="E87" s="19"/>
      <c r="F87" s="17"/>
      <c r="G87" s="17"/>
      <c r="H87" s="17"/>
      <c r="I87" s="17"/>
      <c r="J87" s="17"/>
      <c r="K87" s="17"/>
      <c r="L87" s="17"/>
    </row>
    <row r="88" spans="1:12">
      <c r="A88" s="17"/>
      <c r="B88" s="19"/>
      <c r="C88" s="19"/>
      <c r="D88" s="19"/>
      <c r="E88" s="19"/>
      <c r="F88" s="17"/>
      <c r="G88" s="17"/>
      <c r="H88" s="17"/>
      <c r="I88" s="17"/>
      <c r="J88" s="17"/>
      <c r="K88" s="17"/>
      <c r="L88" s="17"/>
    </row>
    <row r="89" spans="1:12">
      <c r="A89" s="17"/>
      <c r="B89" s="19"/>
      <c r="C89" s="19"/>
      <c r="D89" s="19"/>
      <c r="E89" s="19"/>
      <c r="F89" s="17"/>
      <c r="G89" s="17"/>
      <c r="H89" s="17"/>
      <c r="I89" s="17"/>
      <c r="J89" s="17"/>
      <c r="K89" s="17"/>
      <c r="L89" s="17"/>
    </row>
    <row r="90" spans="1:12">
      <c r="A90" s="17"/>
      <c r="B90" s="19"/>
      <c r="C90" s="19"/>
      <c r="D90" s="19"/>
      <c r="E90" s="19"/>
      <c r="F90" s="17"/>
      <c r="G90" s="17"/>
      <c r="H90" s="17"/>
      <c r="I90" s="17"/>
      <c r="J90" s="17"/>
      <c r="K90" s="17"/>
      <c r="L90" s="17"/>
    </row>
    <row r="91" spans="1:12">
      <c r="A91" s="17"/>
      <c r="B91" s="19"/>
      <c r="C91" s="19"/>
      <c r="D91" s="19"/>
      <c r="E91" s="19"/>
      <c r="F91" s="17"/>
      <c r="G91" s="17"/>
      <c r="H91" s="17"/>
      <c r="I91" s="17"/>
      <c r="J91" s="17"/>
      <c r="K91" s="17"/>
      <c r="L91" s="17"/>
    </row>
    <row r="92" spans="1:12">
      <c r="A92" s="17"/>
      <c r="B92" s="19"/>
      <c r="C92" s="19"/>
      <c r="D92" s="19"/>
      <c r="E92" s="19"/>
      <c r="F92" s="17"/>
      <c r="G92" s="17"/>
      <c r="H92" s="17"/>
      <c r="I92" s="17"/>
      <c r="J92" s="17"/>
      <c r="K92" s="17"/>
      <c r="L92" s="17"/>
    </row>
    <row r="93" spans="1:12">
      <c r="A93" s="17"/>
      <c r="B93" s="19"/>
      <c r="C93" s="19"/>
      <c r="D93" s="19"/>
      <c r="E93" s="19"/>
      <c r="F93" s="17"/>
      <c r="G93" s="17"/>
      <c r="H93" s="17"/>
      <c r="I93" s="17"/>
      <c r="J93" s="17"/>
      <c r="K93" s="17"/>
      <c r="L93" s="17"/>
    </row>
    <row r="94" spans="1:12">
      <c r="A94" s="17"/>
      <c r="B94" s="19"/>
      <c r="C94" s="19"/>
      <c r="D94" s="19"/>
      <c r="E94" s="19"/>
      <c r="F94" s="17"/>
      <c r="G94" s="17"/>
      <c r="H94" s="17"/>
      <c r="I94" s="17"/>
      <c r="J94" s="17"/>
      <c r="K94" s="17"/>
      <c r="L94" s="17"/>
    </row>
    <row r="95" spans="1:12">
      <c r="A95" s="17"/>
      <c r="B95" s="19"/>
      <c r="C95" s="19"/>
      <c r="D95" s="19"/>
      <c r="E95" s="19"/>
      <c r="F95" s="17"/>
      <c r="G95" s="17"/>
      <c r="H95" s="17"/>
      <c r="I95" s="17"/>
      <c r="J95" s="17"/>
      <c r="K95" s="17"/>
      <c r="L95" s="17"/>
    </row>
    <row r="96" spans="1:12">
      <c r="A96" s="17"/>
      <c r="B96" s="19"/>
      <c r="C96" s="19"/>
      <c r="D96" s="19"/>
      <c r="E96" s="19"/>
      <c r="F96" s="17"/>
      <c r="G96" s="17"/>
      <c r="H96" s="17"/>
      <c r="I96" s="17"/>
      <c r="J96" s="17"/>
      <c r="K96" s="17"/>
      <c r="L96" s="17"/>
    </row>
    <row r="97" spans="1:12">
      <c r="A97" s="17"/>
      <c r="B97" s="19"/>
      <c r="C97" s="19"/>
      <c r="D97" s="19"/>
      <c r="E97" s="19"/>
      <c r="F97" s="17"/>
      <c r="G97" s="17"/>
      <c r="H97" s="17"/>
      <c r="I97" s="17"/>
      <c r="J97" s="17"/>
      <c r="K97" s="17"/>
      <c r="L97" s="17"/>
    </row>
    <row r="98" spans="1:12">
      <c r="A98" s="17"/>
      <c r="B98" s="19"/>
      <c r="C98" s="19"/>
      <c r="D98" s="19"/>
      <c r="E98" s="19"/>
      <c r="F98" s="17"/>
      <c r="G98" s="17"/>
      <c r="H98" s="17"/>
      <c r="I98" s="17"/>
      <c r="J98" s="17"/>
      <c r="K98" s="17"/>
      <c r="L98" s="17"/>
    </row>
    <row r="99" spans="1:12">
      <c r="A99" s="17"/>
      <c r="B99" s="19"/>
      <c r="C99" s="19"/>
      <c r="D99" s="19"/>
      <c r="E99" s="19"/>
      <c r="F99" s="17"/>
      <c r="G99" s="17"/>
      <c r="H99" s="17"/>
      <c r="I99" s="17"/>
      <c r="J99" s="17"/>
      <c r="K99" s="17"/>
      <c r="L99" s="17"/>
    </row>
    <row r="100" spans="1:12">
      <c r="A100" s="17"/>
      <c r="B100" s="19"/>
      <c r="C100" s="19"/>
      <c r="D100" s="19"/>
      <c r="E100" s="19"/>
      <c r="F100" s="17"/>
      <c r="G100" s="17"/>
      <c r="H100" s="17"/>
      <c r="I100" s="17"/>
      <c r="J100" s="17"/>
      <c r="K100" s="17"/>
      <c r="L100" s="17"/>
    </row>
    <row r="101" spans="1:12">
      <c r="A101" s="17"/>
      <c r="B101" s="19"/>
      <c r="C101" s="19"/>
      <c r="D101" s="19"/>
      <c r="E101" s="19"/>
      <c r="F101" s="17"/>
      <c r="G101" s="17"/>
      <c r="H101" s="17"/>
      <c r="I101" s="17"/>
      <c r="J101" s="17"/>
      <c r="K101" s="17"/>
      <c r="L101" s="17"/>
    </row>
    <row r="102" spans="1:12">
      <c r="A102" s="17"/>
      <c r="B102" s="19"/>
      <c r="C102" s="19"/>
      <c r="D102" s="19"/>
      <c r="E102" s="19"/>
      <c r="F102" s="17"/>
      <c r="G102" s="17"/>
      <c r="H102" s="17"/>
      <c r="I102" s="17"/>
      <c r="J102" s="17"/>
      <c r="K102" s="17"/>
      <c r="L102" s="17"/>
    </row>
    <row r="103" spans="1:12">
      <c r="A103" s="17"/>
      <c r="B103" s="19"/>
      <c r="C103" s="19"/>
      <c r="D103" s="19"/>
      <c r="E103" s="19"/>
      <c r="F103" s="17"/>
      <c r="G103" s="17"/>
      <c r="H103" s="17"/>
      <c r="I103" s="17"/>
      <c r="J103" s="17"/>
      <c r="K103" s="17"/>
      <c r="L103" s="17"/>
    </row>
    <row r="104" spans="1:12">
      <c r="A104" s="17"/>
      <c r="B104" s="19"/>
      <c r="C104" s="19"/>
      <c r="D104" s="19"/>
      <c r="E104" s="19"/>
      <c r="F104" s="17"/>
      <c r="G104" s="17"/>
      <c r="H104" s="17"/>
      <c r="I104" s="17"/>
      <c r="J104" s="17"/>
      <c r="K104" s="17"/>
      <c r="L104" s="17"/>
    </row>
    <row r="105" spans="1:12">
      <c r="A105" s="17"/>
      <c r="B105" s="19"/>
      <c r="C105" s="19"/>
      <c r="D105" s="19"/>
      <c r="E105" s="19"/>
      <c r="F105" s="17"/>
      <c r="G105" s="17"/>
      <c r="H105" s="17"/>
      <c r="I105" s="17"/>
      <c r="J105" s="17"/>
      <c r="K105" s="17"/>
      <c r="L105" s="17"/>
    </row>
    <row r="106" spans="1:12">
      <c r="A106" s="17"/>
      <c r="B106" s="19"/>
      <c r="C106" s="19"/>
      <c r="D106" s="19"/>
      <c r="E106" s="19"/>
      <c r="F106" s="17"/>
      <c r="G106" s="17"/>
      <c r="H106" s="17"/>
      <c r="I106" s="17"/>
      <c r="J106" s="17"/>
      <c r="K106" s="17"/>
      <c r="L106" s="17"/>
    </row>
    <row r="107" spans="1:12">
      <c r="A107" s="17"/>
      <c r="B107" s="19"/>
      <c r="C107" s="19"/>
      <c r="D107" s="19"/>
      <c r="E107" s="19"/>
      <c r="F107" s="17"/>
      <c r="G107" s="17"/>
      <c r="H107" s="17"/>
      <c r="I107" s="17"/>
      <c r="J107" s="17"/>
      <c r="K107" s="17"/>
      <c r="L107" s="17"/>
    </row>
    <row r="108" spans="1:12">
      <c r="A108" s="17"/>
      <c r="B108" s="19"/>
      <c r="C108" s="19"/>
      <c r="D108" s="19"/>
      <c r="E108" s="19"/>
      <c r="F108" s="17"/>
      <c r="G108" s="17"/>
      <c r="H108" s="17"/>
      <c r="I108" s="17"/>
      <c r="J108" s="17"/>
      <c r="K108" s="17"/>
      <c r="L108" s="17"/>
    </row>
    <row r="109" spans="1:12">
      <c r="A109" s="17"/>
      <c r="B109" s="19"/>
      <c r="C109" s="19"/>
      <c r="D109" s="19"/>
      <c r="E109" s="19"/>
      <c r="F109" s="17"/>
      <c r="G109" s="17"/>
      <c r="H109" s="17"/>
      <c r="I109" s="17"/>
      <c r="J109" s="17"/>
      <c r="K109" s="17"/>
      <c r="L109" s="17"/>
    </row>
    <row r="110" spans="1:12">
      <c r="A110" s="17"/>
      <c r="B110" s="19"/>
      <c r="C110" s="19"/>
      <c r="D110" s="19"/>
      <c r="E110" s="19"/>
      <c r="F110" s="17"/>
      <c r="G110" s="17"/>
      <c r="H110" s="17"/>
      <c r="I110" s="17"/>
      <c r="J110" s="17"/>
      <c r="K110" s="17"/>
      <c r="L110" s="17"/>
    </row>
    <row r="111" spans="1:12">
      <c r="A111" s="17"/>
      <c r="B111" s="19"/>
      <c r="C111" s="19"/>
      <c r="D111" s="19"/>
      <c r="E111" s="19"/>
      <c r="F111" s="17"/>
      <c r="G111" s="17"/>
      <c r="H111" s="17"/>
      <c r="I111" s="17"/>
      <c r="J111" s="17"/>
      <c r="K111" s="17"/>
      <c r="L111" s="17"/>
    </row>
    <row r="112" spans="1:12">
      <c r="A112" s="17"/>
      <c r="B112" s="19"/>
      <c r="C112" s="19"/>
      <c r="D112" s="19"/>
      <c r="E112" s="19"/>
      <c r="F112" s="17"/>
      <c r="G112" s="17"/>
      <c r="H112" s="17"/>
      <c r="I112" s="17"/>
      <c r="J112" s="17"/>
      <c r="K112" s="17"/>
      <c r="L112" s="17"/>
    </row>
    <row r="113" spans="1:12">
      <c r="A113" s="17"/>
      <c r="B113" s="19"/>
      <c r="C113" s="19"/>
      <c r="D113" s="19"/>
      <c r="E113" s="19"/>
      <c r="F113" s="17"/>
      <c r="G113" s="17"/>
      <c r="H113" s="17"/>
      <c r="I113" s="17"/>
      <c r="J113" s="17"/>
      <c r="K113" s="17"/>
      <c r="L113" s="17"/>
    </row>
    <row r="114" spans="1:12">
      <c r="A114" s="17"/>
      <c r="B114" s="19"/>
      <c r="C114" s="19"/>
      <c r="D114" s="19"/>
      <c r="E114" s="19"/>
      <c r="F114" s="17"/>
      <c r="G114" s="17"/>
      <c r="H114" s="17"/>
      <c r="I114" s="17"/>
      <c r="J114" s="17"/>
      <c r="K114" s="17"/>
      <c r="L114" s="17"/>
    </row>
    <row r="115" spans="1:12">
      <c r="A115" s="17"/>
      <c r="B115" s="19"/>
      <c r="C115" s="19"/>
      <c r="D115" s="19"/>
      <c r="E115" s="19"/>
      <c r="F115" s="17"/>
      <c r="G115" s="17"/>
      <c r="H115" s="17"/>
      <c r="I115" s="17"/>
      <c r="J115" s="17"/>
      <c r="K115" s="17"/>
      <c r="L115" s="17"/>
    </row>
    <row r="116" spans="1:12">
      <c r="A116" s="17"/>
      <c r="B116" s="19"/>
      <c r="C116" s="19"/>
      <c r="D116" s="19"/>
      <c r="E116" s="19"/>
      <c r="F116" s="17"/>
      <c r="G116" s="17"/>
      <c r="H116" s="17"/>
      <c r="I116" s="17"/>
      <c r="J116" s="17"/>
      <c r="K116" s="17"/>
      <c r="L116" s="17"/>
    </row>
    <row r="117" spans="1:12">
      <c r="A117" s="17"/>
      <c r="B117" s="19"/>
      <c r="C117" s="19"/>
      <c r="D117" s="19"/>
      <c r="E117" s="19"/>
      <c r="F117" s="17"/>
      <c r="G117" s="17"/>
      <c r="H117" s="17"/>
      <c r="I117" s="17"/>
      <c r="J117" s="17"/>
      <c r="K117" s="17"/>
      <c r="L117" s="17"/>
    </row>
    <row r="118" spans="1:12">
      <c r="A118" s="17"/>
      <c r="B118" s="19"/>
      <c r="C118" s="19"/>
      <c r="D118" s="19"/>
      <c r="E118" s="19"/>
      <c r="F118" s="17"/>
      <c r="G118" s="17"/>
      <c r="H118" s="17"/>
      <c r="I118" s="17"/>
      <c r="J118" s="17"/>
      <c r="K118" s="17"/>
      <c r="L118" s="17"/>
    </row>
    <row r="119" spans="1:12">
      <c r="A119" s="17"/>
      <c r="B119" s="19"/>
      <c r="C119" s="19"/>
      <c r="D119" s="19"/>
      <c r="E119" s="19"/>
      <c r="F119" s="17"/>
      <c r="G119" s="17"/>
      <c r="H119" s="17"/>
      <c r="I119" s="17"/>
      <c r="J119" s="17"/>
      <c r="K119" s="17"/>
      <c r="L119" s="17"/>
    </row>
    <row r="120" spans="1:12">
      <c r="A120" s="17"/>
      <c r="B120" s="19"/>
      <c r="C120" s="19"/>
      <c r="D120" s="19"/>
      <c r="E120" s="19"/>
      <c r="F120" s="17"/>
      <c r="G120" s="17"/>
      <c r="H120" s="17"/>
      <c r="I120" s="17"/>
      <c r="J120" s="17"/>
      <c r="K120" s="17"/>
      <c r="L120" s="17"/>
    </row>
    <row r="121" spans="1:12">
      <c r="A121" s="17"/>
      <c r="B121" s="19"/>
      <c r="C121" s="19"/>
      <c r="D121" s="19"/>
      <c r="E121" s="19"/>
      <c r="F121" s="17"/>
      <c r="G121" s="17"/>
      <c r="H121" s="17"/>
      <c r="I121" s="17"/>
      <c r="J121" s="17"/>
      <c r="K121" s="17"/>
      <c r="L121" s="17"/>
    </row>
    <row r="122" spans="1:12">
      <c r="A122" s="17"/>
      <c r="B122" s="19"/>
      <c r="C122" s="19"/>
      <c r="D122" s="19"/>
      <c r="E122" s="19"/>
      <c r="F122" s="17"/>
      <c r="G122" s="17"/>
      <c r="H122" s="17"/>
      <c r="I122" s="17"/>
      <c r="J122" s="17"/>
      <c r="K122" s="17"/>
      <c r="L122" s="17"/>
    </row>
    <row r="123" spans="1:12">
      <c r="A123" s="17"/>
      <c r="B123" s="19"/>
      <c r="C123" s="19"/>
      <c r="D123" s="19"/>
      <c r="E123" s="19"/>
      <c r="F123" s="17"/>
      <c r="G123" s="17"/>
      <c r="H123" s="17"/>
      <c r="I123" s="17"/>
      <c r="J123" s="17"/>
      <c r="K123" s="17"/>
      <c r="L123" s="17"/>
    </row>
    <row r="124" spans="1:12">
      <c r="A124" s="17"/>
      <c r="B124" s="19"/>
      <c r="C124" s="19"/>
      <c r="D124" s="19"/>
      <c r="E124" s="19"/>
      <c r="F124" s="17"/>
      <c r="G124" s="17"/>
      <c r="H124" s="17"/>
      <c r="I124" s="17"/>
      <c r="J124" s="17"/>
      <c r="K124" s="17"/>
      <c r="L124" s="17"/>
    </row>
    <row r="125" spans="1:12">
      <c r="A125" s="17"/>
      <c r="B125" s="19"/>
      <c r="C125" s="19"/>
      <c r="D125" s="19"/>
      <c r="E125" s="19"/>
      <c r="F125" s="17"/>
      <c r="G125" s="17"/>
      <c r="H125" s="17"/>
      <c r="I125" s="17"/>
      <c r="J125" s="17"/>
      <c r="K125" s="17"/>
      <c r="L125" s="17"/>
    </row>
    <row r="126" spans="1:12">
      <c r="A126" s="17"/>
      <c r="B126" s="19"/>
      <c r="C126" s="19"/>
      <c r="D126" s="19"/>
      <c r="E126" s="19"/>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sheetData>
  <pageMargins left="0.7" right="0.7" top="0.75" bottom="0.75" header="0.3" footer="0.3"/>
  <pageSetup orientation="portrait" r:id="rId1"/>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0">
    <tabColor theme="1" tint="0.499984740745262"/>
    <pageSetUpPr fitToPage="1"/>
  </sheetPr>
  <dimension ref="A1:BO74"/>
  <sheetViews>
    <sheetView zoomScale="85" zoomScaleNormal="85" zoomScaleSheetLayoutView="85" workbookViewId="0">
      <pane xSplit="1" ySplit="5" topLeftCell="Z12" activePane="bottomRight" state="frozen"/>
      <selection activeCell="R104" sqref="R104"/>
      <selection pane="topRight" activeCell="R104" sqref="R104"/>
      <selection pane="bottomLeft" activeCell="R104" sqref="R104"/>
      <selection pane="bottomRight" activeCell="R104" sqref="R104"/>
    </sheetView>
  </sheetViews>
  <sheetFormatPr defaultColWidth="9.140625" defaultRowHeight="15"/>
  <cols>
    <col min="1" max="1" width="56.140625" style="3" customWidth="1"/>
    <col min="2" max="2" width="10.140625" style="3" customWidth="1"/>
    <col min="3" max="3" width="0.85546875" style="3" customWidth="1"/>
    <col min="4" max="4" width="9.28515625" style="3" customWidth="1"/>
    <col min="5" max="5" width="0.85546875" style="3" customWidth="1"/>
    <col min="6" max="6" width="10.140625" style="3" customWidth="1"/>
    <col min="7" max="8" width="0.42578125" style="3" customWidth="1"/>
    <col min="9" max="9" width="10.140625" style="3" customWidth="1"/>
    <col min="10" max="10" width="0.85546875" style="3" customWidth="1"/>
    <col min="11" max="11" width="9.28515625" style="3" customWidth="1"/>
    <col min="12" max="12" width="0.85546875" style="3" customWidth="1"/>
    <col min="13" max="13" width="10.140625" style="3" customWidth="1"/>
    <col min="14" max="15" width="0.42578125" style="3" customWidth="1"/>
    <col min="16" max="16" width="10.140625" style="3" customWidth="1"/>
    <col min="17" max="17" width="0.85546875" style="4" customWidth="1"/>
    <col min="18" max="18" width="10.140625" style="3" customWidth="1"/>
    <col min="19" max="20" width="1.28515625" style="4" customWidth="1"/>
    <col min="21" max="21" width="10" style="3" customWidth="1"/>
    <col min="22" max="22" width="0.85546875" style="3" customWidth="1"/>
    <col min="23" max="23" width="9.140625" style="3" customWidth="1"/>
    <col min="24" max="24" width="0.85546875" style="3" customWidth="1"/>
    <col min="25" max="25" width="10" style="3" customWidth="1"/>
    <col min="26" max="27" width="0.42578125" style="3" customWidth="1"/>
    <col min="28" max="28" width="10" style="3" customWidth="1"/>
    <col min="29" max="29" width="0.85546875" style="3" customWidth="1"/>
    <col min="30" max="30" width="9.140625" style="3" customWidth="1"/>
    <col min="31" max="31" width="0.85546875" style="3" customWidth="1"/>
    <col min="32" max="32" width="10" style="3" customWidth="1"/>
    <col min="33" max="34" width="0.42578125" style="3" customWidth="1"/>
    <col min="35" max="35" width="10" style="3" customWidth="1"/>
    <col min="36" max="36" width="0.85546875" style="4" customWidth="1"/>
    <col min="37" max="37" width="10" style="3" customWidth="1"/>
    <col min="38" max="39" width="1.28515625" style="4" customWidth="1"/>
    <col min="40" max="40" width="10" style="3" customWidth="1"/>
    <col min="41" max="41" width="0.85546875" style="3" customWidth="1"/>
    <col min="42" max="42" width="9.140625" style="3" customWidth="1"/>
    <col min="43" max="43" width="0.85546875" style="3" customWidth="1"/>
    <col min="44" max="44" width="10" style="3" customWidth="1"/>
    <col min="45" max="46" width="0.42578125" style="3" customWidth="1"/>
    <col min="47" max="47" width="10" style="3" customWidth="1"/>
    <col min="48" max="48" width="0.85546875" style="3" customWidth="1"/>
    <col min="49" max="49" width="9.140625" style="3" customWidth="1"/>
    <col min="50" max="50" width="0.85546875" style="3" customWidth="1"/>
    <col min="51" max="51" width="10" style="3" customWidth="1"/>
    <col min="52" max="53" width="0.42578125" style="3" customWidth="1"/>
    <col min="54" max="54" width="10" style="3" customWidth="1"/>
    <col min="55" max="55" width="0.85546875" style="4" customWidth="1"/>
    <col min="56" max="56" width="10" style="3" customWidth="1"/>
    <col min="57" max="58" width="1.28515625" style="4" customWidth="1"/>
    <col min="59" max="59" width="13.7109375" style="3" customWidth="1"/>
    <col min="60" max="60" width="0.85546875" style="3" customWidth="1"/>
    <col min="61" max="61" width="13.7109375" style="3" customWidth="1"/>
    <col min="62" max="62" width="0.85546875" style="3" customWidth="1"/>
    <col min="63" max="63" width="13.5703125" style="3" customWidth="1"/>
    <col min="64" max="64" width="2.42578125" style="3" customWidth="1"/>
    <col min="65" max="70" width="12.7109375" style="3" customWidth="1"/>
    <col min="71" max="16384" width="9.140625" style="3"/>
  </cols>
  <sheetData>
    <row r="1" spans="1:67" ht="15" customHeight="1">
      <c r="B1" s="294" t="e">
        <f>#REF!</f>
        <v>#REF!</v>
      </c>
      <c r="C1" s="294"/>
      <c r="D1" s="294"/>
      <c r="E1" s="294"/>
      <c r="F1" s="294"/>
      <c r="G1" s="294"/>
      <c r="H1" s="294"/>
      <c r="I1" s="294"/>
      <c r="J1" s="294"/>
      <c r="K1" s="294"/>
      <c r="L1" s="294"/>
      <c r="M1" s="294"/>
      <c r="N1" s="294"/>
      <c r="O1" s="294"/>
      <c r="P1" s="294"/>
      <c r="Q1" s="294"/>
      <c r="R1" s="294"/>
      <c r="S1" s="79"/>
      <c r="T1" s="80"/>
      <c r="U1" s="294" t="e">
        <f>+B1</f>
        <v>#REF!</v>
      </c>
      <c r="V1" s="294"/>
      <c r="W1" s="294"/>
      <c r="X1" s="294"/>
      <c r="Y1" s="294"/>
      <c r="Z1" s="294"/>
      <c r="AA1" s="294"/>
      <c r="AB1" s="294"/>
      <c r="AC1" s="294"/>
      <c r="AD1" s="294"/>
      <c r="AE1" s="294"/>
      <c r="AF1" s="294"/>
      <c r="AG1" s="294"/>
      <c r="AH1" s="294"/>
      <c r="AI1" s="294"/>
      <c r="AJ1" s="294"/>
      <c r="AK1" s="294"/>
      <c r="AL1" s="79"/>
      <c r="AM1" s="80"/>
      <c r="AN1" s="294" t="e">
        <f>+U1</f>
        <v>#REF!</v>
      </c>
      <c r="AO1" s="294"/>
      <c r="AP1" s="294"/>
      <c r="AQ1" s="294"/>
      <c r="AR1" s="294"/>
      <c r="AS1" s="294"/>
      <c r="AT1" s="294"/>
      <c r="AU1" s="294"/>
      <c r="AV1" s="294"/>
      <c r="AW1" s="294"/>
      <c r="AX1" s="294"/>
      <c r="AY1" s="294"/>
      <c r="AZ1" s="294"/>
      <c r="BA1" s="294"/>
      <c r="BB1" s="294"/>
      <c r="BC1" s="294"/>
      <c r="BD1" s="294"/>
      <c r="BE1" s="79"/>
      <c r="BF1" s="80"/>
      <c r="BG1" s="294" t="e">
        <f>AN1</f>
        <v>#REF!</v>
      </c>
      <c r="BH1" s="294"/>
      <c r="BI1" s="294"/>
      <c r="BJ1" s="294"/>
      <c r="BK1" s="294"/>
    </row>
    <row r="2" spans="1:67" ht="15" customHeight="1">
      <c r="A2" s="4"/>
      <c r="B2" s="293" t="s">
        <v>15</v>
      </c>
      <c r="C2" s="293"/>
      <c r="D2" s="293"/>
      <c r="E2" s="293"/>
      <c r="F2" s="293"/>
      <c r="G2" s="293"/>
      <c r="H2" s="293"/>
      <c r="I2" s="293"/>
      <c r="J2" s="293"/>
      <c r="K2" s="293"/>
      <c r="L2" s="293"/>
      <c r="M2" s="293"/>
      <c r="N2" s="293"/>
      <c r="O2" s="293"/>
      <c r="P2" s="293"/>
      <c r="Q2" s="293"/>
      <c r="R2" s="293"/>
      <c r="S2" s="47"/>
      <c r="T2" s="37"/>
      <c r="U2" s="293" t="s">
        <v>14</v>
      </c>
      <c r="V2" s="293"/>
      <c r="W2" s="293"/>
      <c r="X2" s="293"/>
      <c r="Y2" s="293"/>
      <c r="Z2" s="293"/>
      <c r="AA2" s="293"/>
      <c r="AB2" s="293"/>
      <c r="AC2" s="293"/>
      <c r="AD2" s="293"/>
      <c r="AE2" s="293"/>
      <c r="AF2" s="293"/>
      <c r="AG2" s="293"/>
      <c r="AH2" s="293"/>
      <c r="AI2" s="293"/>
      <c r="AJ2" s="293"/>
      <c r="AK2" s="293"/>
      <c r="AL2" s="47"/>
      <c r="AM2" s="37"/>
      <c r="AN2" s="293" t="s">
        <v>16</v>
      </c>
      <c r="AO2" s="293"/>
      <c r="AP2" s="293"/>
      <c r="AQ2" s="293"/>
      <c r="AR2" s="293"/>
      <c r="AS2" s="293"/>
      <c r="AT2" s="293"/>
      <c r="AU2" s="293"/>
      <c r="AV2" s="293"/>
      <c r="AW2" s="293"/>
      <c r="AX2" s="293"/>
      <c r="AY2" s="293"/>
      <c r="AZ2" s="293"/>
      <c r="BA2" s="293"/>
      <c r="BB2" s="293"/>
      <c r="BC2" s="293"/>
      <c r="BD2" s="293"/>
      <c r="BE2" s="47"/>
      <c r="BF2" s="37"/>
      <c r="BG2" s="295" t="s">
        <v>139</v>
      </c>
      <c r="BH2" s="295"/>
      <c r="BI2" s="295"/>
      <c r="BJ2" s="295"/>
      <c r="BK2" s="295"/>
    </row>
    <row r="3" spans="1:67">
      <c r="A3" s="4"/>
      <c r="B3" s="293" t="s">
        <v>11</v>
      </c>
      <c r="C3" s="293"/>
      <c r="D3" s="293"/>
      <c r="E3" s="293"/>
      <c r="F3" s="293"/>
      <c r="G3" s="54"/>
      <c r="H3" s="5"/>
      <c r="I3" s="293" t="s">
        <v>12</v>
      </c>
      <c r="J3" s="293"/>
      <c r="K3" s="293"/>
      <c r="L3" s="293"/>
      <c r="M3" s="293"/>
      <c r="N3" s="54"/>
      <c r="O3" s="5"/>
      <c r="P3" s="293" t="s">
        <v>13</v>
      </c>
      <c r="Q3" s="293"/>
      <c r="R3" s="293"/>
      <c r="S3" s="47"/>
      <c r="T3" s="37"/>
      <c r="U3" s="293" t="s">
        <v>11</v>
      </c>
      <c r="V3" s="293"/>
      <c r="W3" s="293"/>
      <c r="X3" s="293"/>
      <c r="Y3" s="293"/>
      <c r="Z3" s="54"/>
      <c r="AA3" s="5"/>
      <c r="AB3" s="293" t="s">
        <v>12</v>
      </c>
      <c r="AC3" s="293"/>
      <c r="AD3" s="293"/>
      <c r="AE3" s="293"/>
      <c r="AF3" s="293"/>
      <c r="AG3" s="54"/>
      <c r="AH3" s="5"/>
      <c r="AI3" s="293" t="s">
        <v>13</v>
      </c>
      <c r="AJ3" s="293"/>
      <c r="AK3" s="293"/>
      <c r="AL3" s="47"/>
      <c r="AM3" s="37"/>
      <c r="AN3" s="293" t="s">
        <v>11</v>
      </c>
      <c r="AO3" s="293"/>
      <c r="AP3" s="293"/>
      <c r="AQ3" s="293"/>
      <c r="AR3" s="293"/>
      <c r="AS3" s="54"/>
      <c r="AT3" s="5"/>
      <c r="AU3" s="293" t="s">
        <v>12</v>
      </c>
      <c r="AV3" s="293"/>
      <c r="AW3" s="293"/>
      <c r="AX3" s="293"/>
      <c r="AY3" s="293"/>
      <c r="AZ3" s="54"/>
      <c r="BA3" s="5"/>
      <c r="BB3" s="293" t="s">
        <v>13</v>
      </c>
      <c r="BC3" s="293"/>
      <c r="BD3" s="293"/>
      <c r="BE3" s="47"/>
      <c r="BF3" s="37"/>
      <c r="BG3" s="88" t="s">
        <v>11</v>
      </c>
      <c r="BH3" s="5"/>
      <c r="BI3" s="88" t="s">
        <v>12</v>
      </c>
      <c r="BJ3" s="5"/>
      <c r="BK3" s="88" t="s">
        <v>13</v>
      </c>
    </row>
    <row r="4" spans="1:67">
      <c r="A4" s="4"/>
      <c r="B4" s="88" t="s">
        <v>49</v>
      </c>
      <c r="C4" s="5"/>
      <c r="D4" s="88" t="s">
        <v>48</v>
      </c>
      <c r="E4" s="5"/>
      <c r="F4" s="88" t="s">
        <v>47</v>
      </c>
      <c r="G4" s="51"/>
      <c r="H4" s="5"/>
      <c r="I4" s="88" t="s">
        <v>49</v>
      </c>
      <c r="J4" s="5"/>
      <c r="K4" s="130" t="s">
        <v>48</v>
      </c>
      <c r="L4" s="5"/>
      <c r="M4" s="130" t="s">
        <v>47</v>
      </c>
      <c r="N4" s="51"/>
      <c r="O4" s="5"/>
      <c r="P4" s="88" t="s">
        <v>49</v>
      </c>
      <c r="Q4" s="5"/>
      <c r="R4" s="88" t="s">
        <v>47</v>
      </c>
      <c r="S4" s="48"/>
      <c r="T4" s="5"/>
      <c r="U4" s="88" t="s">
        <v>49</v>
      </c>
      <c r="V4" s="5"/>
      <c r="W4" s="88" t="s">
        <v>48</v>
      </c>
      <c r="X4" s="5"/>
      <c r="Y4" s="88" t="s">
        <v>47</v>
      </c>
      <c r="Z4" s="51"/>
      <c r="AA4" s="5"/>
      <c r="AB4" s="88" t="s">
        <v>49</v>
      </c>
      <c r="AC4" s="5"/>
      <c r="AD4" s="130" t="s">
        <v>48</v>
      </c>
      <c r="AE4" s="5"/>
      <c r="AF4" s="130" t="s">
        <v>47</v>
      </c>
      <c r="AG4" s="51"/>
      <c r="AH4" s="5"/>
      <c r="AI4" s="88" t="s">
        <v>49</v>
      </c>
      <c r="AJ4" s="5"/>
      <c r="AK4" s="88" t="s">
        <v>47</v>
      </c>
      <c r="AL4" s="48"/>
      <c r="AM4" s="5"/>
      <c r="AN4" s="88" t="s">
        <v>49</v>
      </c>
      <c r="AO4" s="5"/>
      <c r="AP4" s="88" t="s">
        <v>48</v>
      </c>
      <c r="AQ4" s="5"/>
      <c r="AR4" s="88" t="s">
        <v>47</v>
      </c>
      <c r="AS4" s="51"/>
      <c r="AT4" s="5"/>
      <c r="AU4" s="88" t="s">
        <v>49</v>
      </c>
      <c r="AV4" s="5"/>
      <c r="AW4" s="130" t="s">
        <v>48</v>
      </c>
      <c r="AX4" s="5"/>
      <c r="AY4" s="130" t="s">
        <v>47</v>
      </c>
      <c r="AZ4" s="51"/>
      <c r="BA4" s="5"/>
      <c r="BB4" s="88" t="s">
        <v>49</v>
      </c>
      <c r="BC4" s="5"/>
      <c r="BD4" s="88" t="s">
        <v>47</v>
      </c>
      <c r="BE4" s="48"/>
      <c r="BF4" s="5"/>
      <c r="BG4" s="88" t="s">
        <v>47</v>
      </c>
      <c r="BH4" s="5"/>
      <c r="BI4" s="88" t="s">
        <v>47</v>
      </c>
      <c r="BJ4" s="5"/>
      <c r="BK4" s="88" t="s">
        <v>47</v>
      </c>
      <c r="BM4" s="78" t="s">
        <v>87</v>
      </c>
      <c r="BN4" s="78" t="s">
        <v>89</v>
      </c>
      <c r="BO4" s="41" t="s">
        <v>37</v>
      </c>
    </row>
    <row r="5" spans="1:67" ht="3.75" customHeight="1">
      <c r="G5" s="52"/>
      <c r="N5" s="52"/>
      <c r="S5" s="49"/>
      <c r="Z5" s="52"/>
      <c r="AG5" s="52"/>
      <c r="AL5" s="49"/>
      <c r="AS5" s="52"/>
      <c r="AZ5" s="52"/>
      <c r="BE5" s="49"/>
    </row>
    <row r="6" spans="1:67">
      <c r="A6" s="6" t="s">
        <v>0</v>
      </c>
      <c r="G6" s="52"/>
      <c r="N6" s="52"/>
      <c r="S6" s="49"/>
      <c r="Z6" s="52"/>
      <c r="AG6" s="52"/>
      <c r="AL6" s="49"/>
      <c r="AS6" s="52"/>
      <c r="AZ6" s="52"/>
      <c r="BE6" s="49"/>
    </row>
    <row r="7" spans="1:67">
      <c r="A7" s="86" t="s">
        <v>74</v>
      </c>
      <c r="B7" s="32">
        <f>ROUND('Essbase - Mgmt View'!H9/1000,0)</f>
        <v>235105</v>
      </c>
      <c r="C7" s="11"/>
      <c r="D7" s="45"/>
      <c r="E7" s="11"/>
      <c r="F7" s="42">
        <f>SUM(B7:D7)</f>
        <v>235105</v>
      </c>
      <c r="G7" s="53"/>
      <c r="H7" s="11"/>
      <c r="I7" s="32"/>
      <c r="J7" s="11"/>
      <c r="K7" s="45"/>
      <c r="L7" s="11"/>
      <c r="M7" s="42">
        <f>SUM(I7:K7)</f>
        <v>0</v>
      </c>
      <c r="N7" s="53"/>
      <c r="O7" s="11"/>
      <c r="P7" s="27">
        <f>B7+I7</f>
        <v>235105</v>
      </c>
      <c r="Q7" s="12"/>
      <c r="R7" s="27">
        <f>F7+M7</f>
        <v>235105</v>
      </c>
      <c r="S7" s="50"/>
      <c r="T7" s="12"/>
      <c r="U7" s="32">
        <f>ROUND('Essbase - Mgmt View'!I9/1000,0)</f>
        <v>516083</v>
      </c>
      <c r="V7" s="11"/>
      <c r="W7" s="45"/>
      <c r="X7" s="11"/>
      <c r="Y7" s="42">
        <f>SUM(U7:W7)</f>
        <v>516083</v>
      </c>
      <c r="Z7" s="53"/>
      <c r="AA7" s="11"/>
      <c r="AB7" s="32"/>
      <c r="AC7" s="11"/>
      <c r="AD7" s="45"/>
      <c r="AE7" s="11"/>
      <c r="AF7" s="42">
        <f>SUM(AB7:AD7)</f>
        <v>0</v>
      </c>
      <c r="AG7" s="53"/>
      <c r="AH7" s="11"/>
      <c r="AI7" s="27">
        <f>U7+AB7</f>
        <v>516083</v>
      </c>
      <c r="AJ7" s="12"/>
      <c r="AK7" s="27">
        <f>Y7+AF7</f>
        <v>516083</v>
      </c>
      <c r="AL7" s="50"/>
      <c r="AM7" s="12"/>
      <c r="AN7" s="32">
        <f>ROUND('Essbase - Mgmt View'!J9/1000,0)</f>
        <v>54560</v>
      </c>
      <c r="AO7" s="11"/>
      <c r="AP7" s="45"/>
      <c r="AQ7" s="11"/>
      <c r="AR7" s="42">
        <f>SUM(AN7:AP7)</f>
        <v>54560</v>
      </c>
      <c r="AS7" s="53"/>
      <c r="AT7" s="11"/>
      <c r="AU7" s="32"/>
      <c r="AV7" s="11"/>
      <c r="AW7" s="45"/>
      <c r="AX7" s="11"/>
      <c r="AY7" s="42">
        <f>SUM(AU7:AW7)</f>
        <v>0</v>
      </c>
      <c r="AZ7" s="53"/>
      <c r="BA7" s="11"/>
      <c r="BB7" s="27">
        <f>AN7+AU7</f>
        <v>54560</v>
      </c>
      <c r="BC7" s="12"/>
      <c r="BD7" s="27">
        <f>AR7+AY7</f>
        <v>54560</v>
      </c>
      <c r="BE7" s="50"/>
      <c r="BF7" s="12"/>
      <c r="BG7" s="27">
        <f>F7+Y7+AR7</f>
        <v>805748</v>
      </c>
      <c r="BI7" s="27">
        <f>M7+AF7+AY7</f>
        <v>0</v>
      </c>
      <c r="BK7" s="27">
        <f>BG7+BI7</f>
        <v>805748</v>
      </c>
      <c r="BM7" s="32">
        <f>'Essbase - Mgmt View'!G9</f>
        <v>805748039.03999996</v>
      </c>
      <c r="BN7" s="32">
        <f>ROUND(BM7/1000,0)</f>
        <v>805748</v>
      </c>
      <c r="BO7" s="72">
        <f>BK7-BN7</f>
        <v>0</v>
      </c>
    </row>
    <row r="8" spans="1:67">
      <c r="A8" s="86" t="s">
        <v>72</v>
      </c>
      <c r="B8" s="32">
        <f>ROUND(('Essbase - Mgmt View'!H10+'Essbase - Mgmt View'!H11)/1000,0)</f>
        <v>41802</v>
      </c>
      <c r="C8" s="11"/>
      <c r="D8" s="75">
        <v>-1</v>
      </c>
      <c r="E8" s="11"/>
      <c r="F8" s="42">
        <f>SUM(B8:D8)</f>
        <v>41801</v>
      </c>
      <c r="G8" s="53"/>
      <c r="H8" s="11"/>
      <c r="I8" s="32"/>
      <c r="J8" s="11"/>
      <c r="K8" s="45"/>
      <c r="L8" s="11"/>
      <c r="M8" s="42">
        <f>SUM(I8:K8)</f>
        <v>0</v>
      </c>
      <c r="N8" s="53"/>
      <c r="O8" s="11"/>
      <c r="P8" s="27">
        <f>B8+I8</f>
        <v>41802</v>
      </c>
      <c r="Q8" s="12"/>
      <c r="R8" s="27">
        <f>F8+M8</f>
        <v>41801</v>
      </c>
      <c r="S8" s="50"/>
      <c r="T8" s="12"/>
      <c r="U8" s="32">
        <f>ROUND(('Essbase - Mgmt View'!I10+'Essbase - Mgmt View'!I11)/1000,0)</f>
        <v>10484</v>
      </c>
      <c r="V8" s="11"/>
      <c r="W8" s="45"/>
      <c r="X8" s="11"/>
      <c r="Y8" s="42">
        <f>SUM(U8:W8)</f>
        <v>10484</v>
      </c>
      <c r="Z8" s="53"/>
      <c r="AA8" s="11"/>
      <c r="AB8" s="32"/>
      <c r="AC8" s="11"/>
      <c r="AD8" s="45"/>
      <c r="AE8" s="11"/>
      <c r="AF8" s="42">
        <f>SUM(AB8:AD8)</f>
        <v>0</v>
      </c>
      <c r="AG8" s="53"/>
      <c r="AH8" s="11"/>
      <c r="AI8" s="27">
        <f>U8+AB8</f>
        <v>10484</v>
      </c>
      <c r="AJ8" s="12"/>
      <c r="AK8" s="27">
        <f>Y8+AF8</f>
        <v>10484</v>
      </c>
      <c r="AL8" s="50"/>
      <c r="AM8" s="12"/>
      <c r="AN8" s="32">
        <f>ROUND(('Essbase - Mgmt View'!J10+'Essbase - Mgmt View'!J11)/1000,0)</f>
        <v>2775</v>
      </c>
      <c r="AO8" s="11"/>
      <c r="AP8" s="45"/>
      <c r="AQ8" s="11"/>
      <c r="AR8" s="42">
        <f>SUM(AN8:AP8)</f>
        <v>2775</v>
      </c>
      <c r="AS8" s="53"/>
      <c r="AT8" s="11"/>
      <c r="AU8" s="32"/>
      <c r="AV8" s="11"/>
      <c r="AW8" s="45"/>
      <c r="AX8" s="11"/>
      <c r="AY8" s="42">
        <f>SUM(AU8:AW8)</f>
        <v>0</v>
      </c>
      <c r="AZ8" s="53"/>
      <c r="BA8" s="11"/>
      <c r="BB8" s="27">
        <f>AN8+AU8</f>
        <v>2775</v>
      </c>
      <c r="BC8" s="12"/>
      <c r="BD8" s="27">
        <f>AR8+AY8</f>
        <v>2775</v>
      </c>
      <c r="BE8" s="50"/>
      <c r="BF8" s="12"/>
      <c r="BG8" s="27">
        <f>F8+Y8+AR8</f>
        <v>55060</v>
      </c>
      <c r="BI8" s="27">
        <f>M8+AF8+AY8</f>
        <v>0</v>
      </c>
      <c r="BK8" s="27">
        <f>BG8+BI8</f>
        <v>55060</v>
      </c>
      <c r="BM8" s="32">
        <f>SUM('Essbase - Mgmt View'!G10:G11)</f>
        <v>55060503.900000006</v>
      </c>
      <c r="BN8" s="32">
        <f>ROUND(BM8/1000,0)</f>
        <v>55061</v>
      </c>
      <c r="BO8" s="72">
        <f>BK8-BN8</f>
        <v>-1</v>
      </c>
    </row>
    <row r="9" spans="1:67">
      <c r="A9" s="86" t="s">
        <v>52</v>
      </c>
      <c r="B9" s="32"/>
      <c r="C9" s="11"/>
      <c r="D9" s="45"/>
      <c r="E9" s="11"/>
      <c r="F9" s="33"/>
      <c r="G9" s="53"/>
      <c r="H9" s="11"/>
      <c r="I9" s="32"/>
      <c r="J9" s="11"/>
      <c r="K9" s="45"/>
      <c r="L9" s="11"/>
      <c r="M9" s="33"/>
      <c r="N9" s="53"/>
      <c r="O9" s="11"/>
      <c r="P9" s="11"/>
      <c r="Q9" s="12"/>
      <c r="R9" s="11"/>
      <c r="S9" s="50"/>
      <c r="T9" s="12"/>
      <c r="U9" s="32"/>
      <c r="V9" s="11"/>
      <c r="W9" s="45"/>
      <c r="X9" s="11"/>
      <c r="Y9" s="33"/>
      <c r="Z9" s="53"/>
      <c r="AA9" s="11"/>
      <c r="AB9" s="32"/>
      <c r="AC9" s="11"/>
      <c r="AD9" s="45"/>
      <c r="AE9" s="11"/>
      <c r="AF9" s="33"/>
      <c r="AG9" s="53"/>
      <c r="AH9" s="11"/>
      <c r="AI9" s="11"/>
      <c r="AJ9" s="12"/>
      <c r="AK9" s="11"/>
      <c r="AL9" s="50"/>
      <c r="AM9" s="12"/>
      <c r="AN9" s="32"/>
      <c r="AO9" s="11"/>
      <c r="AP9" s="45"/>
      <c r="AQ9" s="11"/>
      <c r="AR9" s="33"/>
      <c r="AS9" s="53"/>
      <c r="AT9" s="11"/>
      <c r="AU9" s="32"/>
      <c r="AV9" s="11"/>
      <c r="AW9" s="45"/>
      <c r="AX9" s="11"/>
      <c r="AY9" s="33"/>
      <c r="AZ9" s="53"/>
      <c r="BA9" s="11"/>
      <c r="BB9" s="11"/>
      <c r="BC9" s="12"/>
      <c r="BD9" s="11"/>
      <c r="BE9" s="50"/>
      <c r="BF9" s="12"/>
      <c r="BG9" s="11"/>
      <c r="BI9" s="11"/>
      <c r="BK9" s="11"/>
      <c r="BM9" s="11"/>
      <c r="BN9" s="11"/>
      <c r="BO9" s="11"/>
    </row>
    <row r="10" spans="1:67">
      <c r="A10" s="9" t="s">
        <v>142</v>
      </c>
      <c r="B10" s="32"/>
      <c r="C10" s="11"/>
      <c r="D10" s="45"/>
      <c r="E10" s="11"/>
      <c r="F10" s="42">
        <f>SUM(B10:D10)</f>
        <v>0</v>
      </c>
      <c r="G10" s="53"/>
      <c r="H10" s="11"/>
      <c r="I10" s="32">
        <f>ROUND('Essbase - Mgmt View'!H12/1000,0)</f>
        <v>271087</v>
      </c>
      <c r="J10" s="11"/>
      <c r="K10" s="45"/>
      <c r="L10" s="11"/>
      <c r="M10" s="42">
        <f>SUM(I10:K10)</f>
        <v>271087</v>
      </c>
      <c r="N10" s="53"/>
      <c r="O10" s="11"/>
      <c r="P10" s="27">
        <f>B10+I10</f>
        <v>271087</v>
      </c>
      <c r="Q10" s="12"/>
      <c r="R10" s="27">
        <f>F10+M10</f>
        <v>271087</v>
      </c>
      <c r="S10" s="50"/>
      <c r="T10" s="12"/>
      <c r="U10" s="32"/>
      <c r="V10" s="11"/>
      <c r="W10" s="45"/>
      <c r="X10" s="11"/>
      <c r="Y10" s="42">
        <f>SUM(U10:W10)</f>
        <v>0</v>
      </c>
      <c r="Z10" s="53"/>
      <c r="AA10" s="11"/>
      <c r="AB10" s="32">
        <f>ROUND('Essbase - Mgmt View'!I12/1000,0)</f>
        <v>36854</v>
      </c>
      <c r="AC10" s="11"/>
      <c r="AD10" s="45"/>
      <c r="AE10" s="11"/>
      <c r="AF10" s="42">
        <f>SUM(AB10:AD10)</f>
        <v>36854</v>
      </c>
      <c r="AG10" s="53"/>
      <c r="AH10" s="11"/>
      <c r="AI10" s="27">
        <f>U10+AB10</f>
        <v>36854</v>
      </c>
      <c r="AJ10" s="12"/>
      <c r="AK10" s="27">
        <f>Y10+AF10</f>
        <v>36854</v>
      </c>
      <c r="AL10" s="50"/>
      <c r="AM10" s="12"/>
      <c r="AN10" s="32"/>
      <c r="AO10" s="11"/>
      <c r="AP10" s="45"/>
      <c r="AQ10" s="11"/>
      <c r="AR10" s="42">
        <f>SUM(AN10:AP10)</f>
        <v>0</v>
      </c>
      <c r="AS10" s="53"/>
      <c r="AT10" s="11"/>
      <c r="AU10" s="32">
        <f>ROUND('Essbase - Mgmt View'!J12/1000,0)</f>
        <v>-733</v>
      </c>
      <c r="AV10" s="11"/>
      <c r="AW10" s="45"/>
      <c r="AX10" s="11"/>
      <c r="AY10" s="42">
        <f>SUM(AU10:AW10)</f>
        <v>-733</v>
      </c>
      <c r="AZ10" s="53"/>
      <c r="BA10" s="11"/>
      <c r="BB10" s="27">
        <f>AN10+AU10</f>
        <v>-733</v>
      </c>
      <c r="BC10" s="12"/>
      <c r="BD10" s="27">
        <f>AR10+AY10</f>
        <v>-733</v>
      </c>
      <c r="BE10" s="50"/>
      <c r="BF10" s="12"/>
      <c r="BG10" s="27">
        <f>F10+Y10+AR10</f>
        <v>0</v>
      </c>
      <c r="BI10" s="27">
        <f>M10+AF10+AY10</f>
        <v>307208</v>
      </c>
      <c r="BK10" s="27">
        <f>BG10+BI10</f>
        <v>307208</v>
      </c>
      <c r="BM10" s="32">
        <f>'Essbase - Mgmt View'!G12</f>
        <v>307207015.36499995</v>
      </c>
      <c r="BN10" s="32">
        <f t="shared" ref="BN10:BN15" si="0">ROUND(BM10/1000,0)</f>
        <v>307207</v>
      </c>
      <c r="BO10" s="72">
        <f t="shared" ref="BO10:BO15" si="1">BK10-BN10</f>
        <v>1</v>
      </c>
    </row>
    <row r="11" spans="1:67">
      <c r="A11" s="8" t="s">
        <v>70</v>
      </c>
      <c r="B11" s="32"/>
      <c r="C11" s="11"/>
      <c r="D11" s="45"/>
      <c r="E11" s="11"/>
      <c r="F11" s="42">
        <f>SUM(B11:D11)</f>
        <v>0</v>
      </c>
      <c r="G11" s="53"/>
      <c r="H11" s="11"/>
      <c r="I11" s="32">
        <f>ROUND('Essbase - Mgmt View'!H13/1000,0)</f>
        <v>313817</v>
      </c>
      <c r="J11" s="11"/>
      <c r="K11" s="45"/>
      <c r="L11" s="11"/>
      <c r="M11" s="42">
        <f>SUM(I11:K11)</f>
        <v>313817</v>
      </c>
      <c r="N11" s="53"/>
      <c r="O11" s="11"/>
      <c r="P11" s="27">
        <f>B11+I11</f>
        <v>313817</v>
      </c>
      <c r="Q11" s="12"/>
      <c r="R11" s="27">
        <f>F11+M11</f>
        <v>313817</v>
      </c>
      <c r="S11" s="50"/>
      <c r="T11" s="12"/>
      <c r="U11" s="32"/>
      <c r="V11" s="11"/>
      <c r="W11" s="45"/>
      <c r="X11" s="11"/>
      <c r="Y11" s="42">
        <f>SUM(U11:W11)</f>
        <v>0</v>
      </c>
      <c r="Z11" s="53"/>
      <c r="AA11" s="11"/>
      <c r="AB11" s="32">
        <f>ROUND('Essbase - Mgmt View'!I13/1000,0)</f>
        <v>107550</v>
      </c>
      <c r="AC11" s="11"/>
      <c r="AD11" s="45"/>
      <c r="AE11" s="11"/>
      <c r="AF11" s="42">
        <f>SUM(AB11:AD11)</f>
        <v>107550</v>
      </c>
      <c r="AG11" s="53"/>
      <c r="AH11" s="11"/>
      <c r="AI11" s="27">
        <f>U11+AB11</f>
        <v>107550</v>
      </c>
      <c r="AJ11" s="12"/>
      <c r="AK11" s="27">
        <f>Y11+AF11</f>
        <v>107550</v>
      </c>
      <c r="AL11" s="50"/>
      <c r="AM11" s="12"/>
      <c r="AN11" s="32"/>
      <c r="AO11" s="11"/>
      <c r="AP11" s="45"/>
      <c r="AQ11" s="11"/>
      <c r="AR11" s="42">
        <f>SUM(AN11:AP11)</f>
        <v>0</v>
      </c>
      <c r="AS11" s="53"/>
      <c r="AT11" s="11"/>
      <c r="AU11" s="32">
        <f>ROUND('Essbase - Mgmt View'!J13/1000,0)</f>
        <v>12223</v>
      </c>
      <c r="AV11" s="11"/>
      <c r="AW11" s="45"/>
      <c r="AX11" s="11"/>
      <c r="AY11" s="42">
        <f>SUM(AU11:AW11)</f>
        <v>12223</v>
      </c>
      <c r="AZ11" s="53"/>
      <c r="BA11" s="11"/>
      <c r="BB11" s="27">
        <f>AN11+AU11</f>
        <v>12223</v>
      </c>
      <c r="BC11" s="12"/>
      <c r="BD11" s="27">
        <f>AR11+AY11</f>
        <v>12223</v>
      </c>
      <c r="BE11" s="50"/>
      <c r="BF11" s="12"/>
      <c r="BG11" s="27">
        <f>F11+Y11+AR11</f>
        <v>0</v>
      </c>
      <c r="BI11" s="27">
        <f>M11+AF11+AY11</f>
        <v>433590</v>
      </c>
      <c r="BK11" s="27">
        <f>BG11+BI11</f>
        <v>433590</v>
      </c>
      <c r="BM11" s="32">
        <f>'Essbase - Mgmt View'!G13</f>
        <v>433590581.65000004</v>
      </c>
      <c r="BN11" s="32">
        <f t="shared" si="0"/>
        <v>433591</v>
      </c>
      <c r="BO11" s="72">
        <f t="shared" si="1"/>
        <v>-1</v>
      </c>
    </row>
    <row r="12" spans="1:67">
      <c r="A12" s="8" t="s">
        <v>140</v>
      </c>
      <c r="B12" s="36">
        <f>ROUND('Essbase - Mgmt View'!H14/1000,0)</f>
        <v>0</v>
      </c>
      <c r="C12" s="11"/>
      <c r="D12" s="44"/>
      <c r="E12" s="11"/>
      <c r="F12" s="42">
        <f>SUM(B12:D12)</f>
        <v>0</v>
      </c>
      <c r="G12" s="53"/>
      <c r="H12" s="11"/>
      <c r="I12" s="36"/>
      <c r="J12" s="11"/>
      <c r="K12" s="44"/>
      <c r="L12" s="11"/>
      <c r="M12" s="42">
        <f>SUM(I12:K12)</f>
        <v>0</v>
      </c>
      <c r="N12" s="53"/>
      <c r="O12" s="11"/>
      <c r="P12" s="56">
        <f>B12+I12</f>
        <v>0</v>
      </c>
      <c r="Q12" s="12"/>
      <c r="R12" s="56">
        <f>F12+M12</f>
        <v>0</v>
      </c>
      <c r="S12" s="50"/>
      <c r="T12" s="12"/>
      <c r="U12" s="36">
        <f>ROUND('Essbase - Mgmt View'!I14/1000,0)</f>
        <v>12636</v>
      </c>
      <c r="V12" s="11"/>
      <c r="W12" s="44"/>
      <c r="X12" s="11"/>
      <c r="Y12" s="42">
        <f>SUM(U12:W12)</f>
        <v>12636</v>
      </c>
      <c r="Z12" s="53"/>
      <c r="AA12" s="11"/>
      <c r="AB12" s="36"/>
      <c r="AC12" s="11"/>
      <c r="AD12" s="44"/>
      <c r="AE12" s="11"/>
      <c r="AF12" s="42">
        <f>SUM(AB12:AD12)</f>
        <v>0</v>
      </c>
      <c r="AG12" s="53"/>
      <c r="AH12" s="11"/>
      <c r="AI12" s="56">
        <f>U12+AB12</f>
        <v>12636</v>
      </c>
      <c r="AJ12" s="12"/>
      <c r="AK12" s="56">
        <f>Y12+AF12</f>
        <v>12636</v>
      </c>
      <c r="AL12" s="50"/>
      <c r="AM12" s="12"/>
      <c r="AN12" s="36">
        <f>ROUND(('Essbase - Mgmt View'!J14)/1000,0)</f>
        <v>0</v>
      </c>
      <c r="AO12" s="11"/>
      <c r="AP12" s="44"/>
      <c r="AQ12" s="11"/>
      <c r="AR12" s="42">
        <f>SUM(AN12:AP12)</f>
        <v>0</v>
      </c>
      <c r="AS12" s="53"/>
      <c r="AT12" s="11"/>
      <c r="AU12" s="36"/>
      <c r="AV12" s="11"/>
      <c r="AW12" s="44"/>
      <c r="AX12" s="11"/>
      <c r="AY12" s="42">
        <f>SUM(AU12:AW12)</f>
        <v>0</v>
      </c>
      <c r="AZ12" s="53"/>
      <c r="BA12" s="11"/>
      <c r="BB12" s="56">
        <f>AN12+AU12</f>
        <v>0</v>
      </c>
      <c r="BC12" s="12"/>
      <c r="BD12" s="56">
        <f>AR12+AY12</f>
        <v>0</v>
      </c>
      <c r="BE12" s="50"/>
      <c r="BF12" s="12"/>
      <c r="BG12" s="56">
        <f>F12+Y12+AR12</f>
        <v>12636</v>
      </c>
      <c r="BI12" s="56">
        <f>M12+AF12+AY12</f>
        <v>0</v>
      </c>
      <c r="BK12" s="56">
        <f>BG12+BI12</f>
        <v>12636</v>
      </c>
      <c r="BM12" s="32">
        <f>'Essbase - Mgmt View'!G14</f>
        <v>12635900.93</v>
      </c>
      <c r="BN12" s="32">
        <f t="shared" si="0"/>
        <v>12636</v>
      </c>
      <c r="BO12" s="72">
        <f t="shared" si="1"/>
        <v>0</v>
      </c>
    </row>
    <row r="13" spans="1:67">
      <c r="A13" s="94" t="s">
        <v>141</v>
      </c>
      <c r="B13" s="30">
        <f>SUM(B11:B12)</f>
        <v>0</v>
      </c>
      <c r="C13" s="11"/>
      <c r="D13" s="30">
        <f>SUM(D11:D12)</f>
        <v>0</v>
      </c>
      <c r="E13" s="11"/>
      <c r="F13" s="30">
        <f>SUM(F11:F12)</f>
        <v>0</v>
      </c>
      <c r="G13" s="53"/>
      <c r="H13" s="11"/>
      <c r="I13" s="30">
        <f>SUM(I11:I12)</f>
        <v>313817</v>
      </c>
      <c r="J13" s="11"/>
      <c r="K13" s="30">
        <f>SUM(K11:K12)</f>
        <v>0</v>
      </c>
      <c r="L13" s="11"/>
      <c r="M13" s="30">
        <f>SUM(M11:M12)</f>
        <v>313817</v>
      </c>
      <c r="N13" s="53"/>
      <c r="O13" s="11"/>
      <c r="P13" s="30">
        <f>SUM(P11:P12)</f>
        <v>313817</v>
      </c>
      <c r="Q13" s="12"/>
      <c r="R13" s="30">
        <f>SUM(R11:R12)</f>
        <v>313817</v>
      </c>
      <c r="S13" s="50"/>
      <c r="T13" s="12"/>
      <c r="U13" s="30">
        <f>SUM(U11:U12)</f>
        <v>12636</v>
      </c>
      <c r="V13" s="11"/>
      <c r="W13" s="30">
        <f>SUM(W11:W12)</f>
        <v>0</v>
      </c>
      <c r="X13" s="11"/>
      <c r="Y13" s="30">
        <f>SUM(Y11:Y12)</f>
        <v>12636</v>
      </c>
      <c r="Z13" s="53"/>
      <c r="AA13" s="11"/>
      <c r="AB13" s="30">
        <f>SUM(AB11:AB12)</f>
        <v>107550</v>
      </c>
      <c r="AC13" s="11"/>
      <c r="AD13" s="30">
        <f>SUM(AD11:AD12)</f>
        <v>0</v>
      </c>
      <c r="AE13" s="11"/>
      <c r="AF13" s="30">
        <f>SUM(AF11:AF12)</f>
        <v>107550</v>
      </c>
      <c r="AG13" s="53"/>
      <c r="AH13" s="11"/>
      <c r="AI13" s="30">
        <f>SUM(AI11:AI12)</f>
        <v>120186</v>
      </c>
      <c r="AJ13" s="12"/>
      <c r="AK13" s="30">
        <f>SUM(AK11:AK12)</f>
        <v>120186</v>
      </c>
      <c r="AL13" s="50"/>
      <c r="AM13" s="12"/>
      <c r="AN13" s="30">
        <f>SUM(AN11:AN12)</f>
        <v>0</v>
      </c>
      <c r="AO13" s="11"/>
      <c r="AP13" s="30">
        <f>SUM(AP11:AP12)</f>
        <v>0</v>
      </c>
      <c r="AQ13" s="11"/>
      <c r="AR13" s="30">
        <f>SUM(AR11:AR12)</f>
        <v>0</v>
      </c>
      <c r="AS13" s="53"/>
      <c r="AT13" s="11"/>
      <c r="AU13" s="30">
        <f>SUM(AU11:AU12)</f>
        <v>12223</v>
      </c>
      <c r="AV13" s="11"/>
      <c r="AW13" s="30">
        <f>SUM(AW11:AW12)</f>
        <v>0</v>
      </c>
      <c r="AX13" s="11"/>
      <c r="AY13" s="30">
        <f>SUM(AY11:AY12)</f>
        <v>12223</v>
      </c>
      <c r="AZ13" s="53"/>
      <c r="BA13" s="11"/>
      <c r="BB13" s="30">
        <f>SUM(BB11:BB12)</f>
        <v>12223</v>
      </c>
      <c r="BC13" s="12"/>
      <c r="BD13" s="30">
        <f>SUM(BD11:BD12)</f>
        <v>12223</v>
      </c>
      <c r="BE13" s="50"/>
      <c r="BF13" s="12"/>
      <c r="BG13" s="30">
        <f>SUM(BG11:BG12)</f>
        <v>12636</v>
      </c>
      <c r="BI13" s="30">
        <f>SUM(BI11:BI12)</f>
        <v>433590</v>
      </c>
      <c r="BK13" s="30">
        <f>SUM(BK11:BK12)</f>
        <v>446226</v>
      </c>
      <c r="BM13" s="69">
        <f>SUM(BM11:BM12)</f>
        <v>446226482.58000004</v>
      </c>
      <c r="BN13" s="69">
        <f t="shared" si="0"/>
        <v>446226</v>
      </c>
      <c r="BO13" s="72">
        <f t="shared" si="1"/>
        <v>0</v>
      </c>
    </row>
    <row r="14" spans="1:67">
      <c r="A14" s="86" t="s">
        <v>73</v>
      </c>
      <c r="B14" s="30">
        <f>SUM(B10:B12)</f>
        <v>0</v>
      </c>
      <c r="C14" s="11"/>
      <c r="D14" s="30">
        <f>SUM(D10:D12)</f>
        <v>0</v>
      </c>
      <c r="E14" s="11"/>
      <c r="F14" s="30">
        <f>SUM(F10:F12)</f>
        <v>0</v>
      </c>
      <c r="G14" s="53"/>
      <c r="H14" s="11"/>
      <c r="I14" s="30">
        <f>SUM(I10:I12)</f>
        <v>584904</v>
      </c>
      <c r="J14" s="11"/>
      <c r="K14" s="30">
        <f>SUM(K10:K12)</f>
        <v>0</v>
      </c>
      <c r="L14" s="11"/>
      <c r="M14" s="30">
        <f>SUM(M10:M12)</f>
        <v>584904</v>
      </c>
      <c r="N14" s="53"/>
      <c r="O14" s="11"/>
      <c r="P14" s="30">
        <f>SUM(P10:P12)</f>
        <v>584904</v>
      </c>
      <c r="Q14" s="12"/>
      <c r="R14" s="30">
        <f>SUM(R10:R12)</f>
        <v>584904</v>
      </c>
      <c r="S14" s="50"/>
      <c r="T14" s="12"/>
      <c r="U14" s="30">
        <f>SUM(U10:U12)</f>
        <v>12636</v>
      </c>
      <c r="V14" s="11"/>
      <c r="W14" s="30">
        <f>SUM(W10:W12)</f>
        <v>0</v>
      </c>
      <c r="X14" s="11"/>
      <c r="Y14" s="30">
        <f>SUM(Y10:Y12)</f>
        <v>12636</v>
      </c>
      <c r="Z14" s="53"/>
      <c r="AA14" s="11"/>
      <c r="AB14" s="30">
        <f>SUM(AB10:AB12)</f>
        <v>144404</v>
      </c>
      <c r="AC14" s="11"/>
      <c r="AD14" s="30">
        <f>SUM(AD10:AD12)</f>
        <v>0</v>
      </c>
      <c r="AE14" s="11"/>
      <c r="AF14" s="30">
        <f>SUM(AF10:AF12)</f>
        <v>144404</v>
      </c>
      <c r="AG14" s="53"/>
      <c r="AH14" s="11"/>
      <c r="AI14" s="30">
        <f>SUM(AI10:AI12)</f>
        <v>157040</v>
      </c>
      <c r="AJ14" s="12"/>
      <c r="AK14" s="30">
        <f>SUM(AK10:AK12)</f>
        <v>157040</v>
      </c>
      <c r="AL14" s="50"/>
      <c r="AM14" s="12"/>
      <c r="AN14" s="30">
        <f>SUM(AN10:AN12)</f>
        <v>0</v>
      </c>
      <c r="AO14" s="11"/>
      <c r="AP14" s="30">
        <f>SUM(AP10:AP12)</f>
        <v>0</v>
      </c>
      <c r="AQ14" s="11"/>
      <c r="AR14" s="30">
        <f>SUM(AR10:AR12)</f>
        <v>0</v>
      </c>
      <c r="AS14" s="53"/>
      <c r="AT14" s="11"/>
      <c r="AU14" s="30">
        <f>SUM(AU10:AU12)</f>
        <v>11490</v>
      </c>
      <c r="AV14" s="11"/>
      <c r="AW14" s="30">
        <f>SUM(AW10:AW12)</f>
        <v>0</v>
      </c>
      <c r="AX14" s="11"/>
      <c r="AY14" s="30">
        <f>SUM(AY10:AY12)</f>
        <v>11490</v>
      </c>
      <c r="AZ14" s="53"/>
      <c r="BA14" s="11"/>
      <c r="BB14" s="30">
        <f>SUM(BB10:BB12)</f>
        <v>11490</v>
      </c>
      <c r="BC14" s="12"/>
      <c r="BD14" s="30">
        <f>SUM(BD10:BD12)</f>
        <v>11490</v>
      </c>
      <c r="BE14" s="50"/>
      <c r="BF14" s="12"/>
      <c r="BG14" s="30">
        <f>SUM(BG10:BG12)</f>
        <v>12636</v>
      </c>
      <c r="BI14" s="30">
        <f>SUM(BI10:BI12)</f>
        <v>740798</v>
      </c>
      <c r="BK14" s="30">
        <f>SUM(BK10:BK12)</f>
        <v>753434</v>
      </c>
      <c r="BM14" s="69">
        <f>SUM(BM10:BM12)</f>
        <v>753433497.94499993</v>
      </c>
      <c r="BN14" s="69">
        <f t="shared" si="0"/>
        <v>753433</v>
      </c>
      <c r="BO14" s="72">
        <f t="shared" si="1"/>
        <v>1</v>
      </c>
    </row>
    <row r="15" spans="1:67">
      <c r="A15" s="85" t="s">
        <v>31</v>
      </c>
      <c r="B15" s="30">
        <f>SUM(B7:B8,B14)</f>
        <v>276907</v>
      </c>
      <c r="C15" s="11"/>
      <c r="D15" s="30">
        <f>SUM(D7:D8,D14)</f>
        <v>-1</v>
      </c>
      <c r="E15" s="11"/>
      <c r="F15" s="30">
        <f>SUM(F7:F8,F14)</f>
        <v>276906</v>
      </c>
      <c r="G15" s="53"/>
      <c r="H15" s="11"/>
      <c r="I15" s="30">
        <f>SUM(I7:I8,I14)</f>
        <v>584904</v>
      </c>
      <c r="J15" s="11"/>
      <c r="K15" s="30">
        <f>SUM(K7:K8,K14)</f>
        <v>0</v>
      </c>
      <c r="L15" s="11"/>
      <c r="M15" s="30">
        <f>SUM(M7:M8,M14)</f>
        <v>584904</v>
      </c>
      <c r="N15" s="53"/>
      <c r="O15" s="11"/>
      <c r="P15" s="30">
        <f>SUM(P7:P8,P14)</f>
        <v>861811</v>
      </c>
      <c r="Q15" s="12"/>
      <c r="R15" s="30">
        <f>SUM(R7:R8,R14)</f>
        <v>861810</v>
      </c>
      <c r="S15" s="50"/>
      <c r="T15" s="12"/>
      <c r="U15" s="30">
        <f>SUM(U7:U8,U14)</f>
        <v>539203</v>
      </c>
      <c r="V15" s="11"/>
      <c r="W15" s="30">
        <f>SUM(W7:W8,W14)</f>
        <v>0</v>
      </c>
      <c r="X15" s="11"/>
      <c r="Y15" s="30">
        <f>SUM(Y7:Y8,Y14)</f>
        <v>539203</v>
      </c>
      <c r="Z15" s="53"/>
      <c r="AA15" s="11"/>
      <c r="AB15" s="30">
        <f>SUM(AB7:AB8,AB14)</f>
        <v>144404</v>
      </c>
      <c r="AC15" s="11"/>
      <c r="AD15" s="30">
        <f>SUM(AD7:AD8,AD14)</f>
        <v>0</v>
      </c>
      <c r="AE15" s="11"/>
      <c r="AF15" s="30">
        <f>SUM(AF7:AF8,AF14)</f>
        <v>144404</v>
      </c>
      <c r="AG15" s="53"/>
      <c r="AH15" s="11"/>
      <c r="AI15" s="30">
        <f>SUM(AI7:AI8,AI14)</f>
        <v>683607</v>
      </c>
      <c r="AJ15" s="12"/>
      <c r="AK15" s="30">
        <f>SUM(AK7:AK8,AK14)</f>
        <v>683607</v>
      </c>
      <c r="AL15" s="50"/>
      <c r="AM15" s="12"/>
      <c r="AN15" s="30">
        <f>SUM(AN7:AN8,AN14)</f>
        <v>57335</v>
      </c>
      <c r="AO15" s="11"/>
      <c r="AP15" s="30">
        <f>SUM(AP7:AP8,AP14)</f>
        <v>0</v>
      </c>
      <c r="AQ15" s="11"/>
      <c r="AR15" s="30">
        <f>SUM(AR7:AR8,AR14)</f>
        <v>57335</v>
      </c>
      <c r="AS15" s="53"/>
      <c r="AT15" s="11"/>
      <c r="AU15" s="30">
        <f>SUM(AU7:AU8,AU14)</f>
        <v>11490</v>
      </c>
      <c r="AV15" s="11"/>
      <c r="AW15" s="30">
        <f>SUM(AW7:AW8,AW14)</f>
        <v>0</v>
      </c>
      <c r="AX15" s="11"/>
      <c r="AY15" s="30">
        <f>SUM(AY7:AY8,AY14)</f>
        <v>11490</v>
      </c>
      <c r="AZ15" s="53"/>
      <c r="BA15" s="11"/>
      <c r="BB15" s="30">
        <f>SUM(BB7:BB8,BB14)</f>
        <v>68825</v>
      </c>
      <c r="BC15" s="12"/>
      <c r="BD15" s="30">
        <f>SUM(BD7:BD8,BD14)</f>
        <v>68825</v>
      </c>
      <c r="BE15" s="50"/>
      <c r="BF15" s="12"/>
      <c r="BG15" s="30">
        <f>SUM(BG7:BG8,BG14)</f>
        <v>873444</v>
      </c>
      <c r="BI15" s="30">
        <f>SUM(BI7:BI8,BI14)</f>
        <v>740798</v>
      </c>
      <c r="BK15" s="30">
        <f>SUM(BK7:BK8,BK14)</f>
        <v>1614242</v>
      </c>
      <c r="BM15" s="69">
        <f>SUM(BM7:BM8,BM14)</f>
        <v>1614242040.8849998</v>
      </c>
      <c r="BN15" s="69">
        <f t="shared" si="0"/>
        <v>1614242</v>
      </c>
      <c r="BO15" s="72">
        <f t="shared" si="1"/>
        <v>0</v>
      </c>
    </row>
    <row r="16" spans="1:67">
      <c r="A16" s="8"/>
      <c r="B16" s="12"/>
      <c r="C16" s="11"/>
      <c r="D16" s="12"/>
      <c r="E16" s="11"/>
      <c r="F16" s="12"/>
      <c r="G16" s="53"/>
      <c r="H16" s="11"/>
      <c r="I16" s="12"/>
      <c r="J16" s="11"/>
      <c r="K16" s="12"/>
      <c r="L16" s="11"/>
      <c r="M16" s="12"/>
      <c r="N16" s="53"/>
      <c r="O16" s="11"/>
      <c r="P16" s="12"/>
      <c r="Q16" s="12"/>
      <c r="R16" s="12"/>
      <c r="S16" s="50"/>
      <c r="T16" s="12"/>
      <c r="U16" s="12"/>
      <c r="V16" s="11"/>
      <c r="W16" s="12"/>
      <c r="X16" s="11"/>
      <c r="Y16" s="12"/>
      <c r="Z16" s="53"/>
      <c r="AA16" s="11"/>
      <c r="AB16" s="12"/>
      <c r="AC16" s="11"/>
      <c r="AD16" s="12"/>
      <c r="AE16" s="11"/>
      <c r="AF16" s="12"/>
      <c r="AG16" s="53"/>
      <c r="AH16" s="11"/>
      <c r="AI16" s="12"/>
      <c r="AJ16" s="12"/>
      <c r="AK16" s="12"/>
      <c r="AL16" s="50"/>
      <c r="AM16" s="12"/>
      <c r="AN16" s="12"/>
      <c r="AO16" s="11"/>
      <c r="AP16" s="12"/>
      <c r="AQ16" s="11"/>
      <c r="AR16" s="12"/>
      <c r="AS16" s="53"/>
      <c r="AT16" s="11"/>
      <c r="AU16" s="12"/>
      <c r="AV16" s="11"/>
      <c r="AW16" s="12"/>
      <c r="AX16" s="11"/>
      <c r="AY16" s="12"/>
      <c r="AZ16" s="53"/>
      <c r="BA16" s="11"/>
      <c r="BB16" s="12"/>
      <c r="BC16" s="12"/>
      <c r="BD16" s="12"/>
      <c r="BE16" s="50"/>
      <c r="BF16" s="12"/>
      <c r="BG16" s="12"/>
      <c r="BI16" s="12"/>
      <c r="BK16" s="12"/>
      <c r="BM16" s="31"/>
      <c r="BN16" s="31"/>
      <c r="BO16" s="34"/>
    </row>
    <row r="17" spans="1:67">
      <c r="A17" s="85" t="s">
        <v>1</v>
      </c>
      <c r="B17" s="11"/>
      <c r="C17" s="11"/>
      <c r="D17" s="46"/>
      <c r="E17" s="11"/>
      <c r="F17" s="33"/>
      <c r="G17" s="53"/>
      <c r="H17" s="11"/>
      <c r="I17" s="11"/>
      <c r="J17" s="11"/>
      <c r="K17" s="46"/>
      <c r="L17" s="11"/>
      <c r="M17" s="33"/>
      <c r="N17" s="53"/>
      <c r="O17" s="11"/>
      <c r="P17" s="11"/>
      <c r="Q17" s="12"/>
      <c r="R17" s="11"/>
      <c r="S17" s="50"/>
      <c r="T17" s="12"/>
      <c r="U17" s="11"/>
      <c r="V17" s="11"/>
      <c r="W17" s="46"/>
      <c r="X17" s="11"/>
      <c r="Y17" s="33"/>
      <c r="Z17" s="53"/>
      <c r="AA17" s="11"/>
      <c r="AB17" s="11"/>
      <c r="AC17" s="11"/>
      <c r="AD17" s="46"/>
      <c r="AE17" s="11"/>
      <c r="AF17" s="33"/>
      <c r="AG17" s="53"/>
      <c r="AH17" s="11"/>
      <c r="AI17" s="11"/>
      <c r="AJ17" s="12"/>
      <c r="AK17" s="11"/>
      <c r="AL17" s="50"/>
      <c r="AM17" s="12"/>
      <c r="AN17" s="11"/>
      <c r="AO17" s="11"/>
      <c r="AP17" s="46"/>
      <c r="AQ17" s="11"/>
      <c r="AR17" s="33"/>
      <c r="AS17" s="53"/>
      <c r="AT17" s="11"/>
      <c r="AU17" s="11"/>
      <c r="AV17" s="11"/>
      <c r="AW17" s="46"/>
      <c r="AX17" s="11"/>
      <c r="AY17" s="33"/>
      <c r="AZ17" s="53"/>
      <c r="BA17" s="11"/>
      <c r="BB17" s="11"/>
      <c r="BC17" s="12"/>
      <c r="BD17" s="11"/>
      <c r="BE17" s="50"/>
      <c r="BF17" s="12"/>
      <c r="BG17" s="11"/>
      <c r="BI17" s="11"/>
      <c r="BK17" s="11"/>
      <c r="BN17" s="11"/>
      <c r="BO17" s="11"/>
    </row>
    <row r="18" spans="1:67">
      <c r="A18" s="86" t="s">
        <v>38</v>
      </c>
      <c r="B18" s="11"/>
      <c r="C18" s="11"/>
      <c r="D18" s="46"/>
      <c r="E18" s="11"/>
      <c r="F18" s="33"/>
      <c r="G18" s="53"/>
      <c r="H18" s="11"/>
      <c r="I18" s="11"/>
      <c r="J18" s="11"/>
      <c r="K18" s="46"/>
      <c r="L18" s="11"/>
      <c r="M18" s="33"/>
      <c r="N18" s="53"/>
      <c r="O18" s="11"/>
      <c r="P18" s="11"/>
      <c r="Q18" s="12"/>
      <c r="R18" s="11"/>
      <c r="S18" s="50"/>
      <c r="T18" s="12"/>
      <c r="U18" s="11"/>
      <c r="V18" s="11"/>
      <c r="W18" s="46"/>
      <c r="X18" s="11"/>
      <c r="Y18" s="33"/>
      <c r="Z18" s="53"/>
      <c r="AA18" s="11"/>
      <c r="AB18" s="11"/>
      <c r="AC18" s="11"/>
      <c r="AD18" s="46"/>
      <c r="AE18" s="11"/>
      <c r="AF18" s="33"/>
      <c r="AG18" s="53"/>
      <c r="AH18" s="11"/>
      <c r="AI18" s="11"/>
      <c r="AJ18" s="12"/>
      <c r="AK18" s="11"/>
      <c r="AL18" s="50"/>
      <c r="AM18" s="12"/>
      <c r="AN18" s="11"/>
      <c r="AO18" s="11"/>
      <c r="AP18" s="46"/>
      <c r="AQ18" s="11"/>
      <c r="AR18" s="33"/>
      <c r="AS18" s="53"/>
      <c r="AT18" s="11"/>
      <c r="AU18" s="11"/>
      <c r="AV18" s="11"/>
      <c r="AW18" s="46"/>
      <c r="AX18" s="11"/>
      <c r="AY18" s="33"/>
      <c r="AZ18" s="53"/>
      <c r="BA18" s="11"/>
      <c r="BB18" s="11"/>
      <c r="BC18" s="12"/>
      <c r="BD18" s="11"/>
      <c r="BE18" s="50"/>
      <c r="BF18" s="12"/>
      <c r="BG18" s="11"/>
      <c r="BI18" s="11"/>
      <c r="BK18" s="11"/>
      <c r="BN18" s="11"/>
      <c r="BO18" s="11"/>
    </row>
    <row r="19" spans="1:67">
      <c r="A19" s="9" t="s">
        <v>4</v>
      </c>
      <c r="B19" s="32">
        <f>ROUND(('Essbase - Mgmt View'!H18)/1000,0)</f>
        <v>62093</v>
      </c>
      <c r="C19" s="11"/>
      <c r="D19" s="75">
        <v>-1</v>
      </c>
      <c r="E19" s="11"/>
      <c r="F19" s="42">
        <f>SUM(B19:D19)</f>
        <v>62092</v>
      </c>
      <c r="G19" s="53"/>
      <c r="H19" s="11"/>
      <c r="I19" s="32"/>
      <c r="J19" s="11"/>
      <c r="K19" s="45"/>
      <c r="L19" s="11"/>
      <c r="M19" s="42">
        <f>SUM(I19:K19)</f>
        <v>0</v>
      </c>
      <c r="N19" s="53"/>
      <c r="O19" s="11"/>
      <c r="P19" s="27">
        <f>B19+I19</f>
        <v>62093</v>
      </c>
      <c r="Q19" s="12"/>
      <c r="R19" s="27">
        <f>F19+M19</f>
        <v>62092</v>
      </c>
      <c r="S19" s="50"/>
      <c r="T19" s="12"/>
      <c r="U19" s="32">
        <f>ROUND(('Essbase - Mgmt View'!I18)/1000,0)</f>
        <v>114061</v>
      </c>
      <c r="V19" s="11"/>
      <c r="W19" s="45"/>
      <c r="X19" s="11"/>
      <c r="Y19" s="42">
        <f>SUM(U19:W19)</f>
        <v>114061</v>
      </c>
      <c r="Z19" s="53"/>
      <c r="AA19" s="11"/>
      <c r="AB19" s="32"/>
      <c r="AC19" s="11"/>
      <c r="AD19" s="45"/>
      <c r="AE19" s="11"/>
      <c r="AF19" s="42">
        <f>SUM(AB19:AD19)</f>
        <v>0</v>
      </c>
      <c r="AG19" s="53"/>
      <c r="AH19" s="11"/>
      <c r="AI19" s="27">
        <f>U19+AB19</f>
        <v>114061</v>
      </c>
      <c r="AJ19" s="12"/>
      <c r="AK19" s="27">
        <f>Y19+AF19</f>
        <v>114061</v>
      </c>
      <c r="AL19" s="50"/>
      <c r="AM19" s="12"/>
      <c r="AN19" s="32">
        <f>ROUND(('Essbase - Mgmt View'!J18)/1000,0)</f>
        <v>17709</v>
      </c>
      <c r="AO19" s="11"/>
      <c r="AP19" s="45"/>
      <c r="AQ19" s="11"/>
      <c r="AR19" s="42">
        <f>SUM(AN19:AP19)</f>
        <v>17709</v>
      </c>
      <c r="AS19" s="53"/>
      <c r="AT19" s="11"/>
      <c r="AU19" s="32"/>
      <c r="AV19" s="11"/>
      <c r="AW19" s="45"/>
      <c r="AX19" s="11"/>
      <c r="AY19" s="42">
        <f>SUM(AU19:AW19)</f>
        <v>0</v>
      </c>
      <c r="AZ19" s="53"/>
      <c r="BA19" s="11"/>
      <c r="BB19" s="27">
        <f>AN19+AU19</f>
        <v>17709</v>
      </c>
      <c r="BC19" s="12"/>
      <c r="BD19" s="27">
        <f>AR19+AY19</f>
        <v>17709</v>
      </c>
      <c r="BE19" s="50"/>
      <c r="BF19" s="12"/>
      <c r="BG19" s="27">
        <f>F19+Y19+AR19</f>
        <v>193862</v>
      </c>
      <c r="BI19" s="27">
        <f>M19+AF19+AY19</f>
        <v>0</v>
      </c>
      <c r="BK19" s="27">
        <f>BG19+BI19</f>
        <v>193862</v>
      </c>
      <c r="BM19" s="32">
        <f>SUM('Essbase - Mgmt View'!G18)</f>
        <v>193862942.94999999</v>
      </c>
      <c r="BN19" s="32">
        <f>ROUND(BM19/1000,0)</f>
        <v>193863</v>
      </c>
      <c r="BO19" s="72">
        <f t="shared" ref="BO19:BO31" si="2">BK19-BN19</f>
        <v>-1</v>
      </c>
    </row>
    <row r="20" spans="1:67">
      <c r="A20" s="9" t="s">
        <v>3</v>
      </c>
      <c r="B20" s="32">
        <f>ROUND('Essbase - Mgmt View'!H20/1000,0)</f>
        <v>16961</v>
      </c>
      <c r="C20" s="11"/>
      <c r="D20" s="45"/>
      <c r="E20" s="11"/>
      <c r="F20" s="42">
        <f>SUM(B20:D20)</f>
        <v>16961</v>
      </c>
      <c r="G20" s="53"/>
      <c r="H20" s="11"/>
      <c r="I20" s="32"/>
      <c r="J20" s="11"/>
      <c r="K20" s="45"/>
      <c r="L20" s="11"/>
      <c r="M20" s="42">
        <f>SUM(I20:K20)</f>
        <v>0</v>
      </c>
      <c r="N20" s="53"/>
      <c r="O20" s="11"/>
      <c r="P20" s="27">
        <f>B20+I20</f>
        <v>16961</v>
      </c>
      <c r="Q20" s="12"/>
      <c r="R20" s="27">
        <f>F20+M20</f>
        <v>16961</v>
      </c>
      <c r="S20" s="50"/>
      <c r="T20" s="12"/>
      <c r="U20" s="32">
        <f>ROUND('Essbase - Mgmt View'!I20/1000,0)</f>
        <v>20901</v>
      </c>
      <c r="V20" s="11"/>
      <c r="W20" s="45"/>
      <c r="X20" s="11"/>
      <c r="Y20" s="42">
        <f>SUM(U20:W20)</f>
        <v>20901</v>
      </c>
      <c r="Z20" s="53"/>
      <c r="AA20" s="11"/>
      <c r="AB20" s="32"/>
      <c r="AC20" s="11"/>
      <c r="AD20" s="45"/>
      <c r="AE20" s="11"/>
      <c r="AF20" s="42">
        <f>SUM(AB20:AD20)</f>
        <v>0</v>
      </c>
      <c r="AG20" s="53"/>
      <c r="AH20" s="11"/>
      <c r="AI20" s="27">
        <f t="shared" ref="AI20:AI22" si="3">U20+AB20</f>
        <v>20901</v>
      </c>
      <c r="AJ20" s="12"/>
      <c r="AK20" s="27">
        <f>Y20+AF20</f>
        <v>20901</v>
      </c>
      <c r="AL20" s="50"/>
      <c r="AM20" s="12"/>
      <c r="AN20" s="32">
        <f>ROUND('Essbase - Mgmt View'!J20/1000,0)</f>
        <v>955</v>
      </c>
      <c r="AO20" s="11"/>
      <c r="AP20" s="45"/>
      <c r="AQ20" s="11"/>
      <c r="AR20" s="42">
        <f>SUM(AN20:AP20)</f>
        <v>955</v>
      </c>
      <c r="AS20" s="53"/>
      <c r="AT20" s="11"/>
      <c r="AU20" s="32"/>
      <c r="AV20" s="11"/>
      <c r="AW20" s="45"/>
      <c r="AX20" s="11"/>
      <c r="AY20" s="42">
        <f>SUM(AU20:AW20)</f>
        <v>0</v>
      </c>
      <c r="AZ20" s="53"/>
      <c r="BA20" s="11"/>
      <c r="BB20" s="27">
        <f t="shared" ref="BB20:BB29" si="4">AN20+AU20</f>
        <v>955</v>
      </c>
      <c r="BC20" s="12"/>
      <c r="BD20" s="27">
        <f>AR20+AY20</f>
        <v>955</v>
      </c>
      <c r="BE20" s="50"/>
      <c r="BF20" s="12"/>
      <c r="BG20" s="27">
        <f>F20+Y20+AR20</f>
        <v>38817</v>
      </c>
      <c r="BI20" s="27">
        <f>M20+AF20+AY20</f>
        <v>0</v>
      </c>
      <c r="BK20" s="27">
        <f>BG20+BI20</f>
        <v>38817</v>
      </c>
      <c r="BM20" s="32">
        <f>SUM('Essbase - Mgmt View'!G20)</f>
        <v>38816901.209999993</v>
      </c>
      <c r="BN20" s="32">
        <f>ROUND(BM20/1000,0)</f>
        <v>38817</v>
      </c>
      <c r="BO20" s="72">
        <f t="shared" si="2"/>
        <v>0</v>
      </c>
    </row>
    <row r="21" spans="1:67">
      <c r="A21" s="9" t="s">
        <v>33</v>
      </c>
      <c r="S21" s="50"/>
      <c r="T21" s="12"/>
      <c r="AL21" s="50"/>
      <c r="AM21" s="12"/>
      <c r="BE21" s="50"/>
      <c r="BF21" s="12"/>
      <c r="BN21" s="11"/>
    </row>
    <row r="22" spans="1:67">
      <c r="A22" s="87" t="s">
        <v>25</v>
      </c>
      <c r="B22" s="32"/>
      <c r="C22" s="11"/>
      <c r="D22" s="45"/>
      <c r="E22" s="11"/>
      <c r="F22" s="42">
        <f>SUM(B22:D22)</f>
        <v>0</v>
      </c>
      <c r="G22" s="53"/>
      <c r="H22" s="11"/>
      <c r="I22" s="32">
        <f>ROUND('Essbase - Mgmt View'!H22/1000,0)</f>
        <v>89323</v>
      </c>
      <c r="J22" s="11"/>
      <c r="K22" s="45"/>
      <c r="L22" s="11"/>
      <c r="M22" s="42">
        <f>SUM(I22:K22)</f>
        <v>89323</v>
      </c>
      <c r="N22" s="53"/>
      <c r="O22" s="11"/>
      <c r="P22" s="27">
        <f t="shared" ref="P22:P29" si="5">B22+I22</f>
        <v>89323</v>
      </c>
      <c r="R22" s="27">
        <f>F22+M22</f>
        <v>89323</v>
      </c>
      <c r="S22" s="50"/>
      <c r="T22" s="12"/>
      <c r="U22" s="32"/>
      <c r="V22" s="11"/>
      <c r="W22" s="45"/>
      <c r="X22" s="11"/>
      <c r="Y22" s="42">
        <f>SUM(U22:W22)</f>
        <v>0</v>
      </c>
      <c r="Z22" s="53"/>
      <c r="AA22" s="11"/>
      <c r="AB22" s="32">
        <f>ROUND('Essbase - Mgmt View'!I22/1000,0)</f>
        <v>17145</v>
      </c>
      <c r="AC22" s="11"/>
      <c r="AD22" s="45"/>
      <c r="AE22" s="11"/>
      <c r="AF22" s="42">
        <f>SUM(AB22:AD22)</f>
        <v>17145</v>
      </c>
      <c r="AG22" s="53"/>
      <c r="AH22" s="11"/>
      <c r="AI22" s="27">
        <f t="shared" si="3"/>
        <v>17145</v>
      </c>
      <c r="AK22" s="27">
        <f>Y22+AF22</f>
        <v>17145</v>
      </c>
      <c r="AL22" s="50"/>
      <c r="AM22" s="12"/>
      <c r="AN22" s="32"/>
      <c r="AO22" s="11"/>
      <c r="AP22" s="45"/>
      <c r="AQ22" s="11"/>
      <c r="AR22" s="42">
        <f>SUM(AN22:AP22)</f>
        <v>0</v>
      </c>
      <c r="AS22" s="53"/>
      <c r="AT22" s="11"/>
      <c r="AU22" s="32">
        <f>ROUND('Essbase - Mgmt View'!J22/1000,0)</f>
        <v>-2502</v>
      </c>
      <c r="AV22" s="11"/>
      <c r="AW22" s="45"/>
      <c r="AX22" s="11"/>
      <c r="AY22" s="42">
        <f>SUM(AU22:AW22)</f>
        <v>-2502</v>
      </c>
      <c r="AZ22" s="53"/>
      <c r="BA22" s="11"/>
      <c r="BB22" s="27">
        <f t="shared" si="4"/>
        <v>-2502</v>
      </c>
      <c r="BD22" s="27">
        <f>AR22+AY22</f>
        <v>-2502</v>
      </c>
      <c r="BE22" s="50"/>
      <c r="BF22" s="12"/>
      <c r="BG22" s="27">
        <f>F22+Y22+AR22</f>
        <v>0</v>
      </c>
      <c r="BI22" s="27">
        <f>M22+AF22+AY22</f>
        <v>103966</v>
      </c>
      <c r="BK22" s="27">
        <f>BG22+BI22</f>
        <v>103966</v>
      </c>
      <c r="BM22" s="32">
        <f>SUM('Essbase - Mgmt View'!G22)</f>
        <v>103966039.89799999</v>
      </c>
      <c r="BN22" s="32">
        <f>ROUND(BM22/1000,0)</f>
        <v>103966</v>
      </c>
      <c r="BO22" s="72">
        <f t="shared" si="2"/>
        <v>0</v>
      </c>
    </row>
    <row r="23" spans="1:67">
      <c r="A23" s="87" t="s">
        <v>26</v>
      </c>
      <c r="B23" s="31"/>
      <c r="C23" s="12"/>
      <c r="D23" s="76"/>
      <c r="E23" s="12"/>
      <c r="F23" s="55">
        <f>SUM(B23:D23)</f>
        <v>0</v>
      </c>
      <c r="G23" s="12"/>
      <c r="H23" s="12"/>
      <c r="I23" s="31">
        <f>ROUND('Essbase - Mgmt View'!H23/1000,0)</f>
        <v>145783</v>
      </c>
      <c r="J23" s="12"/>
      <c r="K23" s="76"/>
      <c r="L23" s="12"/>
      <c r="M23" s="55">
        <f>SUM(I23:K23)</f>
        <v>145783</v>
      </c>
      <c r="N23" s="12"/>
      <c r="O23" s="12"/>
      <c r="P23" s="71">
        <f>B23+I23</f>
        <v>145783</v>
      </c>
      <c r="R23" s="71">
        <f>F23+M23</f>
        <v>145783</v>
      </c>
      <c r="S23" s="50"/>
      <c r="T23" s="12"/>
      <c r="U23" s="31"/>
      <c r="V23" s="12"/>
      <c r="W23" s="76"/>
      <c r="X23" s="12"/>
      <c r="Y23" s="55">
        <f>SUM(U23:W23)</f>
        <v>0</v>
      </c>
      <c r="Z23" s="12"/>
      <c r="AA23" s="12"/>
      <c r="AB23" s="31">
        <f>ROUND('Essbase - Mgmt View'!I23/1000,0)</f>
        <v>51168</v>
      </c>
      <c r="AC23" s="12"/>
      <c r="AD23" s="76"/>
      <c r="AE23" s="12"/>
      <c r="AF23" s="55">
        <f>SUM(AB23:AD23)</f>
        <v>51168</v>
      </c>
      <c r="AG23" s="12"/>
      <c r="AH23" s="12"/>
      <c r="AI23" s="71">
        <f>U23+AB23</f>
        <v>51168</v>
      </c>
      <c r="AK23" s="71">
        <f>Y23+AF23</f>
        <v>51168</v>
      </c>
      <c r="AL23" s="50"/>
      <c r="AM23" s="12"/>
      <c r="AN23" s="31"/>
      <c r="AO23" s="12"/>
      <c r="AP23" s="76"/>
      <c r="AQ23" s="12"/>
      <c r="AR23" s="55">
        <f>SUM(AN23:AP23)</f>
        <v>0</v>
      </c>
      <c r="AS23" s="12"/>
      <c r="AT23" s="12"/>
      <c r="AU23" s="31">
        <f>ROUND('Essbase - Mgmt View'!J23/1000,0)</f>
        <v>6528</v>
      </c>
      <c r="AV23" s="12"/>
      <c r="AW23" s="76"/>
      <c r="AX23" s="12"/>
      <c r="AY23" s="55">
        <f>SUM(AU23:AW23)</f>
        <v>6528</v>
      </c>
      <c r="AZ23" s="12"/>
      <c r="BA23" s="12"/>
      <c r="BB23" s="71">
        <f>AN23+AU23</f>
        <v>6528</v>
      </c>
      <c r="BD23" s="71">
        <f>AR23+AY23</f>
        <v>6528</v>
      </c>
      <c r="BE23" s="50"/>
      <c r="BF23" s="12"/>
      <c r="BG23" s="71">
        <f>F23+Y23+AR23</f>
        <v>0</v>
      </c>
      <c r="BH23" s="4"/>
      <c r="BI23" s="71">
        <f>M23+AF23+AY23</f>
        <v>203479</v>
      </c>
      <c r="BJ23" s="4"/>
      <c r="BK23" s="71">
        <f>BG23+BI23</f>
        <v>203479</v>
      </c>
      <c r="BM23" s="32">
        <f>SUM('Essbase - Mgmt View'!G23)</f>
        <v>203479344.21999997</v>
      </c>
      <c r="BN23" s="32">
        <f>ROUND(BM23/1000,0)</f>
        <v>203479</v>
      </c>
      <c r="BO23" s="72">
        <f t="shared" si="2"/>
        <v>0</v>
      </c>
    </row>
    <row r="24" spans="1:67">
      <c r="A24" s="87" t="s">
        <v>84</v>
      </c>
      <c r="B24" s="31"/>
      <c r="C24" s="12"/>
      <c r="D24" s="76"/>
      <c r="E24" s="12"/>
      <c r="F24" s="55">
        <f>SUM(B24:D24)</f>
        <v>0</v>
      </c>
      <c r="G24" s="12"/>
      <c r="H24" s="12"/>
      <c r="I24" s="31">
        <v>0</v>
      </c>
      <c r="J24" s="12"/>
      <c r="K24" s="76"/>
      <c r="L24" s="12"/>
      <c r="M24" s="55">
        <f>SUM(I24:K24)</f>
        <v>0</v>
      </c>
      <c r="N24" s="12"/>
      <c r="O24" s="12"/>
      <c r="P24" s="71">
        <f>B24+I24</f>
        <v>0</v>
      </c>
      <c r="R24" s="71">
        <f>F24+M24</f>
        <v>0</v>
      </c>
      <c r="S24" s="50"/>
      <c r="T24" s="12"/>
      <c r="U24" s="31"/>
      <c r="V24" s="12"/>
      <c r="W24" s="76"/>
      <c r="X24" s="12"/>
      <c r="Y24" s="55">
        <f>SUM(U24:W24)</f>
        <v>0</v>
      </c>
      <c r="Z24" s="12"/>
      <c r="AA24" s="12"/>
      <c r="AB24" s="31">
        <f>ROUND('Essbase - Mgmt View'!I24/1000,0)</f>
        <v>1387</v>
      </c>
      <c r="AC24" s="12"/>
      <c r="AD24" s="76"/>
      <c r="AE24" s="12"/>
      <c r="AF24" s="55">
        <f>SUM(AB24:AD24)</f>
        <v>1387</v>
      </c>
      <c r="AG24" s="12"/>
      <c r="AH24" s="12"/>
      <c r="AI24" s="71">
        <f>U24+AB24</f>
        <v>1387</v>
      </c>
      <c r="AK24" s="71">
        <f>Y24+AF24</f>
        <v>1387</v>
      </c>
      <c r="AL24" s="50"/>
      <c r="AM24" s="12"/>
      <c r="AN24" s="31"/>
      <c r="AO24" s="12"/>
      <c r="AP24" s="76"/>
      <c r="AQ24" s="12"/>
      <c r="AR24" s="55">
        <f>SUM(AN24:AP24)</f>
        <v>0</v>
      </c>
      <c r="AS24" s="12"/>
      <c r="AT24" s="12"/>
      <c r="AU24" s="31">
        <f>ROUND('Essbase - Mgmt View'!J24/1000,0)</f>
        <v>0</v>
      </c>
      <c r="AV24" s="12"/>
      <c r="AW24" s="76"/>
      <c r="AX24" s="12"/>
      <c r="AY24" s="55">
        <f>SUM(AU24:AW24)</f>
        <v>0</v>
      </c>
      <c r="AZ24" s="12"/>
      <c r="BA24" s="12"/>
      <c r="BB24" s="71">
        <f>AN24+AU24</f>
        <v>0</v>
      </c>
      <c r="BD24" s="71">
        <f>AR24+AY24</f>
        <v>0</v>
      </c>
      <c r="BE24" s="50"/>
      <c r="BF24" s="12"/>
      <c r="BG24" s="71">
        <f>F24+Y24+AR24</f>
        <v>0</v>
      </c>
      <c r="BH24" s="4"/>
      <c r="BI24" s="71">
        <f>M24+AF24+AY24</f>
        <v>1387</v>
      </c>
      <c r="BJ24" s="4"/>
      <c r="BK24" s="71">
        <f>BG24+BI24</f>
        <v>1387</v>
      </c>
      <c r="BM24" s="32">
        <f>SUM('Essbase - Mgmt View'!G24)</f>
        <v>2656897.81</v>
      </c>
      <c r="BN24" s="32">
        <f>ROUND(BM24/1000,0)</f>
        <v>2657</v>
      </c>
      <c r="BO24" s="72">
        <f t="shared" si="2"/>
        <v>-1270</v>
      </c>
    </row>
    <row r="25" spans="1:67">
      <c r="A25" s="9" t="s">
        <v>143</v>
      </c>
      <c r="B25" s="66">
        <f>B22+B23+B24</f>
        <v>0</v>
      </c>
      <c r="C25" s="11"/>
      <c r="D25" s="66">
        <f>D22+D23+D24</f>
        <v>0</v>
      </c>
      <c r="E25" s="11"/>
      <c r="F25" s="66">
        <f>F22+F23+F24</f>
        <v>0</v>
      </c>
      <c r="G25" s="53"/>
      <c r="H25" s="11"/>
      <c r="I25" s="66">
        <f>I22+I23+I24</f>
        <v>235106</v>
      </c>
      <c r="J25" s="11"/>
      <c r="K25" s="66">
        <f>K22+K23+K24</f>
        <v>0</v>
      </c>
      <c r="L25" s="11"/>
      <c r="M25" s="66">
        <f>M22+M23+M24</f>
        <v>235106</v>
      </c>
      <c r="N25" s="53"/>
      <c r="O25" s="53"/>
      <c r="P25" s="90">
        <f>P22+P23+P24</f>
        <v>235106</v>
      </c>
      <c r="R25" s="66">
        <f>R22+R23+R24</f>
        <v>235106</v>
      </c>
      <c r="S25" s="50"/>
      <c r="T25" s="12"/>
      <c r="U25" s="66">
        <f>U22+U23+U24</f>
        <v>0</v>
      </c>
      <c r="V25" s="11"/>
      <c r="W25" s="66">
        <f>W22+W23+W24</f>
        <v>0</v>
      </c>
      <c r="X25" s="11"/>
      <c r="Y25" s="66">
        <f>Y22+Y23+Y24</f>
        <v>0</v>
      </c>
      <c r="Z25" s="53"/>
      <c r="AA25" s="11"/>
      <c r="AB25" s="66">
        <f>AB22+AB23+AB24</f>
        <v>69700</v>
      </c>
      <c r="AC25" s="11"/>
      <c r="AD25" s="66">
        <f>AD22+AD23+AD24</f>
        <v>0</v>
      </c>
      <c r="AE25" s="11"/>
      <c r="AF25" s="66">
        <f>AF22+AF23+AF24</f>
        <v>69700</v>
      </c>
      <c r="AG25" s="53"/>
      <c r="AH25" s="53"/>
      <c r="AI25" s="90">
        <f>AI22+AI23+AI24</f>
        <v>69700</v>
      </c>
      <c r="AK25" s="66">
        <f>AK22+AK23+AK24</f>
        <v>69700</v>
      </c>
      <c r="AL25" s="50"/>
      <c r="AM25" s="12"/>
      <c r="AN25" s="66">
        <f>AN22+AN23+AN24</f>
        <v>0</v>
      </c>
      <c r="AO25" s="11"/>
      <c r="AP25" s="66">
        <f>AP22+AP23+AP24</f>
        <v>0</v>
      </c>
      <c r="AQ25" s="11"/>
      <c r="AR25" s="66">
        <f>AR22+AR23+AR24</f>
        <v>0</v>
      </c>
      <c r="AS25" s="53"/>
      <c r="AT25" s="11"/>
      <c r="AU25" s="66">
        <f>AU22+AU23+AU24</f>
        <v>4026</v>
      </c>
      <c r="AV25" s="11"/>
      <c r="AW25" s="66">
        <f>AW22+AW23+AW24</f>
        <v>0</v>
      </c>
      <c r="AX25" s="11"/>
      <c r="AY25" s="66">
        <f>AY22+AY23+AY24</f>
        <v>4026</v>
      </c>
      <c r="AZ25" s="53"/>
      <c r="BA25" s="53"/>
      <c r="BB25" s="90">
        <f>BB22+BB23+BB24</f>
        <v>4026</v>
      </c>
      <c r="BD25" s="66">
        <f>BD22+BD23+BD24</f>
        <v>4026</v>
      </c>
      <c r="BE25" s="50"/>
      <c r="BF25" s="12"/>
      <c r="BG25" s="66">
        <f>BG22+BG23+BG24</f>
        <v>0</v>
      </c>
      <c r="BI25" s="66">
        <f>BI22+BI23+BI24</f>
        <v>308832</v>
      </c>
      <c r="BK25" s="66">
        <f>BK22+BK23+BK24</f>
        <v>308832</v>
      </c>
      <c r="BM25" s="69">
        <f>SUM(BM22:BM24)</f>
        <v>310102281.92799997</v>
      </c>
      <c r="BN25" s="69">
        <f>ROUND(BM25/1000,0)</f>
        <v>310102</v>
      </c>
      <c r="BO25" s="72">
        <f t="shared" si="2"/>
        <v>-1270</v>
      </c>
    </row>
    <row r="26" spans="1:67">
      <c r="A26" s="86" t="s">
        <v>2</v>
      </c>
      <c r="B26" s="30">
        <f>B20+B19+B25</f>
        <v>79054</v>
      </c>
      <c r="C26" s="11"/>
      <c r="D26" s="30">
        <f>D20+D19+D25</f>
        <v>-1</v>
      </c>
      <c r="E26" s="11"/>
      <c r="F26" s="30">
        <f>F20+F19+F25</f>
        <v>79053</v>
      </c>
      <c r="G26" s="53"/>
      <c r="H26" s="11"/>
      <c r="I26" s="30">
        <f>I20+I19+I25</f>
        <v>235106</v>
      </c>
      <c r="J26" s="11"/>
      <c r="K26" s="30">
        <f>K20+K19+K25</f>
        <v>0</v>
      </c>
      <c r="L26" s="11"/>
      <c r="M26" s="30">
        <f>M20+M19+M25</f>
        <v>235106</v>
      </c>
      <c r="N26" s="53"/>
      <c r="O26" s="11"/>
      <c r="P26" s="30">
        <f>P20+P19+P25</f>
        <v>314160</v>
      </c>
      <c r="R26" s="30">
        <f>R20+R19+R25</f>
        <v>314159</v>
      </c>
      <c r="S26" s="50"/>
      <c r="T26" s="12"/>
      <c r="U26" s="30">
        <f>U20+U19+U25</f>
        <v>134962</v>
      </c>
      <c r="V26" s="11"/>
      <c r="W26" s="30">
        <f>W20+W19+W25</f>
        <v>0</v>
      </c>
      <c r="X26" s="11"/>
      <c r="Y26" s="30">
        <f>Y20+Y19+Y25</f>
        <v>134962</v>
      </c>
      <c r="Z26" s="53"/>
      <c r="AA26" s="11"/>
      <c r="AB26" s="30">
        <f>AB20+AB19+AB25</f>
        <v>69700</v>
      </c>
      <c r="AC26" s="11"/>
      <c r="AD26" s="30">
        <f>AD20+AD19+AD25</f>
        <v>0</v>
      </c>
      <c r="AE26" s="11"/>
      <c r="AF26" s="30">
        <f>AF20+AF19+AF25</f>
        <v>69700</v>
      </c>
      <c r="AG26" s="53"/>
      <c r="AH26" s="11"/>
      <c r="AI26" s="30">
        <f>AI20+AI19+AI25</f>
        <v>204662</v>
      </c>
      <c r="AK26" s="30">
        <f>AK20+AK19+AK25</f>
        <v>204662</v>
      </c>
      <c r="AL26" s="50"/>
      <c r="AM26" s="12"/>
      <c r="AN26" s="30">
        <f>AN20+AN19+AN25</f>
        <v>18664</v>
      </c>
      <c r="AO26" s="11"/>
      <c r="AP26" s="30">
        <f>AP20+AP19+AP25</f>
        <v>0</v>
      </c>
      <c r="AQ26" s="11"/>
      <c r="AR26" s="30">
        <f>AR20+AR19+AR25</f>
        <v>18664</v>
      </c>
      <c r="AS26" s="53"/>
      <c r="AT26" s="11"/>
      <c r="AU26" s="30">
        <f>AU20+AU19+AU25</f>
        <v>4026</v>
      </c>
      <c r="AV26" s="11"/>
      <c r="AW26" s="30">
        <f>AW20+AW19+AW25</f>
        <v>0</v>
      </c>
      <c r="AX26" s="11"/>
      <c r="AY26" s="30">
        <f>AY20+AY19+AY25</f>
        <v>4026</v>
      </c>
      <c r="AZ26" s="53"/>
      <c r="BA26" s="11"/>
      <c r="BB26" s="30">
        <f>BB20+BB19+BB25</f>
        <v>22690</v>
      </c>
      <c r="BD26" s="30">
        <f>BD20+BD19+BD25</f>
        <v>22690</v>
      </c>
      <c r="BE26" s="50"/>
      <c r="BF26" s="12"/>
      <c r="BG26" s="30">
        <f>BG20+BG19+BG25</f>
        <v>232679</v>
      </c>
      <c r="BI26" s="30">
        <f>BI20+BI19+BI25</f>
        <v>308832</v>
      </c>
      <c r="BK26" s="30">
        <f>BK20+BK19+BK25</f>
        <v>541511</v>
      </c>
      <c r="BM26" s="67">
        <f>SUM(BM19:BM20,BM25)</f>
        <v>542782126.08799994</v>
      </c>
      <c r="BN26" s="67">
        <f t="shared" ref="BN26:BN31" si="6">ROUND(BM26/1000,0)</f>
        <v>542782</v>
      </c>
      <c r="BO26" s="72">
        <f t="shared" si="2"/>
        <v>-1271</v>
      </c>
    </row>
    <row r="27" spans="1:67">
      <c r="A27" s="86" t="s">
        <v>75</v>
      </c>
      <c r="B27" s="12"/>
      <c r="C27" s="11"/>
      <c r="D27" s="12"/>
      <c r="E27" s="11"/>
      <c r="F27" s="12"/>
      <c r="G27" s="53"/>
      <c r="H27" s="11"/>
      <c r="I27" s="12"/>
      <c r="J27" s="11"/>
      <c r="K27" s="12"/>
      <c r="L27" s="11"/>
      <c r="M27" s="12"/>
      <c r="N27" s="53"/>
      <c r="O27" s="11"/>
      <c r="P27" s="12"/>
      <c r="R27" s="12"/>
      <c r="S27" s="50"/>
      <c r="T27" s="12"/>
      <c r="U27" s="12"/>
      <c r="V27" s="11"/>
      <c r="W27" s="12"/>
      <c r="X27" s="11"/>
      <c r="Y27" s="12"/>
      <c r="Z27" s="53"/>
      <c r="AA27" s="11"/>
      <c r="AB27" s="12"/>
      <c r="AC27" s="11"/>
      <c r="AD27" s="12"/>
      <c r="AE27" s="11"/>
      <c r="AF27" s="12"/>
      <c r="AG27" s="53"/>
      <c r="AH27" s="11"/>
      <c r="AI27" s="12"/>
      <c r="AK27" s="12"/>
      <c r="AL27" s="50"/>
      <c r="AM27" s="12"/>
      <c r="AN27" s="12"/>
      <c r="AO27" s="11"/>
      <c r="AP27" s="12"/>
      <c r="AQ27" s="11"/>
      <c r="AR27" s="12"/>
      <c r="AS27" s="53"/>
      <c r="AT27" s="11"/>
      <c r="AU27" s="12"/>
      <c r="AV27" s="11"/>
      <c r="AW27" s="12"/>
      <c r="AX27" s="11"/>
      <c r="AY27" s="12"/>
      <c r="AZ27" s="53"/>
      <c r="BA27" s="11"/>
      <c r="BB27" s="12"/>
      <c r="BD27" s="12"/>
      <c r="BE27" s="50"/>
      <c r="BF27" s="12"/>
      <c r="BG27" s="12"/>
      <c r="BI27" s="12"/>
      <c r="BK27" s="12"/>
      <c r="BM27" s="31"/>
      <c r="BN27" s="31"/>
      <c r="BO27" s="34"/>
    </row>
    <row r="28" spans="1:67">
      <c r="A28" s="9" t="s">
        <v>22</v>
      </c>
      <c r="B28" s="35">
        <f>ROUND(('Essbase - Mgmt View'!H32)/1000,0)</f>
        <v>20663</v>
      </c>
      <c r="C28" s="11"/>
      <c r="D28" s="45"/>
      <c r="E28" s="11"/>
      <c r="F28" s="42">
        <f>SUM(B28:D28)</f>
        <v>20663</v>
      </c>
      <c r="G28" s="53"/>
      <c r="H28" s="11"/>
      <c r="I28" s="35"/>
      <c r="J28" s="11"/>
      <c r="K28" s="45"/>
      <c r="L28" s="11"/>
      <c r="M28" s="42">
        <f>SUM(I28:K28)</f>
        <v>0</v>
      </c>
      <c r="N28" s="53"/>
      <c r="O28" s="11"/>
      <c r="P28" s="27">
        <f t="shared" si="5"/>
        <v>20663</v>
      </c>
      <c r="Q28" s="12"/>
      <c r="R28" s="27">
        <f>F28+M28</f>
        <v>20663</v>
      </c>
      <c r="S28" s="50"/>
      <c r="T28" s="12"/>
      <c r="U28" s="35">
        <f>ROUND(('Essbase - Mgmt View'!I32)/1000,0)</f>
        <v>46498</v>
      </c>
      <c r="V28" s="11"/>
      <c r="W28" s="45"/>
      <c r="X28" s="11"/>
      <c r="Y28" s="42">
        <f>SUM(U28:W28)</f>
        <v>46498</v>
      </c>
      <c r="Z28" s="53"/>
      <c r="AA28" s="11"/>
      <c r="AB28" s="35"/>
      <c r="AC28" s="11"/>
      <c r="AD28" s="45"/>
      <c r="AE28" s="11"/>
      <c r="AF28" s="42">
        <f>SUM(AB28:AD28)</f>
        <v>0</v>
      </c>
      <c r="AG28" s="53"/>
      <c r="AH28" s="11"/>
      <c r="AI28" s="27">
        <f>U28+AB28</f>
        <v>46498</v>
      </c>
      <c r="AJ28" s="12"/>
      <c r="AK28" s="27">
        <f>Y28+AF28</f>
        <v>46498</v>
      </c>
      <c r="AL28" s="50"/>
      <c r="AM28" s="12"/>
      <c r="AN28" s="35">
        <f>ROUND(('Essbase - Mgmt View'!J32)/1000,0)</f>
        <v>4830</v>
      </c>
      <c r="AO28" s="11"/>
      <c r="AP28" s="45"/>
      <c r="AQ28" s="11"/>
      <c r="AR28" s="42">
        <f>SUM(AN28:AP28)</f>
        <v>4830</v>
      </c>
      <c r="AS28" s="53"/>
      <c r="AT28" s="11"/>
      <c r="AU28" s="35"/>
      <c r="AV28" s="11"/>
      <c r="AW28" s="45"/>
      <c r="AX28" s="11"/>
      <c r="AY28" s="42">
        <f>SUM(AU28:AW28)</f>
        <v>0</v>
      </c>
      <c r="AZ28" s="53"/>
      <c r="BA28" s="11"/>
      <c r="BB28" s="27">
        <f t="shared" si="4"/>
        <v>4830</v>
      </c>
      <c r="BC28" s="12"/>
      <c r="BD28" s="27">
        <f>AR28+AY28</f>
        <v>4830</v>
      </c>
      <c r="BE28" s="50"/>
      <c r="BF28" s="12"/>
      <c r="BG28" s="27">
        <f>F28+Y28+AR28</f>
        <v>71991</v>
      </c>
      <c r="BI28" s="27">
        <f>M28+AF28+AY28</f>
        <v>0</v>
      </c>
      <c r="BK28" s="27">
        <f>BG28+BI28</f>
        <v>71991</v>
      </c>
      <c r="BM28" s="32">
        <f>SUM('Essbase - Mgmt View'!G32)</f>
        <v>71990588.282649085</v>
      </c>
      <c r="BN28" s="32">
        <f t="shared" si="6"/>
        <v>71991</v>
      </c>
      <c r="BO28" s="72">
        <f t="shared" si="2"/>
        <v>0</v>
      </c>
    </row>
    <row r="29" spans="1:67">
      <c r="A29" s="9" t="s">
        <v>23</v>
      </c>
      <c r="B29" s="35">
        <f>ROUND('Essbase - Mgmt View'!H34/1000,0)</f>
        <v>3732</v>
      </c>
      <c r="C29" s="11"/>
      <c r="D29" s="45"/>
      <c r="E29" s="11"/>
      <c r="F29" s="42">
        <f>SUM(B29:D29)</f>
        <v>3732</v>
      </c>
      <c r="G29" s="53"/>
      <c r="H29" s="11"/>
      <c r="I29" s="35"/>
      <c r="J29" s="11"/>
      <c r="K29" s="45"/>
      <c r="L29" s="11"/>
      <c r="M29" s="42">
        <f>SUM(I29:K29)</f>
        <v>0</v>
      </c>
      <c r="N29" s="53"/>
      <c r="O29" s="11"/>
      <c r="P29" s="27">
        <f t="shared" si="5"/>
        <v>3732</v>
      </c>
      <c r="Q29" s="12"/>
      <c r="R29" s="27">
        <f>F29+M29</f>
        <v>3732</v>
      </c>
      <c r="S29" s="50"/>
      <c r="T29" s="12"/>
      <c r="U29" s="35">
        <f>ROUND('Essbase - Mgmt View'!I34/1000,0)</f>
        <v>8828</v>
      </c>
      <c r="V29" s="11"/>
      <c r="W29" s="45"/>
      <c r="X29" s="11"/>
      <c r="Y29" s="42">
        <f>SUM(U29:W29)</f>
        <v>8828</v>
      </c>
      <c r="Z29" s="53"/>
      <c r="AA29" s="11"/>
      <c r="AB29" s="35"/>
      <c r="AC29" s="11"/>
      <c r="AD29" s="45"/>
      <c r="AE29" s="11"/>
      <c r="AF29" s="42">
        <f>SUM(AB29:AD29)</f>
        <v>0</v>
      </c>
      <c r="AG29" s="53"/>
      <c r="AH29" s="11"/>
      <c r="AI29" s="27">
        <f>U29+AB29</f>
        <v>8828</v>
      </c>
      <c r="AJ29" s="12"/>
      <c r="AK29" s="27">
        <f>Y29+AF29</f>
        <v>8828</v>
      </c>
      <c r="AL29" s="50"/>
      <c r="AM29" s="12"/>
      <c r="AN29" s="35">
        <f>ROUND('Essbase - Mgmt View'!J34/1000,0)</f>
        <v>0</v>
      </c>
      <c r="AO29" s="11"/>
      <c r="AP29" s="45"/>
      <c r="AQ29" s="11"/>
      <c r="AR29" s="42">
        <f>SUM(AN29:AP29)</f>
        <v>0</v>
      </c>
      <c r="AS29" s="53"/>
      <c r="AT29" s="11"/>
      <c r="AU29" s="35"/>
      <c r="AV29" s="11"/>
      <c r="AW29" s="45"/>
      <c r="AX29" s="11"/>
      <c r="AY29" s="42">
        <f>SUM(AU29:AW29)</f>
        <v>0</v>
      </c>
      <c r="AZ29" s="53"/>
      <c r="BA29" s="11"/>
      <c r="BB29" s="27">
        <f t="shared" si="4"/>
        <v>0</v>
      </c>
      <c r="BC29" s="12"/>
      <c r="BD29" s="27">
        <f>AR29+AY29</f>
        <v>0</v>
      </c>
      <c r="BE29" s="50"/>
      <c r="BF29" s="12"/>
      <c r="BG29" s="27">
        <f>F29+Y29+AR29</f>
        <v>12560</v>
      </c>
      <c r="BI29" s="27">
        <f>M29+AF29+AY29</f>
        <v>0</v>
      </c>
      <c r="BK29" s="27">
        <f>BG29+BI29</f>
        <v>12560</v>
      </c>
      <c r="BM29" s="32">
        <f>SUM('Essbase - Mgmt View'!G34)</f>
        <v>12560064.889999999</v>
      </c>
      <c r="BN29" s="32">
        <f t="shared" si="6"/>
        <v>12560</v>
      </c>
      <c r="BO29" s="72">
        <f t="shared" si="2"/>
        <v>0</v>
      </c>
    </row>
    <row r="30" spans="1:67">
      <c r="A30" s="86" t="s">
        <v>76</v>
      </c>
      <c r="B30" s="74">
        <f>SUM(B28:B29)</f>
        <v>24395</v>
      </c>
      <c r="C30" s="11"/>
      <c r="D30" s="74">
        <f>SUM(D28:D29)</f>
        <v>0</v>
      </c>
      <c r="E30" s="11"/>
      <c r="F30" s="74">
        <f>SUM(F28:F29)</f>
        <v>24395</v>
      </c>
      <c r="G30" s="53"/>
      <c r="H30" s="11"/>
      <c r="I30" s="74">
        <f>SUM(I28:I29)</f>
        <v>0</v>
      </c>
      <c r="J30" s="11"/>
      <c r="K30" s="74">
        <f>SUM(K28:K29)</f>
        <v>0</v>
      </c>
      <c r="L30" s="11"/>
      <c r="M30" s="74">
        <f>SUM(M28:M29)</f>
        <v>0</v>
      </c>
      <c r="N30" s="53"/>
      <c r="O30" s="11"/>
      <c r="P30" s="74">
        <f>SUM(P28:P29)</f>
        <v>24395</v>
      </c>
      <c r="Q30" s="13"/>
      <c r="R30" s="74">
        <f>SUM(R28:R29)</f>
        <v>24395</v>
      </c>
      <c r="S30" s="50"/>
      <c r="T30" s="12"/>
      <c r="U30" s="74">
        <f>SUM(U28:U29)</f>
        <v>55326</v>
      </c>
      <c r="V30" s="11"/>
      <c r="W30" s="74">
        <f>SUM(W28:W29)</f>
        <v>0</v>
      </c>
      <c r="X30" s="11"/>
      <c r="Y30" s="74">
        <f>SUM(Y28:Y29)</f>
        <v>55326</v>
      </c>
      <c r="Z30" s="53"/>
      <c r="AA30" s="11"/>
      <c r="AB30" s="74">
        <f>SUM(AB28:AB29)</f>
        <v>0</v>
      </c>
      <c r="AC30" s="11"/>
      <c r="AD30" s="74">
        <f>SUM(AD28:AD29)</f>
        <v>0</v>
      </c>
      <c r="AE30" s="11"/>
      <c r="AF30" s="74">
        <f>SUM(AF28:AF29)</f>
        <v>0</v>
      </c>
      <c r="AG30" s="53"/>
      <c r="AH30" s="11"/>
      <c r="AI30" s="74">
        <f>SUM(AI28:AI29)</f>
        <v>55326</v>
      </c>
      <c r="AJ30" s="13"/>
      <c r="AK30" s="74">
        <f>SUM(AK28:AK29)</f>
        <v>55326</v>
      </c>
      <c r="AL30" s="50"/>
      <c r="AM30" s="12"/>
      <c r="AN30" s="74">
        <f>SUM(AN28:AN29)</f>
        <v>4830</v>
      </c>
      <c r="AO30" s="11"/>
      <c r="AP30" s="74">
        <f>SUM(AP28:AP29)</f>
        <v>0</v>
      </c>
      <c r="AQ30" s="11"/>
      <c r="AR30" s="74">
        <f>SUM(AR28:AR29)</f>
        <v>4830</v>
      </c>
      <c r="AS30" s="53"/>
      <c r="AT30" s="11"/>
      <c r="AU30" s="74">
        <f>SUM(AU28:AU29)</f>
        <v>0</v>
      </c>
      <c r="AV30" s="11"/>
      <c r="AW30" s="74">
        <f>SUM(AW28:AW29)</f>
        <v>0</v>
      </c>
      <c r="AX30" s="11"/>
      <c r="AY30" s="74">
        <f>SUM(AY28:AY29)</f>
        <v>0</v>
      </c>
      <c r="AZ30" s="53"/>
      <c r="BA30" s="11"/>
      <c r="BB30" s="74">
        <f>SUM(BB28:BB29)</f>
        <v>4830</v>
      </c>
      <c r="BC30" s="13"/>
      <c r="BD30" s="74">
        <f>SUM(BD28:BD29)</f>
        <v>4830</v>
      </c>
      <c r="BE30" s="50"/>
      <c r="BF30" s="12"/>
      <c r="BG30" s="74">
        <f>SUM(BG28:BG29)</f>
        <v>84551</v>
      </c>
      <c r="BI30" s="74">
        <f>SUM(BI28:BI29)</f>
        <v>0</v>
      </c>
      <c r="BK30" s="74">
        <f>SUM(BK28:BK29)</f>
        <v>84551</v>
      </c>
      <c r="BM30" s="69">
        <f>SUM(BM28:BM29)</f>
        <v>84550653.172649086</v>
      </c>
      <c r="BN30" s="69">
        <f t="shared" si="6"/>
        <v>84551</v>
      </c>
      <c r="BO30" s="72">
        <f t="shared" si="2"/>
        <v>0</v>
      </c>
    </row>
    <row r="31" spans="1:67">
      <c r="A31" s="85" t="s">
        <v>5</v>
      </c>
      <c r="B31" s="30">
        <f>SUM(B26,B30)</f>
        <v>103449</v>
      </c>
      <c r="C31" s="11"/>
      <c r="D31" s="30">
        <f>SUM(D26,D30)</f>
        <v>-1</v>
      </c>
      <c r="E31" s="11"/>
      <c r="F31" s="30">
        <f>SUM(F26,F30)</f>
        <v>103448</v>
      </c>
      <c r="G31" s="53"/>
      <c r="H31" s="11"/>
      <c r="I31" s="30">
        <f>SUM(I26,I30)</f>
        <v>235106</v>
      </c>
      <c r="J31" s="11"/>
      <c r="K31" s="30">
        <f>SUM(K26,K30)</f>
        <v>0</v>
      </c>
      <c r="L31" s="11"/>
      <c r="M31" s="30">
        <f>SUM(M26,M30)</f>
        <v>235106</v>
      </c>
      <c r="N31" s="53"/>
      <c r="O31" s="11"/>
      <c r="P31" s="30">
        <f>SUM(P26,P30)</f>
        <v>338555</v>
      </c>
      <c r="Q31" s="12"/>
      <c r="R31" s="30">
        <f>SUM(R26,R30)</f>
        <v>338554</v>
      </c>
      <c r="S31" s="50"/>
      <c r="T31" s="12"/>
      <c r="U31" s="30">
        <f>SUM(U26,U30)</f>
        <v>190288</v>
      </c>
      <c r="V31" s="11"/>
      <c r="W31" s="30">
        <f>SUM(W26,W30)</f>
        <v>0</v>
      </c>
      <c r="X31" s="11"/>
      <c r="Y31" s="30">
        <f>SUM(Y26,Y30)</f>
        <v>190288</v>
      </c>
      <c r="Z31" s="53"/>
      <c r="AA31" s="11"/>
      <c r="AB31" s="30">
        <f>SUM(AB26,AB30)</f>
        <v>69700</v>
      </c>
      <c r="AC31" s="11"/>
      <c r="AD31" s="30">
        <f>SUM(AD26,AD30)</f>
        <v>0</v>
      </c>
      <c r="AE31" s="11"/>
      <c r="AF31" s="30">
        <f>SUM(AF26,AF30)</f>
        <v>69700</v>
      </c>
      <c r="AG31" s="53"/>
      <c r="AH31" s="11"/>
      <c r="AI31" s="30">
        <f>SUM(AI26,AI30)</f>
        <v>259988</v>
      </c>
      <c r="AJ31" s="12"/>
      <c r="AK31" s="30">
        <f>SUM(AK26,AK30)</f>
        <v>259988</v>
      </c>
      <c r="AL31" s="50"/>
      <c r="AM31" s="12"/>
      <c r="AN31" s="30">
        <f>SUM(AN26,AN30)</f>
        <v>23494</v>
      </c>
      <c r="AO31" s="11"/>
      <c r="AP31" s="30">
        <f>SUM(AP26,AP30)</f>
        <v>0</v>
      </c>
      <c r="AQ31" s="11"/>
      <c r="AR31" s="30">
        <f>SUM(AR26,AR30)</f>
        <v>23494</v>
      </c>
      <c r="AS31" s="53"/>
      <c r="AT31" s="11"/>
      <c r="AU31" s="30">
        <f>SUM(AU26,AU30)</f>
        <v>4026</v>
      </c>
      <c r="AV31" s="11"/>
      <c r="AW31" s="30">
        <f>SUM(AW26,AW30)</f>
        <v>0</v>
      </c>
      <c r="AX31" s="11"/>
      <c r="AY31" s="30">
        <f>SUM(AY26,AY30)</f>
        <v>4026</v>
      </c>
      <c r="AZ31" s="53"/>
      <c r="BA31" s="11"/>
      <c r="BB31" s="30">
        <f>SUM(BB26,BB30)</f>
        <v>27520</v>
      </c>
      <c r="BC31" s="12"/>
      <c r="BD31" s="30">
        <f>SUM(BD26,BD30)</f>
        <v>27520</v>
      </c>
      <c r="BE31" s="50"/>
      <c r="BF31" s="12"/>
      <c r="BG31" s="30">
        <f>SUM(BG26,BG30)</f>
        <v>317230</v>
      </c>
      <c r="BI31" s="30">
        <f>SUM(BI26,BI30)</f>
        <v>308832</v>
      </c>
      <c r="BK31" s="30">
        <f>SUM(BK26,BK30)</f>
        <v>626062</v>
      </c>
      <c r="BM31" s="69">
        <f>SUM(BM26,BM30)</f>
        <v>627332779.26064897</v>
      </c>
      <c r="BN31" s="69">
        <f t="shared" si="6"/>
        <v>627333</v>
      </c>
      <c r="BO31" s="72">
        <f t="shared" si="2"/>
        <v>-1271</v>
      </c>
    </row>
    <row r="32" spans="1:67">
      <c r="A32" s="14"/>
      <c r="B32" s="11"/>
      <c r="C32" s="11"/>
      <c r="D32" s="11"/>
      <c r="E32" s="11"/>
      <c r="F32" s="33"/>
      <c r="G32" s="53"/>
      <c r="H32" s="11"/>
      <c r="I32" s="11"/>
      <c r="J32" s="11"/>
      <c r="K32" s="11"/>
      <c r="L32" s="11"/>
      <c r="M32" s="33"/>
      <c r="N32" s="53"/>
      <c r="O32" s="11"/>
      <c r="P32" s="11"/>
      <c r="Q32" s="12"/>
      <c r="R32" s="11"/>
      <c r="S32" s="50"/>
      <c r="T32" s="12"/>
      <c r="U32" s="11"/>
      <c r="V32" s="11"/>
      <c r="W32" s="11"/>
      <c r="X32" s="11"/>
      <c r="Y32" s="33"/>
      <c r="Z32" s="53"/>
      <c r="AA32" s="11"/>
      <c r="AB32" s="11"/>
      <c r="AC32" s="11"/>
      <c r="AD32" s="11"/>
      <c r="AE32" s="11"/>
      <c r="AF32" s="33"/>
      <c r="AG32" s="53"/>
      <c r="AH32" s="11"/>
      <c r="AI32" s="11"/>
      <c r="AJ32" s="12"/>
      <c r="AK32" s="11"/>
      <c r="AL32" s="50"/>
      <c r="AM32" s="12"/>
      <c r="AN32" s="11"/>
      <c r="AO32" s="11"/>
      <c r="AP32" s="11"/>
      <c r="AQ32" s="11"/>
      <c r="AR32" s="33"/>
      <c r="AS32" s="53"/>
      <c r="AT32" s="11"/>
      <c r="AU32" s="11"/>
      <c r="AV32" s="11"/>
      <c r="AW32" s="11"/>
      <c r="AX32" s="11"/>
      <c r="AY32" s="33"/>
      <c r="AZ32" s="53"/>
      <c r="BA32" s="11"/>
      <c r="BB32" s="11"/>
      <c r="BC32" s="12"/>
      <c r="BD32" s="11"/>
      <c r="BE32" s="50"/>
      <c r="BF32" s="12"/>
      <c r="BG32" s="11"/>
      <c r="BI32" s="11"/>
      <c r="BK32" s="11"/>
      <c r="BN32" s="11"/>
      <c r="BO32" s="11"/>
    </row>
    <row r="33" spans="1:67">
      <c r="A33" s="85" t="s">
        <v>6</v>
      </c>
      <c r="B33" s="32"/>
      <c r="C33" s="11"/>
      <c r="D33" s="32"/>
      <c r="E33" s="11"/>
      <c r="F33" s="33"/>
      <c r="G33" s="53"/>
      <c r="H33" s="11"/>
      <c r="I33" s="32"/>
      <c r="J33" s="11"/>
      <c r="K33" s="32"/>
      <c r="L33" s="11"/>
      <c r="M33" s="33"/>
      <c r="N33" s="53"/>
      <c r="O33" s="11"/>
      <c r="P33" s="11"/>
      <c r="Q33" s="12"/>
      <c r="R33" s="11"/>
      <c r="S33" s="50"/>
      <c r="T33" s="12"/>
      <c r="U33" s="32"/>
      <c r="V33" s="11"/>
      <c r="W33" s="32"/>
      <c r="X33" s="11"/>
      <c r="Y33" s="33"/>
      <c r="Z33" s="53"/>
      <c r="AA33" s="11"/>
      <c r="AB33" s="32"/>
      <c r="AC33" s="11"/>
      <c r="AD33" s="32"/>
      <c r="AE33" s="11"/>
      <c r="AF33" s="33"/>
      <c r="AG33" s="53"/>
      <c r="AH33" s="11"/>
      <c r="AI33" s="11"/>
      <c r="AJ33" s="12"/>
      <c r="AK33" s="11"/>
      <c r="AL33" s="50"/>
      <c r="AM33" s="12"/>
      <c r="AN33" s="32"/>
      <c r="AO33" s="11"/>
      <c r="AP33" s="32"/>
      <c r="AQ33" s="11"/>
      <c r="AR33" s="33"/>
      <c r="AS33" s="53"/>
      <c r="AT33" s="11"/>
      <c r="AU33" s="32"/>
      <c r="AV33" s="11"/>
      <c r="AW33" s="32"/>
      <c r="AX33" s="11"/>
      <c r="AY33" s="33"/>
      <c r="AZ33" s="53"/>
      <c r="BA33" s="11"/>
      <c r="BB33" s="11"/>
      <c r="BC33" s="12"/>
      <c r="BD33" s="11"/>
      <c r="BE33" s="50"/>
      <c r="BF33" s="12"/>
      <c r="BG33" s="11"/>
      <c r="BI33" s="11"/>
      <c r="BK33" s="11"/>
      <c r="BN33" s="11"/>
      <c r="BO33" s="11"/>
    </row>
    <row r="34" spans="1:67">
      <c r="A34" s="86" t="s">
        <v>7</v>
      </c>
      <c r="B34" s="32"/>
      <c r="C34" s="11"/>
      <c r="D34" s="45"/>
      <c r="E34" s="11"/>
      <c r="F34" s="42">
        <f>SUM(B34:D34)</f>
        <v>0</v>
      </c>
      <c r="G34" s="53"/>
      <c r="H34" s="11"/>
      <c r="I34" s="32">
        <f>ROUND('Essbase - Mgmt View'!H37/1000,0)</f>
        <v>73325</v>
      </c>
      <c r="J34" s="11"/>
      <c r="K34" s="75">
        <v>-1</v>
      </c>
      <c r="L34" s="11"/>
      <c r="M34" s="42">
        <f>SUM(I34:K34)</f>
        <v>73324</v>
      </c>
      <c r="N34" s="53"/>
      <c r="O34" s="11"/>
      <c r="P34" s="27">
        <f>B34+I34</f>
        <v>73325</v>
      </c>
      <c r="Q34" s="12"/>
      <c r="R34" s="27">
        <f>F34+M34</f>
        <v>73324</v>
      </c>
      <c r="S34" s="50"/>
      <c r="T34" s="12"/>
      <c r="U34" s="32"/>
      <c r="V34" s="11"/>
      <c r="W34" s="45"/>
      <c r="X34" s="11"/>
      <c r="Y34" s="42">
        <f>SUM(U34:W34)</f>
        <v>0</v>
      </c>
      <c r="Z34" s="53"/>
      <c r="AA34" s="11"/>
      <c r="AB34" s="32">
        <f>ROUND('Essbase - Mgmt View'!I37/1000,0)</f>
        <v>20561</v>
      </c>
      <c r="AC34" s="11"/>
      <c r="AD34" s="45"/>
      <c r="AE34" s="11"/>
      <c r="AF34" s="42">
        <f>SUM(AB34:AD34)</f>
        <v>20561</v>
      </c>
      <c r="AG34" s="53"/>
      <c r="AH34" s="11"/>
      <c r="AI34" s="27">
        <f>U34+AB34</f>
        <v>20561</v>
      </c>
      <c r="AJ34" s="12"/>
      <c r="AK34" s="27">
        <f>Y34+AF34</f>
        <v>20561</v>
      </c>
      <c r="AL34" s="50"/>
      <c r="AM34" s="12"/>
      <c r="AN34" s="32"/>
      <c r="AO34" s="11"/>
      <c r="AP34" s="45"/>
      <c r="AQ34" s="11"/>
      <c r="AR34" s="42">
        <f>SUM(AN34:AP34)</f>
        <v>0</v>
      </c>
      <c r="AS34" s="53"/>
      <c r="AT34" s="11"/>
      <c r="AU34" s="32">
        <f>ROUND('Essbase - Mgmt View'!J37/1000,0)</f>
        <v>1935</v>
      </c>
      <c r="AV34" s="11"/>
      <c r="AW34" s="45"/>
      <c r="AX34" s="11"/>
      <c r="AY34" s="42">
        <f>SUM(AU34:AW34)</f>
        <v>1935</v>
      </c>
      <c r="AZ34" s="53"/>
      <c r="BA34" s="11"/>
      <c r="BB34" s="27">
        <f>AN34+AU34</f>
        <v>1935</v>
      </c>
      <c r="BC34" s="12"/>
      <c r="BD34" s="27">
        <f>AR34+AY34</f>
        <v>1935</v>
      </c>
      <c r="BE34" s="50"/>
      <c r="BF34" s="12"/>
      <c r="BG34" s="27">
        <f>F34+Y34+AR34</f>
        <v>0</v>
      </c>
      <c r="BI34" s="27">
        <f>M34+AF34+AY34</f>
        <v>95820</v>
      </c>
      <c r="BK34" s="27">
        <f>BG34+BI34</f>
        <v>95820</v>
      </c>
      <c r="BM34" s="32">
        <f>SUM('Essbase - Mgmt View'!G37)</f>
        <v>95820911.144542664</v>
      </c>
      <c r="BN34" s="32">
        <f>ROUND(BM34/1000,0)</f>
        <v>95821</v>
      </c>
      <c r="BO34" s="72">
        <f>BK34-BN34</f>
        <v>-1</v>
      </c>
    </row>
    <row r="35" spans="1:67">
      <c r="A35" s="86" t="s">
        <v>144</v>
      </c>
      <c r="B35" s="32"/>
      <c r="C35" s="11"/>
      <c r="D35" s="45"/>
      <c r="E35" s="11"/>
      <c r="F35" s="42">
        <f>SUM(B35:D35)</f>
        <v>0</v>
      </c>
      <c r="G35" s="53"/>
      <c r="H35" s="11"/>
      <c r="I35" s="32">
        <f>ROUND('Essbase - Mgmt View'!H38/1000,0)</f>
        <v>11250</v>
      </c>
      <c r="J35" s="11"/>
      <c r="K35" s="45"/>
      <c r="L35" s="11"/>
      <c r="M35" s="42">
        <f>SUM(I35:K35)</f>
        <v>11250</v>
      </c>
      <c r="N35" s="53"/>
      <c r="O35" s="11"/>
      <c r="P35" s="27">
        <f>B35+I35</f>
        <v>11250</v>
      </c>
      <c r="Q35" s="12"/>
      <c r="R35" s="27">
        <f>F35+M35</f>
        <v>11250</v>
      </c>
      <c r="S35" s="50"/>
      <c r="T35" s="12"/>
      <c r="U35" s="32"/>
      <c r="V35" s="11"/>
      <c r="W35" s="45"/>
      <c r="X35" s="11"/>
      <c r="Y35" s="42">
        <f>SUM(U35:W35)</f>
        <v>0</v>
      </c>
      <c r="Z35" s="53"/>
      <c r="AA35" s="11"/>
      <c r="AB35" s="32">
        <f>ROUND('Essbase - Mgmt View'!I38/1000,0)</f>
        <v>91358</v>
      </c>
      <c r="AC35" s="11"/>
      <c r="AD35" s="45"/>
      <c r="AE35" s="11"/>
      <c r="AF35" s="42">
        <f>SUM(AB35:AD35)</f>
        <v>91358</v>
      </c>
      <c r="AG35" s="53"/>
      <c r="AH35" s="11"/>
      <c r="AI35" s="27">
        <f>U35+AB35</f>
        <v>91358</v>
      </c>
      <c r="AJ35" s="12"/>
      <c r="AK35" s="27">
        <f>Y35+AF35</f>
        <v>91358</v>
      </c>
      <c r="AL35" s="50"/>
      <c r="AM35" s="12"/>
      <c r="AN35" s="32"/>
      <c r="AO35" s="11"/>
      <c r="AP35" s="45"/>
      <c r="AQ35" s="11"/>
      <c r="AR35" s="42">
        <f>SUM(AN35:AP35)</f>
        <v>0</v>
      </c>
      <c r="AS35" s="53"/>
      <c r="AT35" s="11"/>
      <c r="AU35" s="32">
        <f>ROUND('Essbase - Mgmt View'!J38/1000,0)</f>
        <v>0</v>
      </c>
      <c r="AV35" s="11"/>
      <c r="AW35" s="45"/>
      <c r="AX35" s="11"/>
      <c r="AY35" s="42">
        <f>SUM(AU35:AW35)</f>
        <v>0</v>
      </c>
      <c r="AZ35" s="53"/>
      <c r="BA35" s="11"/>
      <c r="BB35" s="27">
        <f>AN35+AU35</f>
        <v>0</v>
      </c>
      <c r="BC35" s="12"/>
      <c r="BD35" s="27">
        <f>AR35+AY35</f>
        <v>0</v>
      </c>
      <c r="BE35" s="50"/>
      <c r="BF35" s="12"/>
      <c r="BG35" s="27">
        <f>F35+Y35+AR35</f>
        <v>0</v>
      </c>
      <c r="BI35" s="27">
        <f>M35+AF35+AY35</f>
        <v>102608</v>
      </c>
      <c r="BK35" s="27">
        <f>BG35+BI35</f>
        <v>102608</v>
      </c>
      <c r="BM35" s="32">
        <f>SUM('Essbase - Mgmt View'!G38)</f>
        <v>102621279.97999999</v>
      </c>
      <c r="BN35" s="32">
        <f>ROUND(BM35/1000,0)</f>
        <v>102621</v>
      </c>
      <c r="BO35" s="72">
        <f>BK35-BN35</f>
        <v>-13</v>
      </c>
    </row>
    <row r="36" spans="1:67">
      <c r="A36" s="86" t="s">
        <v>79</v>
      </c>
      <c r="B36" s="32"/>
      <c r="C36" s="11"/>
      <c r="D36" s="45"/>
      <c r="E36" s="11"/>
      <c r="F36" s="42">
        <f>SUM(B36:D36)</f>
        <v>0</v>
      </c>
      <c r="G36" s="53"/>
      <c r="H36" s="11"/>
      <c r="I36" s="32">
        <f>ROUND('Essbase - Mgmt View'!H39/1000,0)</f>
        <v>107</v>
      </c>
      <c r="J36" s="11"/>
      <c r="K36" s="45"/>
      <c r="L36" s="11"/>
      <c r="M36" s="42">
        <f>SUM(I36:K36)</f>
        <v>107</v>
      </c>
      <c r="N36" s="53"/>
      <c r="O36" s="11"/>
      <c r="P36" s="27">
        <f>B36+I36</f>
        <v>107</v>
      </c>
      <c r="Q36" s="12"/>
      <c r="R36" s="27">
        <f>F36+M36</f>
        <v>107</v>
      </c>
      <c r="S36" s="50"/>
      <c r="T36" s="12"/>
      <c r="U36" s="32"/>
      <c r="V36" s="11"/>
      <c r="W36" s="45"/>
      <c r="X36" s="11"/>
      <c r="Y36" s="42">
        <f>SUM(U36:W36)</f>
        <v>0</v>
      </c>
      <c r="Z36" s="53"/>
      <c r="AA36" s="11"/>
      <c r="AB36" s="32">
        <f>ROUND('Essbase - Mgmt View'!I39/1000,0)</f>
        <v>1403</v>
      </c>
      <c r="AC36" s="11"/>
      <c r="AD36" s="45"/>
      <c r="AE36" s="11"/>
      <c r="AF36" s="42">
        <f>SUM(AB36:AD36)</f>
        <v>1403</v>
      </c>
      <c r="AG36" s="53"/>
      <c r="AH36" s="11"/>
      <c r="AI36" s="27">
        <f>U36+AB36</f>
        <v>1403</v>
      </c>
      <c r="AJ36" s="12"/>
      <c r="AK36" s="27">
        <f>Y36+AF36</f>
        <v>1403</v>
      </c>
      <c r="AL36" s="50"/>
      <c r="AM36" s="12"/>
      <c r="AN36" s="32"/>
      <c r="AO36" s="11"/>
      <c r="AP36" s="45"/>
      <c r="AQ36" s="11"/>
      <c r="AR36" s="42">
        <f>SUM(AN36:AP36)</f>
        <v>0</v>
      </c>
      <c r="AS36" s="53"/>
      <c r="AT36" s="11"/>
      <c r="AU36" s="32">
        <f>ROUND('Essbase - Mgmt View'!J39/1000,0)</f>
        <v>56</v>
      </c>
      <c r="AV36" s="11"/>
      <c r="AW36" s="75">
        <v>-1</v>
      </c>
      <c r="AX36" s="11"/>
      <c r="AY36" s="42">
        <f>SUM(AU36:AW36)</f>
        <v>55</v>
      </c>
      <c r="AZ36" s="53"/>
      <c r="BA36" s="11"/>
      <c r="BB36" s="27">
        <f>AN36+AU36</f>
        <v>56</v>
      </c>
      <c r="BC36" s="12"/>
      <c r="BD36" s="27">
        <f>AR36+AY36</f>
        <v>55</v>
      </c>
      <c r="BE36" s="50"/>
      <c r="BF36" s="12"/>
      <c r="BG36" s="27">
        <f>F36+Y36+AR36</f>
        <v>0</v>
      </c>
      <c r="BI36" s="27">
        <f>M36+AF36+AY36</f>
        <v>1565</v>
      </c>
      <c r="BK36" s="27">
        <f>BG36+BI36</f>
        <v>1565</v>
      </c>
      <c r="BM36" s="32">
        <f>SUM('Essbase - Mgmt View'!G39)</f>
        <v>1566388.3200000015</v>
      </c>
      <c r="BN36" s="32">
        <f>ROUND(BM36/1000,0)</f>
        <v>1566</v>
      </c>
      <c r="BO36" s="72">
        <f t="shared" ref="BO36:BO43" si="7">BK36-BN36</f>
        <v>-1</v>
      </c>
    </row>
    <row r="37" spans="1:67">
      <c r="A37" s="7" t="s">
        <v>8</v>
      </c>
      <c r="B37" s="36">
        <f>ROUND(('Essbase - Mgmt View'!H46)/1000,0)</f>
        <v>18052</v>
      </c>
      <c r="C37" s="11"/>
      <c r="D37" s="44"/>
      <c r="E37" s="11"/>
      <c r="F37" s="42">
        <f>SUM(B37:D37)</f>
        <v>18052</v>
      </c>
      <c r="G37" s="53"/>
      <c r="H37" s="11"/>
      <c r="I37" s="36">
        <f>ROUND(('Essbase - Mgmt View'!H50)/1000,0)</f>
        <v>5</v>
      </c>
      <c r="J37" s="11"/>
      <c r="K37" s="45"/>
      <c r="L37" s="11"/>
      <c r="M37" s="42">
        <f>SUM(I37:K37)</f>
        <v>5</v>
      </c>
      <c r="N37" s="53"/>
      <c r="O37" s="11"/>
      <c r="P37" s="56">
        <f>B37+I37</f>
        <v>18057</v>
      </c>
      <c r="Q37" s="12"/>
      <c r="R37" s="56">
        <f>F37+M37</f>
        <v>18057</v>
      </c>
      <c r="S37" s="50"/>
      <c r="T37" s="12"/>
      <c r="U37" s="36">
        <f>ROUND(('Essbase - Mgmt View'!I46)/1000,0)</f>
        <v>6759</v>
      </c>
      <c r="V37" s="11"/>
      <c r="W37" s="44"/>
      <c r="X37" s="11"/>
      <c r="Y37" s="42">
        <f>SUM(U37:W37)</f>
        <v>6759</v>
      </c>
      <c r="Z37" s="53"/>
      <c r="AA37" s="11"/>
      <c r="AB37" s="36">
        <f>ROUND(('Essbase - Mgmt View'!I50)/1000,0)</f>
        <v>-1673</v>
      </c>
      <c r="AC37" s="11"/>
      <c r="AD37" s="75">
        <v>-1</v>
      </c>
      <c r="AE37" s="11"/>
      <c r="AF37" s="42">
        <f>SUM(AB37:AD37)</f>
        <v>-1674</v>
      </c>
      <c r="AG37" s="53"/>
      <c r="AH37" s="11"/>
      <c r="AI37" s="56">
        <f>U37+AB37</f>
        <v>5086</v>
      </c>
      <c r="AJ37" s="12"/>
      <c r="AK37" s="56">
        <f>Y37+AF37</f>
        <v>5085</v>
      </c>
      <c r="AL37" s="50"/>
      <c r="AM37" s="12"/>
      <c r="AN37" s="36">
        <f>ROUND(('Essbase - Mgmt View'!J46)/1000,0)</f>
        <v>124</v>
      </c>
      <c r="AO37" s="11"/>
      <c r="AP37" s="44"/>
      <c r="AQ37" s="11"/>
      <c r="AR37" s="42">
        <f>SUM(AN37:AP37)</f>
        <v>124</v>
      </c>
      <c r="AS37" s="53"/>
      <c r="AT37" s="11"/>
      <c r="AU37" s="36">
        <f>ROUND(('Essbase - Mgmt View'!J50)/1000,0)</f>
        <v>0</v>
      </c>
      <c r="AV37" s="11"/>
      <c r="AW37" s="75">
        <v>1</v>
      </c>
      <c r="AX37" s="11"/>
      <c r="AY37" s="42">
        <f>SUM(AU37:AW37)</f>
        <v>1</v>
      </c>
      <c r="AZ37" s="53"/>
      <c r="BA37" s="11"/>
      <c r="BB37" s="56">
        <f>AN37+AU37</f>
        <v>124</v>
      </c>
      <c r="BC37" s="12"/>
      <c r="BD37" s="56">
        <f>AR37+AY37</f>
        <v>125</v>
      </c>
      <c r="BE37" s="50"/>
      <c r="BF37" s="12"/>
      <c r="BG37" s="56">
        <f>F37+Y37+AR37</f>
        <v>24935</v>
      </c>
      <c r="BI37" s="56">
        <f>M37+AF37+AY37</f>
        <v>-1668</v>
      </c>
      <c r="BK37" s="56">
        <f>BG37+BI37</f>
        <v>23267</v>
      </c>
      <c r="BM37" s="32">
        <f>SUM('Essbase - Mgmt View'!G51)</f>
        <v>23267215.26546739</v>
      </c>
      <c r="BN37" s="32">
        <f t="shared" ref="BN37:BN43" si="8">ROUND(BM37/1000,0)</f>
        <v>23267</v>
      </c>
      <c r="BO37" s="72">
        <f t="shared" si="7"/>
        <v>0</v>
      </c>
    </row>
    <row r="38" spans="1:67">
      <c r="A38" s="85" t="s">
        <v>9</v>
      </c>
      <c r="B38" s="30">
        <f>SUM(B34:B37)</f>
        <v>18052</v>
      </c>
      <c r="C38" s="11"/>
      <c r="D38" s="30">
        <f>SUM(D34:D37)</f>
        <v>0</v>
      </c>
      <c r="E38" s="11"/>
      <c r="F38" s="30">
        <f>SUM(F34:F37)</f>
        <v>18052</v>
      </c>
      <c r="G38" s="53"/>
      <c r="H38" s="11"/>
      <c r="I38" s="30">
        <f>SUM(I34:I37)</f>
        <v>84687</v>
      </c>
      <c r="J38" s="11"/>
      <c r="K38" s="30">
        <f>SUM(K34:K37)</f>
        <v>-1</v>
      </c>
      <c r="L38" s="11"/>
      <c r="M38" s="30">
        <f>SUM(M34:M37)</f>
        <v>84686</v>
      </c>
      <c r="N38" s="53"/>
      <c r="O38" s="11"/>
      <c r="P38" s="30">
        <f>SUM(P34:P37)</f>
        <v>102739</v>
      </c>
      <c r="Q38" s="12"/>
      <c r="R38" s="30">
        <f>SUM(R34:R37)</f>
        <v>102738</v>
      </c>
      <c r="S38" s="50"/>
      <c r="T38" s="12"/>
      <c r="U38" s="30">
        <f>SUM(U34:U37)</f>
        <v>6759</v>
      </c>
      <c r="V38" s="11"/>
      <c r="W38" s="30">
        <f>SUM(W34:W37)</f>
        <v>0</v>
      </c>
      <c r="X38" s="11"/>
      <c r="Y38" s="30">
        <f>SUM(Y34:Y37)</f>
        <v>6759</v>
      </c>
      <c r="Z38" s="53"/>
      <c r="AA38" s="11"/>
      <c r="AB38" s="30">
        <f>SUM(AB34:AB37)</f>
        <v>111649</v>
      </c>
      <c r="AC38" s="11"/>
      <c r="AD38" s="30">
        <f>SUM(AD34:AD37)</f>
        <v>-1</v>
      </c>
      <c r="AE38" s="11"/>
      <c r="AF38" s="30">
        <f>SUM(AF34:AF37)</f>
        <v>111648</v>
      </c>
      <c r="AG38" s="53"/>
      <c r="AH38" s="11"/>
      <c r="AI38" s="30">
        <f>SUM(AI34:AI37)</f>
        <v>118408</v>
      </c>
      <c r="AJ38" s="12"/>
      <c r="AK38" s="30">
        <f>SUM(AK34:AK37)</f>
        <v>118407</v>
      </c>
      <c r="AL38" s="50"/>
      <c r="AM38" s="12"/>
      <c r="AN38" s="30">
        <f>SUM(AN34:AN37)</f>
        <v>124</v>
      </c>
      <c r="AO38" s="11"/>
      <c r="AP38" s="30">
        <f>SUM(AP34:AP37)</f>
        <v>0</v>
      </c>
      <c r="AQ38" s="11"/>
      <c r="AR38" s="30">
        <f>SUM(AR34:AR37)</f>
        <v>124</v>
      </c>
      <c r="AS38" s="53"/>
      <c r="AT38" s="11"/>
      <c r="AU38" s="30">
        <f>SUM(AU34:AU37)</f>
        <v>1991</v>
      </c>
      <c r="AV38" s="11"/>
      <c r="AW38" s="30">
        <f>SUM(AW34:AW37)</f>
        <v>0</v>
      </c>
      <c r="AX38" s="11"/>
      <c r="AY38" s="30">
        <f>SUM(AY34:AY37)</f>
        <v>1991</v>
      </c>
      <c r="AZ38" s="53"/>
      <c r="BA38" s="11"/>
      <c r="BB38" s="30">
        <f>SUM(BB34:BB37)</f>
        <v>2115</v>
      </c>
      <c r="BC38" s="12"/>
      <c r="BD38" s="30">
        <f>SUM(BD34:BD37)</f>
        <v>2115</v>
      </c>
      <c r="BE38" s="50"/>
      <c r="BF38" s="12"/>
      <c r="BG38" s="30">
        <f>SUM(BG34:BG37)</f>
        <v>24935</v>
      </c>
      <c r="BI38" s="30">
        <f>SUM(BI34:BI37)</f>
        <v>198325</v>
      </c>
      <c r="BK38" s="30">
        <f>SUM(BK34:BK37)</f>
        <v>223260</v>
      </c>
      <c r="BM38" s="69">
        <f>SUM(BM34:BM37)</f>
        <v>223275794.71001005</v>
      </c>
      <c r="BN38" s="69">
        <f t="shared" si="8"/>
        <v>223276</v>
      </c>
      <c r="BO38" s="72">
        <f t="shared" si="7"/>
        <v>-16</v>
      </c>
    </row>
    <row r="39" spans="1:67">
      <c r="A39" s="10" t="s">
        <v>10</v>
      </c>
      <c r="B39" s="36">
        <f>ROUND(-('Essbase - Mgmt View'!H54)/1000,0)</f>
        <v>0</v>
      </c>
      <c r="C39" s="11"/>
      <c r="D39" s="44"/>
      <c r="E39" s="11"/>
      <c r="F39" s="43">
        <f>SUM(B39:D39)</f>
        <v>0</v>
      </c>
      <c r="G39" s="53"/>
      <c r="H39" s="11"/>
      <c r="I39" s="36"/>
      <c r="J39" s="11"/>
      <c r="K39" s="44"/>
      <c r="L39" s="11"/>
      <c r="M39" s="43">
        <f>SUM(I39:K39)</f>
        <v>0</v>
      </c>
      <c r="N39" s="53"/>
      <c r="O39" s="11"/>
      <c r="P39" s="43">
        <f>B39+I39</f>
        <v>0</v>
      </c>
      <c r="Q39" s="12"/>
      <c r="R39" s="43">
        <f>F39+M39</f>
        <v>0</v>
      </c>
      <c r="S39" s="50"/>
      <c r="T39" s="12"/>
      <c r="U39" s="36">
        <f>ROUND(-'Essbase - Mgmt View'!I54/1000,0)</f>
        <v>-3244</v>
      </c>
      <c r="V39" s="11"/>
      <c r="W39" s="44"/>
      <c r="X39" s="11"/>
      <c r="Y39" s="43">
        <f>SUM(U39:W39)</f>
        <v>-3244</v>
      </c>
      <c r="Z39" s="53"/>
      <c r="AA39" s="11"/>
      <c r="AB39" s="36"/>
      <c r="AC39" s="11"/>
      <c r="AD39" s="44"/>
      <c r="AE39" s="11"/>
      <c r="AF39" s="43">
        <f>SUM(AB39:AD39)</f>
        <v>0</v>
      </c>
      <c r="AG39" s="53"/>
      <c r="AH39" s="11"/>
      <c r="AI39" s="43">
        <f>U39+AB39</f>
        <v>-3244</v>
      </c>
      <c r="AJ39" s="12"/>
      <c r="AK39" s="43">
        <f>Y39+AF39</f>
        <v>-3244</v>
      </c>
      <c r="AL39" s="50"/>
      <c r="AM39" s="12"/>
      <c r="AN39" s="36">
        <f>ROUND(-('Essbase - Mgmt View'!J54)/1000,0)</f>
        <v>0</v>
      </c>
      <c r="AO39" s="11"/>
      <c r="AP39" s="44"/>
      <c r="AQ39" s="11"/>
      <c r="AR39" s="43">
        <f>SUM(AN39:AP39)</f>
        <v>0</v>
      </c>
      <c r="AS39" s="53"/>
      <c r="AT39" s="11"/>
      <c r="AU39" s="36"/>
      <c r="AV39" s="11"/>
      <c r="AW39" s="44"/>
      <c r="AX39" s="11"/>
      <c r="AY39" s="43">
        <f>SUM(AU39:AW39)</f>
        <v>0</v>
      </c>
      <c r="AZ39" s="53"/>
      <c r="BA39" s="11"/>
      <c r="BB39" s="43">
        <f>AN39+AU39</f>
        <v>0</v>
      </c>
      <c r="BC39" s="12"/>
      <c r="BD39" s="43">
        <f>AR39+AY39</f>
        <v>0</v>
      </c>
      <c r="BE39" s="50"/>
      <c r="BF39" s="12"/>
      <c r="BG39" s="43">
        <f>F39+Y39+AR39</f>
        <v>-3244</v>
      </c>
      <c r="BI39" s="43">
        <f>M39+AF39+AY39</f>
        <v>0</v>
      </c>
      <c r="BK39" s="43">
        <f>BG39+BI39</f>
        <v>-3244</v>
      </c>
      <c r="BM39" s="67">
        <f>-SUM('Essbase - Mgmt View'!G54)</f>
        <v>-3243852.02</v>
      </c>
      <c r="BN39" s="67">
        <f t="shared" si="8"/>
        <v>-3244</v>
      </c>
      <c r="BO39" s="72">
        <f t="shared" si="7"/>
        <v>0</v>
      </c>
    </row>
    <row r="40" spans="1:67">
      <c r="A40" s="15" t="s">
        <v>71</v>
      </c>
      <c r="B40" s="30">
        <f>SUM(B38:B39)</f>
        <v>18052</v>
      </c>
      <c r="C40" s="11"/>
      <c r="D40" s="30">
        <f>SUM(D38:D39)</f>
        <v>0</v>
      </c>
      <c r="E40" s="11"/>
      <c r="F40" s="30">
        <f>SUM(F38:F39)</f>
        <v>18052</v>
      </c>
      <c r="G40" s="53"/>
      <c r="H40" s="11"/>
      <c r="I40" s="30">
        <f>SUM(I38:I39)</f>
        <v>84687</v>
      </c>
      <c r="J40" s="11"/>
      <c r="K40" s="30">
        <f>SUM(K38:K39)</f>
        <v>-1</v>
      </c>
      <c r="L40" s="11"/>
      <c r="M40" s="30">
        <f>SUM(M38:M39)</f>
        <v>84686</v>
      </c>
      <c r="N40" s="53"/>
      <c r="O40" s="11"/>
      <c r="P40" s="30">
        <f>SUM(P38:P39)</f>
        <v>102739</v>
      </c>
      <c r="Q40" s="12"/>
      <c r="R40" s="30">
        <f>SUM(R38:R39)</f>
        <v>102738</v>
      </c>
      <c r="S40" s="50"/>
      <c r="T40" s="12"/>
      <c r="U40" s="30">
        <f>SUM(U38:U39)</f>
        <v>3515</v>
      </c>
      <c r="V40" s="11"/>
      <c r="W40" s="30">
        <f>SUM(W38:W39)</f>
        <v>0</v>
      </c>
      <c r="X40" s="11"/>
      <c r="Y40" s="30">
        <f>SUM(Y38:Y39)</f>
        <v>3515</v>
      </c>
      <c r="Z40" s="53"/>
      <c r="AA40" s="11"/>
      <c r="AB40" s="30">
        <f>SUM(AB38:AB39)</f>
        <v>111649</v>
      </c>
      <c r="AC40" s="11"/>
      <c r="AD40" s="30">
        <f>SUM(AD38:AD39)</f>
        <v>-1</v>
      </c>
      <c r="AE40" s="11"/>
      <c r="AF40" s="30">
        <f>SUM(AF38:AF39)</f>
        <v>111648</v>
      </c>
      <c r="AG40" s="53"/>
      <c r="AH40" s="11"/>
      <c r="AI40" s="30">
        <f>SUM(AI38:AI39)</f>
        <v>115164</v>
      </c>
      <c r="AJ40" s="12"/>
      <c r="AK40" s="30">
        <f>SUM(AK38:AK39)</f>
        <v>115163</v>
      </c>
      <c r="AL40" s="50"/>
      <c r="AM40" s="12"/>
      <c r="AN40" s="30">
        <f>SUM(AN38:AN39)</f>
        <v>124</v>
      </c>
      <c r="AO40" s="11"/>
      <c r="AP40" s="30">
        <f>SUM(AP38:AP39)</f>
        <v>0</v>
      </c>
      <c r="AQ40" s="11"/>
      <c r="AR40" s="30">
        <f>SUM(AR38:AR39)</f>
        <v>124</v>
      </c>
      <c r="AS40" s="53"/>
      <c r="AT40" s="11"/>
      <c r="AU40" s="30">
        <f>SUM(AU38:AU39)</f>
        <v>1991</v>
      </c>
      <c r="AV40" s="11"/>
      <c r="AW40" s="30">
        <f>SUM(AW38:AW39)</f>
        <v>0</v>
      </c>
      <c r="AX40" s="11"/>
      <c r="AY40" s="30">
        <f>SUM(AY38:AY39)</f>
        <v>1991</v>
      </c>
      <c r="AZ40" s="53"/>
      <c r="BA40" s="11"/>
      <c r="BB40" s="30">
        <f>SUM(BB38:BB39)</f>
        <v>2115</v>
      </c>
      <c r="BC40" s="12"/>
      <c r="BD40" s="30">
        <f>SUM(BD38:BD39)</f>
        <v>2115</v>
      </c>
      <c r="BE40" s="50"/>
      <c r="BF40" s="12"/>
      <c r="BG40" s="30">
        <f>SUM(BG38:BG39)</f>
        <v>21691</v>
      </c>
      <c r="BI40" s="30">
        <f>SUM(BI38:BI39)</f>
        <v>198325</v>
      </c>
      <c r="BK40" s="30">
        <f>SUM(BK38:BK39)</f>
        <v>220016</v>
      </c>
      <c r="BM40" s="69">
        <f>SUM(BM38:BM39)</f>
        <v>220031942.69001004</v>
      </c>
      <c r="BN40" s="69">
        <f t="shared" si="8"/>
        <v>220032</v>
      </c>
      <c r="BO40" s="72">
        <f t="shared" si="7"/>
        <v>-16</v>
      </c>
    </row>
    <row r="41" spans="1:67" ht="15.75" thickBot="1">
      <c r="A41" s="15" t="s">
        <v>32</v>
      </c>
      <c r="B41" s="91">
        <f>B15-B31+B38+B39</f>
        <v>191510</v>
      </c>
      <c r="C41" s="11"/>
      <c r="D41" s="91">
        <f>D15-D31+D38+D39</f>
        <v>0</v>
      </c>
      <c r="E41" s="11"/>
      <c r="F41" s="91">
        <f>F15-F31+F38+F39</f>
        <v>191510</v>
      </c>
      <c r="G41" s="53"/>
      <c r="H41" s="11"/>
      <c r="I41" s="91">
        <f>I15-I31+I38+I39</f>
        <v>434485</v>
      </c>
      <c r="J41" s="11"/>
      <c r="K41" s="91">
        <f>K15-K31+K38+K39</f>
        <v>-1</v>
      </c>
      <c r="L41" s="11"/>
      <c r="M41" s="91">
        <f>M15-M31+M38+M39</f>
        <v>434484</v>
      </c>
      <c r="N41" s="53"/>
      <c r="O41" s="11"/>
      <c r="P41" s="91">
        <f>P15-P31+P38+P39</f>
        <v>625995</v>
      </c>
      <c r="Q41" s="13"/>
      <c r="R41" s="91">
        <f>R15-R31+R38+R39</f>
        <v>625994</v>
      </c>
      <c r="S41" s="50"/>
      <c r="T41" s="12"/>
      <c r="U41" s="91">
        <f>U15-U31+U38+U39</f>
        <v>352430</v>
      </c>
      <c r="V41" s="11"/>
      <c r="W41" s="91">
        <f>W15-W31+W38+W39</f>
        <v>0</v>
      </c>
      <c r="X41" s="11"/>
      <c r="Y41" s="91">
        <f>Y15-Y31+Y38+Y39</f>
        <v>352430</v>
      </c>
      <c r="Z41" s="53"/>
      <c r="AA41" s="11"/>
      <c r="AB41" s="91">
        <f>AB15-AB31+AB38+AB39</f>
        <v>186353</v>
      </c>
      <c r="AC41" s="11"/>
      <c r="AD41" s="91">
        <f>AD15-AD31+AD38+AD39</f>
        <v>-1</v>
      </c>
      <c r="AE41" s="11"/>
      <c r="AF41" s="91">
        <f>AF15-AF31+AF38+AF39</f>
        <v>186352</v>
      </c>
      <c r="AG41" s="53"/>
      <c r="AH41" s="11"/>
      <c r="AI41" s="91">
        <f>AI15-AI31+AI38+AI39</f>
        <v>538783</v>
      </c>
      <c r="AJ41" s="13"/>
      <c r="AK41" s="91">
        <f>AK15-AK31+AK38+AK39</f>
        <v>538782</v>
      </c>
      <c r="AL41" s="50"/>
      <c r="AM41" s="12"/>
      <c r="AN41" s="91">
        <f>AN15-AN31+AN38+AN39</f>
        <v>33965</v>
      </c>
      <c r="AO41" s="11"/>
      <c r="AP41" s="91">
        <f>AP15-AP31+AP38+AP39</f>
        <v>0</v>
      </c>
      <c r="AQ41" s="11"/>
      <c r="AR41" s="91">
        <f>AR15-AR31+AR38+AR39</f>
        <v>33965</v>
      </c>
      <c r="AS41" s="53"/>
      <c r="AT41" s="11"/>
      <c r="AU41" s="91">
        <f>AU15-AU31+AU38+AU39</f>
        <v>9455</v>
      </c>
      <c r="AV41" s="11"/>
      <c r="AW41" s="91">
        <f>AW15-AW31+AW38+AW39</f>
        <v>0</v>
      </c>
      <c r="AX41" s="11"/>
      <c r="AY41" s="91">
        <f>AY15-AY31+AY38+AY39</f>
        <v>9455</v>
      </c>
      <c r="AZ41" s="53"/>
      <c r="BA41" s="11"/>
      <c r="BB41" s="91">
        <f>BB15-BB31+BB38+BB39</f>
        <v>43420</v>
      </c>
      <c r="BC41" s="13"/>
      <c r="BD41" s="91">
        <f>BD15-BD31+BD38+BD39</f>
        <v>43420</v>
      </c>
      <c r="BE41" s="50"/>
      <c r="BF41" s="12"/>
      <c r="BG41" s="91">
        <f>BG15-BG31+BG38+BG39</f>
        <v>577905</v>
      </c>
      <c r="BI41" s="91">
        <f>BI15-BI31+BI38+BI39</f>
        <v>630291</v>
      </c>
      <c r="BK41" s="91">
        <f>BK15-BK31+BK38+BK39</f>
        <v>1208196</v>
      </c>
      <c r="BM41" s="57">
        <f>BM15-BM31+BM38+BM39</f>
        <v>1206941204.3143609</v>
      </c>
      <c r="BN41" s="57">
        <f t="shared" si="8"/>
        <v>1206941</v>
      </c>
      <c r="BO41" s="72">
        <f t="shared" si="7"/>
        <v>1255</v>
      </c>
    </row>
    <row r="42" spans="1:67" ht="15.75" thickTop="1">
      <c r="A42" s="10" t="s">
        <v>24</v>
      </c>
      <c r="B42" s="58"/>
      <c r="D42" s="58"/>
      <c r="F42" s="58"/>
      <c r="G42" s="53"/>
      <c r="I42" s="58"/>
      <c r="K42" s="58"/>
      <c r="M42" s="58"/>
      <c r="N42" s="53"/>
      <c r="P42" s="58"/>
      <c r="R42" s="58"/>
      <c r="S42" s="49"/>
      <c r="U42" s="58"/>
      <c r="W42" s="58"/>
      <c r="Y42" s="58"/>
      <c r="Z42" s="53"/>
      <c r="AB42" s="58"/>
      <c r="AD42" s="58"/>
      <c r="AF42" s="58"/>
      <c r="AG42" s="53"/>
      <c r="AI42" s="58"/>
      <c r="AK42" s="58"/>
      <c r="AL42" s="49"/>
      <c r="AN42" s="58"/>
      <c r="AP42" s="58"/>
      <c r="AR42" s="58"/>
      <c r="AS42" s="53"/>
      <c r="AU42" s="58"/>
      <c r="AW42" s="58"/>
      <c r="AY42" s="58"/>
      <c r="AZ42" s="53"/>
      <c r="BB42" s="58"/>
      <c r="BD42" s="58"/>
      <c r="BE42" s="49"/>
      <c r="BG42" s="58"/>
      <c r="BI42" s="58"/>
      <c r="BK42" s="32">
        <f>ROUND('Essbase - Mgmt View'!G57/1000,0)</f>
        <v>-60769</v>
      </c>
      <c r="BM42" s="32">
        <f>SUM('Essbase - Mgmt View'!G57)</f>
        <v>-60768548.767828301</v>
      </c>
      <c r="BN42" s="32">
        <f t="shared" si="8"/>
        <v>-60769</v>
      </c>
      <c r="BO42" s="72">
        <f t="shared" si="7"/>
        <v>0</v>
      </c>
    </row>
    <row r="43" spans="1:67" ht="15.75" thickBot="1">
      <c r="A43" s="15" t="s">
        <v>50</v>
      </c>
      <c r="B43" s="92">
        <f>SUM(B41:B42)</f>
        <v>191510</v>
      </c>
      <c r="C43" s="11"/>
      <c r="D43" s="92">
        <f>SUM(D41:D42)</f>
        <v>0</v>
      </c>
      <c r="E43" s="11"/>
      <c r="F43" s="92">
        <f>SUM(F41:F42)</f>
        <v>191510</v>
      </c>
      <c r="G43" s="53"/>
      <c r="H43" s="11"/>
      <c r="I43" s="92">
        <f>SUM(I41:I42)</f>
        <v>434485</v>
      </c>
      <c r="J43" s="11"/>
      <c r="K43" s="92">
        <f>SUM(K41:K42)</f>
        <v>-1</v>
      </c>
      <c r="L43" s="11"/>
      <c r="M43" s="92">
        <f>SUM(M41:M42)</f>
        <v>434484</v>
      </c>
      <c r="N43" s="53"/>
      <c r="O43" s="11"/>
      <c r="P43" s="92">
        <f>SUM(P41:P42)</f>
        <v>625995</v>
      </c>
      <c r="Q43" s="13"/>
      <c r="R43" s="92">
        <f>SUM(R41:R42)</f>
        <v>625994</v>
      </c>
      <c r="S43" s="50"/>
      <c r="T43" s="12"/>
      <c r="U43" s="92">
        <f>SUM(U41:U42)</f>
        <v>352430</v>
      </c>
      <c r="V43" s="11"/>
      <c r="W43" s="92">
        <f>SUM(W41:W42)</f>
        <v>0</v>
      </c>
      <c r="X43" s="11"/>
      <c r="Y43" s="92">
        <f>SUM(Y41:Y42)</f>
        <v>352430</v>
      </c>
      <c r="Z43" s="53"/>
      <c r="AA43" s="11"/>
      <c r="AB43" s="92">
        <f>SUM(AB41:AB42)</f>
        <v>186353</v>
      </c>
      <c r="AC43" s="11"/>
      <c r="AD43" s="92">
        <f>SUM(AD41:AD42)</f>
        <v>-1</v>
      </c>
      <c r="AE43" s="11"/>
      <c r="AF43" s="92">
        <f>SUM(AF41:AF42)</f>
        <v>186352</v>
      </c>
      <c r="AG43" s="53"/>
      <c r="AH43" s="11"/>
      <c r="AI43" s="92">
        <f>SUM(AI41:AI42)</f>
        <v>538783</v>
      </c>
      <c r="AJ43" s="13"/>
      <c r="AK43" s="92">
        <f>SUM(AK41:AK42)</f>
        <v>538782</v>
      </c>
      <c r="AL43" s="50"/>
      <c r="AM43" s="12"/>
      <c r="AN43" s="92">
        <f>SUM(AN41:AN42)</f>
        <v>33965</v>
      </c>
      <c r="AO43" s="11"/>
      <c r="AP43" s="92">
        <f>SUM(AP41:AP42)</f>
        <v>0</v>
      </c>
      <c r="AQ43" s="11"/>
      <c r="AR43" s="92">
        <f>SUM(AR41:AR42)</f>
        <v>33965</v>
      </c>
      <c r="AS43" s="53"/>
      <c r="AT43" s="11"/>
      <c r="AU43" s="92">
        <f>SUM(AU41:AU42)</f>
        <v>9455</v>
      </c>
      <c r="AV43" s="11"/>
      <c r="AW43" s="92">
        <f>SUM(AW41:AW42)</f>
        <v>0</v>
      </c>
      <c r="AX43" s="11"/>
      <c r="AY43" s="92">
        <f>SUM(AY41:AY42)</f>
        <v>9455</v>
      </c>
      <c r="AZ43" s="53"/>
      <c r="BA43" s="11"/>
      <c r="BB43" s="92">
        <f>SUM(BB41:BB42)</f>
        <v>43420</v>
      </c>
      <c r="BC43" s="13"/>
      <c r="BD43" s="92">
        <f>SUM(BD41:BD42)</f>
        <v>43420</v>
      </c>
      <c r="BE43" s="50"/>
      <c r="BF43" s="12"/>
      <c r="BG43" s="92">
        <f>SUM(BG41:BG42)</f>
        <v>577905</v>
      </c>
      <c r="BI43" s="92">
        <f>SUM(BI41:BI42)</f>
        <v>630291</v>
      </c>
      <c r="BK43" s="92">
        <f>SUM(BK41:BK42)</f>
        <v>1147427</v>
      </c>
      <c r="BM43" s="32">
        <f>SUM(BM41:BM42)</f>
        <v>1146172655.5465326</v>
      </c>
      <c r="BN43" s="32">
        <f t="shared" si="8"/>
        <v>1146173</v>
      </c>
      <c r="BO43" s="72">
        <f t="shared" si="7"/>
        <v>1254</v>
      </c>
    </row>
    <row r="44" spans="1:67" ht="15.75" thickTop="1">
      <c r="S44" s="50"/>
      <c r="T44" s="12"/>
      <c r="AJ44" s="3"/>
      <c r="AL44" s="50"/>
      <c r="AM44" s="12"/>
      <c r="BC44" s="3"/>
      <c r="BE44" s="50"/>
      <c r="BF44" s="12"/>
      <c r="BK44" s="65"/>
    </row>
    <row r="45" spans="1:67" hidden="1">
      <c r="A45" s="3" t="s">
        <v>74</v>
      </c>
      <c r="B45" s="42">
        <f>B7</f>
        <v>235105</v>
      </c>
      <c r="D45" s="42">
        <f>D7</f>
        <v>0</v>
      </c>
      <c r="F45" s="42">
        <f t="shared" ref="F45:F51" si="9">SUM(B45:D45)</f>
        <v>235105</v>
      </c>
      <c r="G45" s="53"/>
      <c r="H45" s="11"/>
      <c r="I45" s="58"/>
      <c r="J45" s="11"/>
      <c r="K45" s="58"/>
      <c r="L45" s="11"/>
      <c r="M45" s="58"/>
      <c r="P45" s="42">
        <f>B45+I45</f>
        <v>235105</v>
      </c>
      <c r="Q45" s="13"/>
      <c r="R45" s="42">
        <f>F45+M45</f>
        <v>235105</v>
      </c>
      <c r="S45" s="50"/>
      <c r="T45" s="12"/>
      <c r="U45" s="42">
        <f>U7</f>
        <v>516083</v>
      </c>
      <c r="W45" s="42">
        <f>W7</f>
        <v>0</v>
      </c>
      <c r="Y45" s="42">
        <f t="shared" ref="Y45:Y51" si="10">SUM(U45:W45)</f>
        <v>516083</v>
      </c>
      <c r="Z45" s="53"/>
      <c r="AA45" s="11"/>
      <c r="AB45" s="58"/>
      <c r="AC45" s="11"/>
      <c r="AD45" s="58"/>
      <c r="AE45" s="11"/>
      <c r="AF45" s="58"/>
      <c r="AI45" s="42">
        <f>U45+AB45</f>
        <v>516083</v>
      </c>
      <c r="AJ45" s="13"/>
      <c r="AK45" s="42">
        <f>Y45+AF45</f>
        <v>516083</v>
      </c>
      <c r="AL45" s="50"/>
      <c r="AM45" s="12"/>
      <c r="AN45" s="42">
        <f>AN7</f>
        <v>54560</v>
      </c>
      <c r="AP45" s="42">
        <f>AP7</f>
        <v>0</v>
      </c>
      <c r="AR45" s="42">
        <f t="shared" ref="AR45:AR51" si="11">SUM(AN45:AP45)</f>
        <v>54560</v>
      </c>
      <c r="AS45" s="53"/>
      <c r="AT45" s="11"/>
      <c r="AU45" s="58"/>
      <c r="AV45" s="11"/>
      <c r="AW45" s="58"/>
      <c r="AX45" s="11"/>
      <c r="AY45" s="58"/>
      <c r="BB45" s="42">
        <f>AN45+AU45</f>
        <v>54560</v>
      </c>
      <c r="BC45" s="13"/>
      <c r="BD45" s="42">
        <f>AR45+AY45</f>
        <v>54560</v>
      </c>
      <c r="BE45" s="50"/>
      <c r="BF45" s="12"/>
      <c r="BG45" s="27">
        <f t="shared" ref="BG45:BG52" si="12">F45+Y45+AR45</f>
        <v>805748</v>
      </c>
      <c r="BI45" s="58"/>
      <c r="BK45" s="27">
        <f t="shared" ref="BK45:BK52" si="13">BG45+BI45</f>
        <v>805748</v>
      </c>
    </row>
    <row r="46" spans="1:67" hidden="1">
      <c r="A46" s="3" t="s">
        <v>72</v>
      </c>
      <c r="B46" s="42">
        <f>B8</f>
        <v>41802</v>
      </c>
      <c r="D46" s="42">
        <f>D8</f>
        <v>-1</v>
      </c>
      <c r="F46" s="42">
        <f t="shared" si="9"/>
        <v>41801</v>
      </c>
      <c r="I46" s="58"/>
      <c r="J46" s="11"/>
      <c r="K46" s="58"/>
      <c r="M46" s="58"/>
      <c r="P46" s="42">
        <f>B46+I46</f>
        <v>41802</v>
      </c>
      <c r="Q46" s="13"/>
      <c r="R46" s="42">
        <f>F46+M46</f>
        <v>41801</v>
      </c>
      <c r="S46" s="50"/>
      <c r="T46" s="12"/>
      <c r="U46" s="42">
        <f>U8</f>
        <v>10484</v>
      </c>
      <c r="W46" s="42">
        <f>W8</f>
        <v>0</v>
      </c>
      <c r="Y46" s="42">
        <f t="shared" si="10"/>
        <v>10484</v>
      </c>
      <c r="AB46" s="58"/>
      <c r="AC46" s="11"/>
      <c r="AD46" s="58"/>
      <c r="AF46" s="58"/>
      <c r="AI46" s="42">
        <f>U46+AB46</f>
        <v>10484</v>
      </c>
      <c r="AJ46" s="13"/>
      <c r="AK46" s="42">
        <f>Y46+AF46</f>
        <v>10484</v>
      </c>
      <c r="AL46" s="50"/>
      <c r="AM46" s="12"/>
      <c r="AN46" s="42">
        <f>AN8</f>
        <v>2775</v>
      </c>
      <c r="AP46" s="42">
        <f>AP8</f>
        <v>0</v>
      </c>
      <c r="AR46" s="42">
        <f t="shared" si="11"/>
        <v>2775</v>
      </c>
      <c r="AU46" s="58"/>
      <c r="AV46" s="11"/>
      <c r="AW46" s="58"/>
      <c r="AY46" s="58"/>
      <c r="BB46" s="42">
        <f>AN46+AU46</f>
        <v>2775</v>
      </c>
      <c r="BC46" s="13"/>
      <c r="BD46" s="42">
        <f>AR46+AY46</f>
        <v>2775</v>
      </c>
      <c r="BE46" s="50"/>
      <c r="BF46" s="12"/>
      <c r="BG46" s="27">
        <f t="shared" si="12"/>
        <v>55060</v>
      </c>
      <c r="BI46" s="58"/>
      <c r="BK46" s="27">
        <f t="shared" si="13"/>
        <v>55060</v>
      </c>
    </row>
    <row r="47" spans="1:67" hidden="1">
      <c r="A47" s="3" t="s">
        <v>145</v>
      </c>
      <c r="B47" s="42">
        <f>B12</f>
        <v>0</v>
      </c>
      <c r="D47" s="42">
        <f>D12</f>
        <v>0</v>
      </c>
      <c r="F47" s="42">
        <f t="shared" si="9"/>
        <v>0</v>
      </c>
      <c r="I47" s="58"/>
      <c r="J47" s="11"/>
      <c r="K47" s="58"/>
      <c r="M47" s="58"/>
      <c r="P47" s="42">
        <f>B47+I47</f>
        <v>0</v>
      </c>
      <c r="Q47" s="13"/>
      <c r="R47" s="42">
        <f>F47+M47</f>
        <v>0</v>
      </c>
      <c r="S47" s="50"/>
      <c r="T47" s="12"/>
      <c r="U47" s="42">
        <f>U12</f>
        <v>12636</v>
      </c>
      <c r="W47" s="42">
        <f>W12</f>
        <v>0</v>
      </c>
      <c r="Y47" s="42">
        <f t="shared" si="10"/>
        <v>12636</v>
      </c>
      <c r="AB47" s="58"/>
      <c r="AC47" s="11"/>
      <c r="AD47" s="58"/>
      <c r="AF47" s="58"/>
      <c r="AI47" s="42">
        <f>U47+AB47</f>
        <v>12636</v>
      </c>
      <c r="AJ47" s="13"/>
      <c r="AK47" s="42">
        <f>Y47+AF47</f>
        <v>12636</v>
      </c>
      <c r="AL47" s="50"/>
      <c r="AM47" s="12"/>
      <c r="AN47" s="42">
        <f>AN12</f>
        <v>0</v>
      </c>
      <c r="AP47" s="42">
        <f>AP12</f>
        <v>0</v>
      </c>
      <c r="AR47" s="42">
        <f t="shared" si="11"/>
        <v>0</v>
      </c>
      <c r="AU47" s="58"/>
      <c r="AV47" s="11"/>
      <c r="AW47" s="58"/>
      <c r="AY47" s="58"/>
      <c r="BB47" s="42">
        <f>AN47+AU47</f>
        <v>0</v>
      </c>
      <c r="BC47" s="13"/>
      <c r="BD47" s="42">
        <f>AR47+AY47</f>
        <v>0</v>
      </c>
      <c r="BE47" s="50"/>
      <c r="BF47" s="12"/>
      <c r="BG47" s="27">
        <f t="shared" si="12"/>
        <v>12636</v>
      </c>
      <c r="BI47" s="58"/>
      <c r="BK47" s="27">
        <f t="shared" si="13"/>
        <v>12636</v>
      </c>
    </row>
    <row r="48" spans="1:67" hidden="1">
      <c r="A48" s="3" t="s">
        <v>39</v>
      </c>
      <c r="B48" s="42">
        <f>-B19</f>
        <v>-62093</v>
      </c>
      <c r="D48" s="42">
        <f>-D19</f>
        <v>1</v>
      </c>
      <c r="F48" s="42">
        <f t="shared" si="9"/>
        <v>-62092</v>
      </c>
      <c r="I48" s="58"/>
      <c r="J48" s="11"/>
      <c r="K48" s="58"/>
      <c r="M48" s="58"/>
      <c r="P48" s="42">
        <f t="shared" ref="P48:P52" si="14">B48+I48</f>
        <v>-62093</v>
      </c>
      <c r="Q48" s="13"/>
      <c r="R48" s="42">
        <f t="shared" ref="R48:R52" si="15">F48+M48</f>
        <v>-62092</v>
      </c>
      <c r="S48" s="50"/>
      <c r="T48" s="12"/>
      <c r="U48" s="42">
        <f>-U19</f>
        <v>-114061</v>
      </c>
      <c r="W48" s="42">
        <f>-W19</f>
        <v>0</v>
      </c>
      <c r="Y48" s="42">
        <f t="shared" si="10"/>
        <v>-114061</v>
      </c>
      <c r="AB48" s="58"/>
      <c r="AC48" s="11"/>
      <c r="AD48" s="58"/>
      <c r="AF48" s="58"/>
      <c r="AI48" s="42">
        <f t="shared" ref="AI48:AI52" si="16">U48+AB48</f>
        <v>-114061</v>
      </c>
      <c r="AJ48" s="13"/>
      <c r="AK48" s="42">
        <f t="shared" ref="AK48:AK52" si="17">Y48+AF48</f>
        <v>-114061</v>
      </c>
      <c r="AL48" s="50"/>
      <c r="AM48" s="12"/>
      <c r="AN48" s="42">
        <f>-AN19</f>
        <v>-17709</v>
      </c>
      <c r="AP48" s="42">
        <f>-AP19</f>
        <v>0</v>
      </c>
      <c r="AR48" s="42">
        <f t="shared" si="11"/>
        <v>-17709</v>
      </c>
      <c r="AU48" s="58"/>
      <c r="AV48" s="11"/>
      <c r="AW48" s="58"/>
      <c r="AY48" s="58"/>
      <c r="BB48" s="42">
        <f t="shared" ref="BB48:BB52" si="18">AN48+AU48</f>
        <v>-17709</v>
      </c>
      <c r="BC48" s="13"/>
      <c r="BD48" s="42">
        <f t="shared" ref="BD48:BD52" si="19">AR48+AY48</f>
        <v>-17709</v>
      </c>
      <c r="BE48" s="50"/>
      <c r="BF48" s="12"/>
      <c r="BG48" s="27">
        <f t="shared" si="12"/>
        <v>-193862</v>
      </c>
      <c r="BI48" s="58"/>
      <c r="BK48" s="27">
        <f t="shared" si="13"/>
        <v>-193862</v>
      </c>
    </row>
    <row r="49" spans="1:67" hidden="1">
      <c r="A49" s="3" t="s">
        <v>146</v>
      </c>
      <c r="B49" s="42">
        <f>-B30</f>
        <v>-24395</v>
      </c>
      <c r="D49" s="42">
        <f>-D30</f>
        <v>0</v>
      </c>
      <c r="F49" s="42">
        <f t="shared" si="9"/>
        <v>-24395</v>
      </c>
      <c r="I49" s="58"/>
      <c r="J49" s="11"/>
      <c r="K49" s="58"/>
      <c r="M49" s="58"/>
      <c r="P49" s="42">
        <f t="shared" si="14"/>
        <v>-24395</v>
      </c>
      <c r="Q49" s="13"/>
      <c r="R49" s="42">
        <f t="shared" si="15"/>
        <v>-24395</v>
      </c>
      <c r="S49" s="50"/>
      <c r="T49" s="12"/>
      <c r="U49" s="42">
        <f>-U30</f>
        <v>-55326</v>
      </c>
      <c r="W49" s="42">
        <f>-W30</f>
        <v>0</v>
      </c>
      <c r="Y49" s="42">
        <f t="shared" si="10"/>
        <v>-55326</v>
      </c>
      <c r="AB49" s="58"/>
      <c r="AC49" s="11"/>
      <c r="AD49" s="58"/>
      <c r="AF49" s="58"/>
      <c r="AI49" s="42">
        <f t="shared" si="16"/>
        <v>-55326</v>
      </c>
      <c r="AJ49" s="13"/>
      <c r="AK49" s="42">
        <f t="shared" si="17"/>
        <v>-55326</v>
      </c>
      <c r="AL49" s="50"/>
      <c r="AM49" s="12"/>
      <c r="AN49" s="42">
        <f>-AN30</f>
        <v>-4830</v>
      </c>
      <c r="AP49" s="42">
        <f>-AP30</f>
        <v>0</v>
      </c>
      <c r="AR49" s="42">
        <f t="shared" si="11"/>
        <v>-4830</v>
      </c>
      <c r="AU49" s="58"/>
      <c r="AV49" s="11"/>
      <c r="AW49" s="58"/>
      <c r="AY49" s="58"/>
      <c r="BB49" s="42">
        <f t="shared" si="18"/>
        <v>-4830</v>
      </c>
      <c r="BC49" s="13"/>
      <c r="BD49" s="42">
        <f t="shared" si="19"/>
        <v>-4830</v>
      </c>
      <c r="BE49" s="50"/>
      <c r="BF49" s="12"/>
      <c r="BG49" s="27">
        <f t="shared" si="12"/>
        <v>-84551</v>
      </c>
      <c r="BI49" s="58"/>
      <c r="BK49" s="27">
        <f t="shared" si="13"/>
        <v>-84551</v>
      </c>
    </row>
    <row r="50" spans="1:67" hidden="1">
      <c r="A50" s="3" t="s">
        <v>147</v>
      </c>
      <c r="B50" s="32">
        <f>B38</f>
        <v>18052</v>
      </c>
      <c r="C50" s="64"/>
      <c r="D50" s="32">
        <f>D38</f>
        <v>0</v>
      </c>
      <c r="F50" s="42">
        <f t="shared" si="9"/>
        <v>18052</v>
      </c>
      <c r="I50" s="58"/>
      <c r="J50" s="11"/>
      <c r="K50" s="58"/>
      <c r="M50" s="58"/>
      <c r="P50" s="42">
        <f t="shared" si="14"/>
        <v>18052</v>
      </c>
      <c r="Q50" s="13"/>
      <c r="R50" s="42">
        <f t="shared" si="15"/>
        <v>18052</v>
      </c>
      <c r="S50" s="50"/>
      <c r="T50" s="12"/>
      <c r="U50" s="32">
        <f>U38</f>
        <v>6759</v>
      </c>
      <c r="V50" s="64"/>
      <c r="W50" s="32">
        <f>W38</f>
        <v>0</v>
      </c>
      <c r="Y50" s="42">
        <f t="shared" si="10"/>
        <v>6759</v>
      </c>
      <c r="AB50" s="58"/>
      <c r="AC50" s="11"/>
      <c r="AD50" s="58"/>
      <c r="AF50" s="58"/>
      <c r="AI50" s="42">
        <f t="shared" si="16"/>
        <v>6759</v>
      </c>
      <c r="AJ50" s="13"/>
      <c r="AK50" s="42">
        <f t="shared" si="17"/>
        <v>6759</v>
      </c>
      <c r="AL50" s="50"/>
      <c r="AM50" s="12"/>
      <c r="AN50" s="32">
        <f>AN38</f>
        <v>124</v>
      </c>
      <c r="AO50" s="64"/>
      <c r="AP50" s="32">
        <f>AP38</f>
        <v>0</v>
      </c>
      <c r="AR50" s="42">
        <f t="shared" si="11"/>
        <v>124</v>
      </c>
      <c r="AU50" s="58"/>
      <c r="AV50" s="11"/>
      <c r="AW50" s="58"/>
      <c r="AY50" s="58"/>
      <c r="BB50" s="42">
        <f t="shared" si="18"/>
        <v>124</v>
      </c>
      <c r="BC50" s="13"/>
      <c r="BD50" s="42">
        <f t="shared" si="19"/>
        <v>124</v>
      </c>
      <c r="BE50" s="50"/>
      <c r="BF50" s="12"/>
      <c r="BG50" s="27">
        <f t="shared" si="12"/>
        <v>24935</v>
      </c>
      <c r="BI50" s="58"/>
      <c r="BK50" s="27">
        <f t="shared" si="13"/>
        <v>24935</v>
      </c>
    </row>
    <row r="51" spans="1:67" hidden="1">
      <c r="A51" s="3" t="s">
        <v>10</v>
      </c>
      <c r="B51" s="42">
        <f>B39</f>
        <v>0</v>
      </c>
      <c r="D51" s="42">
        <f>D39</f>
        <v>0</v>
      </c>
      <c r="F51" s="42">
        <f t="shared" si="9"/>
        <v>0</v>
      </c>
      <c r="I51" s="58"/>
      <c r="J51" s="11"/>
      <c r="K51" s="58"/>
      <c r="M51" s="58"/>
      <c r="P51" s="42">
        <f t="shared" si="14"/>
        <v>0</v>
      </c>
      <c r="Q51" s="13"/>
      <c r="R51" s="42">
        <f t="shared" si="15"/>
        <v>0</v>
      </c>
      <c r="S51" s="50"/>
      <c r="T51" s="12"/>
      <c r="U51" s="42">
        <f>U39</f>
        <v>-3244</v>
      </c>
      <c r="W51" s="42">
        <f>W39</f>
        <v>0</v>
      </c>
      <c r="Y51" s="42">
        <f t="shared" si="10"/>
        <v>-3244</v>
      </c>
      <c r="AB51" s="58"/>
      <c r="AC51" s="11"/>
      <c r="AD51" s="58"/>
      <c r="AF51" s="58"/>
      <c r="AI51" s="42">
        <f t="shared" si="16"/>
        <v>-3244</v>
      </c>
      <c r="AJ51" s="13"/>
      <c r="AK51" s="42">
        <f t="shared" si="17"/>
        <v>-3244</v>
      </c>
      <c r="AL51" s="50"/>
      <c r="AM51" s="12"/>
      <c r="AN51" s="42">
        <f>AN39</f>
        <v>0</v>
      </c>
      <c r="AP51" s="42">
        <f>AP39</f>
        <v>0</v>
      </c>
      <c r="AR51" s="42">
        <f t="shared" si="11"/>
        <v>0</v>
      </c>
      <c r="AU51" s="58"/>
      <c r="AV51" s="11"/>
      <c r="AW51" s="58"/>
      <c r="AY51" s="58"/>
      <c r="BB51" s="42">
        <f t="shared" si="18"/>
        <v>0</v>
      </c>
      <c r="BC51" s="13"/>
      <c r="BD51" s="42">
        <f t="shared" si="19"/>
        <v>0</v>
      </c>
      <c r="BE51" s="50"/>
      <c r="BF51" s="12"/>
      <c r="BG51" s="27">
        <f t="shared" si="12"/>
        <v>-3244</v>
      </c>
      <c r="BI51" s="58"/>
      <c r="BK51" s="27">
        <f t="shared" si="13"/>
        <v>-3244</v>
      </c>
    </row>
    <row r="52" spans="1:67" ht="15.75" hidden="1" thickBot="1">
      <c r="A52" s="95" t="s">
        <v>69</v>
      </c>
      <c r="B52" s="92">
        <f>SUM(B45:B51)</f>
        <v>208471</v>
      </c>
      <c r="D52" s="92">
        <f>SUM(D45:D51)</f>
        <v>0</v>
      </c>
      <c r="F52" s="92">
        <f>SUM(F45:F51)</f>
        <v>208471</v>
      </c>
      <c r="I52" s="58"/>
      <c r="J52" s="11"/>
      <c r="K52" s="58"/>
      <c r="M52" s="58"/>
      <c r="P52" s="92">
        <f t="shared" si="14"/>
        <v>208471</v>
      </c>
      <c r="Q52" s="13"/>
      <c r="R52" s="92">
        <f t="shared" si="15"/>
        <v>208471</v>
      </c>
      <c r="S52" s="50"/>
      <c r="T52" s="12"/>
      <c r="U52" s="92">
        <f>SUM(U45:U51)</f>
        <v>373331</v>
      </c>
      <c r="W52" s="92">
        <f>SUM(W45:W51)</f>
        <v>0</v>
      </c>
      <c r="Y52" s="92">
        <f>SUM(Y45:Y51)</f>
        <v>373331</v>
      </c>
      <c r="AB52" s="58"/>
      <c r="AC52" s="11"/>
      <c r="AD52" s="58"/>
      <c r="AF52" s="58"/>
      <c r="AI52" s="92">
        <f t="shared" si="16"/>
        <v>373331</v>
      </c>
      <c r="AJ52" s="13"/>
      <c r="AK52" s="92">
        <f t="shared" si="17"/>
        <v>373331</v>
      </c>
      <c r="AL52" s="50"/>
      <c r="AM52" s="12"/>
      <c r="AN52" s="92">
        <f>SUM(AN45:AN51)</f>
        <v>34920</v>
      </c>
      <c r="AP52" s="92">
        <f>SUM(AP45:AP51)</f>
        <v>0</v>
      </c>
      <c r="AR52" s="92">
        <f>SUM(AR45:AR51)</f>
        <v>34920</v>
      </c>
      <c r="AU52" s="58"/>
      <c r="AV52" s="11"/>
      <c r="AW52" s="58"/>
      <c r="AY52" s="58"/>
      <c r="BB52" s="92">
        <f t="shared" si="18"/>
        <v>34920</v>
      </c>
      <c r="BC52" s="13"/>
      <c r="BD52" s="92">
        <f t="shared" si="19"/>
        <v>34920</v>
      </c>
      <c r="BE52" s="50"/>
      <c r="BF52" s="12"/>
      <c r="BG52" s="28">
        <f t="shared" si="12"/>
        <v>616722</v>
      </c>
      <c r="BI52" s="58"/>
      <c r="BK52" s="28">
        <f t="shared" si="13"/>
        <v>616722</v>
      </c>
      <c r="BM52" s="32">
        <f>'Essbase - Mgmt View'!G64</f>
        <v>577905195.79281831</v>
      </c>
      <c r="BN52" s="32">
        <f>ROUND(BM52/1000,0)</f>
        <v>577905</v>
      </c>
      <c r="BO52" s="72">
        <f>BG52-BN52</f>
        <v>38817</v>
      </c>
    </row>
    <row r="53" spans="1:67" ht="15.75" hidden="1" thickTop="1">
      <c r="S53" s="50"/>
      <c r="T53" s="12"/>
      <c r="AJ53" s="3"/>
      <c r="AL53" s="50"/>
      <c r="AM53" s="12"/>
      <c r="BC53" s="3"/>
      <c r="BE53" s="50"/>
      <c r="BF53" s="12"/>
    </row>
    <row r="54" spans="1:67" hidden="1">
      <c r="A54" s="15" t="s">
        <v>136</v>
      </c>
      <c r="B54" s="42">
        <f>B41</f>
        <v>191510</v>
      </c>
      <c r="D54" s="42">
        <f>D41</f>
        <v>0</v>
      </c>
      <c r="F54" s="42">
        <f>SUM(B54:D54)</f>
        <v>191510</v>
      </c>
      <c r="G54" s="53"/>
      <c r="H54" s="11"/>
      <c r="I54" s="58"/>
      <c r="J54" s="11"/>
      <c r="K54" s="58"/>
      <c r="L54" s="11"/>
      <c r="M54" s="58"/>
      <c r="P54" s="42">
        <f>B54+I54</f>
        <v>191510</v>
      </c>
      <c r="Q54" s="13"/>
      <c r="R54" s="42">
        <f>F54+M54</f>
        <v>191510</v>
      </c>
      <c r="S54" s="50"/>
      <c r="T54" s="12"/>
      <c r="U54" s="42">
        <f>U41</f>
        <v>352430</v>
      </c>
      <c r="W54" s="42">
        <f>W41</f>
        <v>0</v>
      </c>
      <c r="Y54" s="42">
        <f>SUM(U54:W54)</f>
        <v>352430</v>
      </c>
      <c r="Z54" s="53"/>
      <c r="AA54" s="11"/>
      <c r="AB54" s="58"/>
      <c r="AC54" s="11"/>
      <c r="AD54" s="58"/>
      <c r="AE54" s="11"/>
      <c r="AF54" s="58"/>
      <c r="AI54" s="42">
        <f>U54+AB54</f>
        <v>352430</v>
      </c>
      <c r="AJ54" s="13"/>
      <c r="AK54" s="42">
        <f>Y54+AF54</f>
        <v>352430</v>
      </c>
      <c r="AL54" s="50"/>
      <c r="AM54" s="12"/>
      <c r="AN54" s="42">
        <f>AN41</f>
        <v>33965</v>
      </c>
      <c r="AP54" s="42">
        <f>AP41</f>
        <v>0</v>
      </c>
      <c r="AR54" s="42">
        <f>SUM(AN54:AP54)</f>
        <v>33965</v>
      </c>
      <c r="AS54" s="53"/>
      <c r="AT54" s="11"/>
      <c r="AU54" s="58"/>
      <c r="AV54" s="11"/>
      <c r="AW54" s="58"/>
      <c r="AX54" s="11"/>
      <c r="AY54" s="58"/>
      <c r="BB54" s="42">
        <f>AN54+AU54</f>
        <v>33965</v>
      </c>
      <c r="BC54" s="13"/>
      <c r="BD54" s="42">
        <f>AR54+AY54</f>
        <v>33965</v>
      </c>
      <c r="BE54" s="50"/>
      <c r="BF54" s="12"/>
      <c r="BG54" s="27">
        <f>F54+Y54+AR54</f>
        <v>577905</v>
      </c>
      <c r="BI54" s="58"/>
      <c r="BK54" s="27">
        <f t="shared" ref="BK54:BK57" si="20">BG54+BI54</f>
        <v>577905</v>
      </c>
    </row>
    <row r="55" spans="1:67" hidden="1">
      <c r="A55" s="89" t="s">
        <v>134</v>
      </c>
      <c r="B55" s="42">
        <f>B20</f>
        <v>16961</v>
      </c>
      <c r="D55" s="42">
        <f>D20</f>
        <v>0</v>
      </c>
      <c r="F55" s="42">
        <f>SUM(B55:D55)</f>
        <v>16961</v>
      </c>
      <c r="I55" s="58"/>
      <c r="J55" s="11"/>
      <c r="K55" s="58"/>
      <c r="M55" s="58"/>
      <c r="P55" s="42">
        <f>B55+I55</f>
        <v>16961</v>
      </c>
      <c r="Q55" s="13"/>
      <c r="R55" s="42">
        <f>F55+M55</f>
        <v>16961</v>
      </c>
      <c r="S55" s="50"/>
      <c r="T55" s="12"/>
      <c r="U55" s="42">
        <f>U20</f>
        <v>20901</v>
      </c>
      <c r="W55" s="42">
        <f>W20</f>
        <v>0</v>
      </c>
      <c r="Y55" s="42">
        <f>SUM(U55:W55)</f>
        <v>20901</v>
      </c>
      <c r="AB55" s="58"/>
      <c r="AC55" s="11"/>
      <c r="AD55" s="58"/>
      <c r="AF55" s="58"/>
      <c r="AI55" s="42">
        <f>U55+AB55</f>
        <v>20901</v>
      </c>
      <c r="AJ55" s="13"/>
      <c r="AK55" s="42">
        <f>Y55+AF55</f>
        <v>20901</v>
      </c>
      <c r="AL55" s="50"/>
      <c r="AM55" s="12"/>
      <c r="AN55" s="42">
        <f>AN20</f>
        <v>955</v>
      </c>
      <c r="AP55" s="42">
        <f>AP20</f>
        <v>0</v>
      </c>
      <c r="AR55" s="42">
        <f>SUM(AN55:AP55)</f>
        <v>955</v>
      </c>
      <c r="AU55" s="58"/>
      <c r="AV55" s="11"/>
      <c r="AW55" s="58"/>
      <c r="AY55" s="58"/>
      <c r="BB55" s="42">
        <f>AN55+AU55</f>
        <v>955</v>
      </c>
      <c r="BC55" s="13"/>
      <c r="BD55" s="42">
        <f>AR55+AY55</f>
        <v>955</v>
      </c>
      <c r="BE55" s="50"/>
      <c r="BF55" s="12"/>
      <c r="BG55" s="27">
        <f t="shared" ref="BG55:BG57" si="21">F55+Y55+AR55</f>
        <v>38817</v>
      </c>
      <c r="BI55" s="58"/>
      <c r="BK55" s="27">
        <f t="shared" si="20"/>
        <v>38817</v>
      </c>
    </row>
    <row r="56" spans="1:67" hidden="1">
      <c r="A56" s="89" t="s">
        <v>135</v>
      </c>
      <c r="B56" s="32">
        <v>0</v>
      </c>
      <c r="D56" s="32"/>
      <c r="F56" s="42">
        <f>SUM(B56:D56)</f>
        <v>0</v>
      </c>
      <c r="I56" s="58"/>
      <c r="J56" s="11"/>
      <c r="K56" s="58"/>
      <c r="M56" s="58"/>
      <c r="P56" s="42">
        <f>B56+I56</f>
        <v>0</v>
      </c>
      <c r="Q56" s="13"/>
      <c r="R56" s="42">
        <f>F56+M56</f>
        <v>0</v>
      </c>
      <c r="S56" s="50"/>
      <c r="T56" s="12"/>
      <c r="U56" s="32">
        <v>0</v>
      </c>
      <c r="W56" s="32"/>
      <c r="Y56" s="42">
        <f>SUM(U56:W56)</f>
        <v>0</v>
      </c>
      <c r="AB56" s="58"/>
      <c r="AC56" s="11"/>
      <c r="AD56" s="58"/>
      <c r="AF56" s="58"/>
      <c r="AI56" s="42">
        <f>U56+AB56</f>
        <v>0</v>
      </c>
      <c r="AJ56" s="13"/>
      <c r="AK56" s="42">
        <f>Y56+AF56</f>
        <v>0</v>
      </c>
      <c r="AL56" s="50"/>
      <c r="AM56" s="12"/>
      <c r="AN56" s="32">
        <v>0</v>
      </c>
      <c r="AP56" s="32"/>
      <c r="AR56" s="42">
        <f>SUM(AN56:AP56)</f>
        <v>0</v>
      </c>
      <c r="AU56" s="58"/>
      <c r="AV56" s="11"/>
      <c r="AW56" s="58"/>
      <c r="AY56" s="58"/>
      <c r="BB56" s="42">
        <f>AN56+AU56</f>
        <v>0</v>
      </c>
      <c r="BC56" s="13"/>
      <c r="BD56" s="42">
        <f>AR56+AY56</f>
        <v>0</v>
      </c>
      <c r="BE56" s="50"/>
      <c r="BF56" s="12"/>
      <c r="BG56" s="27">
        <f t="shared" si="21"/>
        <v>0</v>
      </c>
      <c r="BI56" s="58"/>
      <c r="BK56" s="27">
        <f t="shared" si="20"/>
        <v>0</v>
      </c>
    </row>
    <row r="57" spans="1:67" ht="15.75" hidden="1" thickBot="1">
      <c r="A57" s="15" t="s">
        <v>78</v>
      </c>
      <c r="B57" s="92">
        <f>SUM(B54:B56)</f>
        <v>208471</v>
      </c>
      <c r="D57" s="92">
        <f>SUM(D54:D56)</f>
        <v>0</v>
      </c>
      <c r="F57" s="92">
        <f>SUM(F54:F56)</f>
        <v>208471</v>
      </c>
      <c r="I57" s="58"/>
      <c r="J57" s="11"/>
      <c r="K57" s="58"/>
      <c r="M57" s="58"/>
      <c r="P57" s="92">
        <f>SUM(P54:P56)</f>
        <v>208471</v>
      </c>
      <c r="Q57" s="13"/>
      <c r="R57" s="92">
        <f>SUM(R54:R56)</f>
        <v>208471</v>
      </c>
      <c r="S57" s="50"/>
      <c r="T57" s="12"/>
      <c r="U57" s="92">
        <f>SUM(U54:U56)</f>
        <v>373331</v>
      </c>
      <c r="W57" s="92">
        <f>SUM(W54:W56)</f>
        <v>0</v>
      </c>
      <c r="Y57" s="92">
        <f>SUM(Y54:Y56)</f>
        <v>373331</v>
      </c>
      <c r="AB57" s="58"/>
      <c r="AC57" s="11"/>
      <c r="AD57" s="58"/>
      <c r="AF57" s="58"/>
      <c r="AI57" s="92">
        <f>SUM(AI54:AI56)</f>
        <v>373331</v>
      </c>
      <c r="AJ57" s="13"/>
      <c r="AK57" s="92">
        <f>SUM(AK54:AK56)</f>
        <v>373331</v>
      </c>
      <c r="AL57" s="50"/>
      <c r="AM57" s="12"/>
      <c r="AN57" s="92">
        <f>SUM(AN54:AN56)</f>
        <v>34920</v>
      </c>
      <c r="AP57" s="92">
        <f>SUM(AP54:AP56)</f>
        <v>0</v>
      </c>
      <c r="AR57" s="92">
        <f>SUM(AR54:AR56)</f>
        <v>34920</v>
      </c>
      <c r="AU57" s="58"/>
      <c r="AV57" s="11"/>
      <c r="AW57" s="58"/>
      <c r="AY57" s="58"/>
      <c r="BB57" s="92">
        <f>SUM(BB54:BB56)</f>
        <v>34920</v>
      </c>
      <c r="BC57" s="13"/>
      <c r="BD57" s="92">
        <f>SUM(BD54:BD56)</f>
        <v>34920</v>
      </c>
      <c r="BE57" s="50"/>
      <c r="BF57" s="12"/>
      <c r="BG57" s="28">
        <f t="shared" si="21"/>
        <v>616722</v>
      </c>
      <c r="BI57" s="58"/>
      <c r="BK57" s="28">
        <f t="shared" si="20"/>
        <v>616722</v>
      </c>
      <c r="BM57" s="32">
        <f>'Essbase - Mgmt View'!G64</f>
        <v>577905195.79281831</v>
      </c>
      <c r="BN57" s="32">
        <f>ROUND(BM57/1000,0)</f>
        <v>577905</v>
      </c>
      <c r="BO57" s="72">
        <f>BG57-BN57</f>
        <v>38817</v>
      </c>
    </row>
    <row r="58" spans="1:67">
      <c r="A58" s="93"/>
      <c r="Q58" s="3"/>
      <c r="AJ58" s="3"/>
      <c r="BC58" s="3"/>
      <c r="BI58" s="65"/>
    </row>
    <row r="59" spans="1:67">
      <c r="A59" s="59" t="s">
        <v>138</v>
      </c>
      <c r="R59" s="73">
        <f>ROUND('Essbase - Mgmt View'!H60/1000,0)-R41</f>
        <v>-1270</v>
      </c>
      <c r="S59" s="3"/>
      <c r="T59" s="3"/>
      <c r="AK59" s="73">
        <f>ROUND('Essbase - Mgmt View'!I60/1000,0)-AK41</f>
        <v>1</v>
      </c>
      <c r="AL59" s="3"/>
      <c r="AM59" s="3"/>
      <c r="BD59" s="73">
        <f>ROUND('Essbase - Mgmt View'!J60/1000,0)-BD41</f>
        <v>1</v>
      </c>
      <c r="BE59" s="3"/>
      <c r="BF59" s="3"/>
      <c r="BK59" s="73">
        <f>ROUND('Essbase - Mgmt View'!G60/1000,0)-BK41</f>
        <v>-1255</v>
      </c>
    </row>
    <row r="60" spans="1:67">
      <c r="A60" s="59" t="s">
        <v>37</v>
      </c>
      <c r="F60" s="73">
        <f>SUM(F11:F12)-F13</f>
        <v>0</v>
      </c>
      <c r="M60" s="73">
        <f>SUM(M11:M12)-M13</f>
        <v>0</v>
      </c>
      <c r="R60" s="73">
        <f>SUM(R11:R12)-R13</f>
        <v>0</v>
      </c>
      <c r="S60" s="3"/>
      <c r="T60" s="3"/>
      <c r="Y60" s="73">
        <f>SUM(Y11:Y12)-Y13</f>
        <v>0</v>
      </c>
      <c r="AF60" s="73">
        <f>SUM(AF11:AF12)-AF13</f>
        <v>0</v>
      </c>
      <c r="AK60" s="73">
        <f>SUM(AK11:AK12)-AK13</f>
        <v>0</v>
      </c>
      <c r="AL60" s="3"/>
      <c r="AM60" s="3"/>
      <c r="AR60" s="73">
        <f>SUM(AR11:AR12)-AR13</f>
        <v>0</v>
      </c>
      <c r="AY60" s="73">
        <f>SUM(AY11:AY12)-AY13</f>
        <v>0</v>
      </c>
      <c r="BD60" s="73">
        <f>SUM(BD11:BD12)-BD13</f>
        <v>0</v>
      </c>
      <c r="BE60" s="3"/>
      <c r="BF60" s="3"/>
      <c r="BG60" s="73">
        <f>SUM(BG11:BG12)-BG13</f>
        <v>0</v>
      </c>
      <c r="BI60" s="73">
        <f>SUM(BI11:BI12)-BI13</f>
        <v>0</v>
      </c>
      <c r="BK60" s="73">
        <f>SUM(BK11:BK12)-BK13</f>
        <v>0</v>
      </c>
      <c r="BM60" s="73">
        <f>SUM(BM11:BM12)-BM13</f>
        <v>0</v>
      </c>
    </row>
    <row r="61" spans="1:67">
      <c r="A61" s="59" t="s">
        <v>37</v>
      </c>
      <c r="F61" s="73">
        <f>SUM(F10:F12)-F14</f>
        <v>0</v>
      </c>
      <c r="M61" s="73">
        <f>SUM(M10:M12)-M14</f>
        <v>0</v>
      </c>
      <c r="R61" s="73">
        <f>SUM(R10:R12)-R14</f>
        <v>0</v>
      </c>
      <c r="S61" s="3"/>
      <c r="T61" s="3"/>
      <c r="Y61" s="73">
        <f>SUM(Y10:Y12)-Y14</f>
        <v>0</v>
      </c>
      <c r="AF61" s="73">
        <f>SUM(AF10:AF12)-AF14</f>
        <v>0</v>
      </c>
      <c r="AK61" s="73">
        <f>SUM(AK10:AK12)-AK14</f>
        <v>0</v>
      </c>
      <c r="AL61" s="3"/>
      <c r="AM61" s="3"/>
      <c r="AR61" s="73">
        <f>SUM(AR10:AR12)-AR14</f>
        <v>0</v>
      </c>
      <c r="AY61" s="73">
        <f>SUM(AY10:AY12)-AY14</f>
        <v>0</v>
      </c>
      <c r="BD61" s="73">
        <f>SUM(BD10:BD12)-BD14</f>
        <v>0</v>
      </c>
      <c r="BE61" s="3"/>
      <c r="BF61" s="3"/>
      <c r="BG61" s="73">
        <f>SUM(BG10:BG12)-BG14</f>
        <v>0</v>
      </c>
      <c r="BI61" s="73">
        <f>SUM(BI10:BI12)-BI14</f>
        <v>0</v>
      </c>
      <c r="BK61" s="73">
        <f>SUM(BK10:BK12)-BK14</f>
        <v>0</v>
      </c>
      <c r="BM61" s="73">
        <f>SUM(BM10:BM12)-BM14</f>
        <v>0</v>
      </c>
    </row>
    <row r="62" spans="1:67">
      <c r="A62" s="59" t="s">
        <v>37</v>
      </c>
      <c r="F62" s="73">
        <f>SUM(F7:F12)-F15</f>
        <v>0</v>
      </c>
      <c r="M62" s="73">
        <f>SUM(M7:M12)-M15</f>
        <v>0</v>
      </c>
      <c r="R62" s="73">
        <f>SUM(R7:R12)-R15</f>
        <v>0</v>
      </c>
      <c r="S62" s="3"/>
      <c r="T62" s="3"/>
      <c r="Y62" s="73">
        <f>SUM(Y7:Y12)-Y15</f>
        <v>0</v>
      </c>
      <c r="AF62" s="73">
        <f>SUM(AF7:AF12)-AF15</f>
        <v>0</v>
      </c>
      <c r="AK62" s="73">
        <f>SUM(AK7:AK12)-AK15</f>
        <v>0</v>
      </c>
      <c r="AL62" s="3"/>
      <c r="AM62" s="3"/>
      <c r="AR62" s="73">
        <f>SUM(AR7:AR12)-AR15</f>
        <v>0</v>
      </c>
      <c r="AY62" s="73">
        <f>SUM(AY7:AY12)-AY15</f>
        <v>0</v>
      </c>
      <c r="BD62" s="73">
        <f>SUM(BD7:BD12)-BD15</f>
        <v>0</v>
      </c>
      <c r="BE62" s="3"/>
      <c r="BF62" s="3"/>
      <c r="BG62" s="73">
        <f>SUM(BG7:BG12)-BG15</f>
        <v>0</v>
      </c>
      <c r="BI62" s="73">
        <f>SUM(BI7:BI12)-BI15</f>
        <v>0</v>
      </c>
      <c r="BK62" s="73">
        <f>SUM(BK7:BK12)-BK15</f>
        <v>0</v>
      </c>
      <c r="BM62" s="73">
        <f>SUM(BM7:BM12)-BM15</f>
        <v>0</v>
      </c>
    </row>
    <row r="63" spans="1:67">
      <c r="A63" s="59" t="s">
        <v>37</v>
      </c>
      <c r="F63" s="73">
        <f>SUM(F22:F24)-F25</f>
        <v>0</v>
      </c>
      <c r="M63" s="73">
        <f>SUM(M22:M24)-M25</f>
        <v>0</v>
      </c>
      <c r="R63" s="73">
        <f>SUM(R22:R24)-R25</f>
        <v>0</v>
      </c>
      <c r="S63" s="3"/>
      <c r="T63" s="3"/>
      <c r="Y63" s="73">
        <f>SUM(Y22:Y24)-Y25</f>
        <v>0</v>
      </c>
      <c r="AF63" s="73">
        <f>SUM(AF22:AF24)-AF25</f>
        <v>0</v>
      </c>
      <c r="AK63" s="73">
        <f>SUM(AK22:AK24)-AK25</f>
        <v>0</v>
      </c>
      <c r="AL63" s="3"/>
      <c r="AM63" s="3"/>
      <c r="AR63" s="73">
        <f>SUM(AR22:AR24)-AR25</f>
        <v>0</v>
      </c>
      <c r="AY63" s="73">
        <f>SUM(AY22:AY24)-AY25</f>
        <v>0</v>
      </c>
      <c r="BD63" s="73">
        <f>SUM(BD22:BD24)-BD25</f>
        <v>0</v>
      </c>
      <c r="BE63" s="3"/>
      <c r="BF63" s="3"/>
      <c r="BG63" s="73">
        <f>SUM(BG22:BG24)-BG25</f>
        <v>0</v>
      </c>
      <c r="BI63" s="73">
        <f>SUM(BI22:BI24)-BI25</f>
        <v>0</v>
      </c>
      <c r="BK63" s="73">
        <f>SUM(BK22:BK24)-BK25</f>
        <v>0</v>
      </c>
      <c r="BM63" s="73">
        <f>SUM(BM22:BM24)-BM25</f>
        <v>0</v>
      </c>
    </row>
    <row r="64" spans="1:67">
      <c r="A64" s="59" t="s">
        <v>37</v>
      </c>
      <c r="F64" s="73">
        <f>SUM(F19:F24)-F26</f>
        <v>0</v>
      </c>
      <c r="M64" s="73">
        <f>SUM(M19:M24)-M26</f>
        <v>0</v>
      </c>
      <c r="R64" s="73">
        <f>SUM(R19:R24)-R26</f>
        <v>0</v>
      </c>
      <c r="S64" s="3"/>
      <c r="T64" s="3"/>
      <c r="Y64" s="73">
        <f>SUM(Y19:Y24)-Y26</f>
        <v>0</v>
      </c>
      <c r="AF64" s="73">
        <f>SUM(AF19:AF24)-AF26</f>
        <v>0</v>
      </c>
      <c r="AK64" s="73">
        <f>SUM(AK19:AK24)-AK26</f>
        <v>0</v>
      </c>
      <c r="AL64" s="3"/>
      <c r="AM64" s="3"/>
      <c r="AR64" s="73">
        <f>SUM(AR19:AR24)-AR26</f>
        <v>0</v>
      </c>
      <c r="AY64" s="73">
        <f>SUM(AY19:AY24)-AY26</f>
        <v>0</v>
      </c>
      <c r="BD64" s="73">
        <f>SUM(BD19:BD24)-BD26</f>
        <v>0</v>
      </c>
      <c r="BE64" s="3"/>
      <c r="BF64" s="3"/>
      <c r="BG64" s="73">
        <f>SUM(BG19:BG24)-BG26</f>
        <v>0</v>
      </c>
      <c r="BI64" s="73">
        <f>SUM(BI19:BI24)-BI26</f>
        <v>0</v>
      </c>
      <c r="BK64" s="73">
        <f>SUM(BK19:BK24)-BK26</f>
        <v>0</v>
      </c>
      <c r="BM64" s="73">
        <f>SUM(BM19:BM24)-BM26</f>
        <v>0</v>
      </c>
    </row>
    <row r="65" spans="1:65">
      <c r="A65" s="59" t="s">
        <v>37</v>
      </c>
      <c r="F65" s="73">
        <f>SUM(F28:F29)-F30</f>
        <v>0</v>
      </c>
      <c r="M65" s="73">
        <f>SUM(M28:M29)-M30</f>
        <v>0</v>
      </c>
      <c r="R65" s="73">
        <f>SUM(R28:R29)-R30</f>
        <v>0</v>
      </c>
      <c r="S65" s="3"/>
      <c r="T65" s="3"/>
      <c r="Y65" s="73">
        <f>SUM(Y28:Y29)-Y30</f>
        <v>0</v>
      </c>
      <c r="AF65" s="73">
        <f>SUM(AF28:AF29)-AF30</f>
        <v>0</v>
      </c>
      <c r="AK65" s="73">
        <f>SUM(AK28:AK29)-AK30</f>
        <v>0</v>
      </c>
      <c r="AL65" s="3"/>
      <c r="AM65" s="3"/>
      <c r="AR65" s="73">
        <f>SUM(AR28:AR29)-AR30</f>
        <v>0</v>
      </c>
      <c r="AY65" s="73">
        <f>SUM(AY28:AY29)-AY30</f>
        <v>0</v>
      </c>
      <c r="BD65" s="73">
        <f>SUM(BD28:BD29)-BD30</f>
        <v>0</v>
      </c>
      <c r="BE65" s="3"/>
      <c r="BF65" s="3"/>
      <c r="BG65" s="73">
        <f>SUM(BG28:BG29)-BG30</f>
        <v>0</v>
      </c>
      <c r="BI65" s="73">
        <f>SUM(BI28:BI29)-BI30</f>
        <v>0</v>
      </c>
      <c r="BK65" s="73">
        <f>SUM(BK28:BK29)-BK30</f>
        <v>0</v>
      </c>
      <c r="BM65" s="73">
        <f>SUM(BM28:BM29)-BM30</f>
        <v>0</v>
      </c>
    </row>
    <row r="66" spans="1:65">
      <c r="A66" s="59" t="s">
        <v>37</v>
      </c>
      <c r="F66" s="73">
        <f>SUM(F26,F30)-F31</f>
        <v>0</v>
      </c>
      <c r="M66" s="73">
        <f>SUM(M26,M30)-M31</f>
        <v>0</v>
      </c>
      <c r="R66" s="73">
        <f>SUM(R26,R30)-R31</f>
        <v>0</v>
      </c>
      <c r="Y66" s="73">
        <f>SUM(Y26,Y30)-Y31</f>
        <v>0</v>
      </c>
      <c r="AF66" s="73">
        <f>SUM(AF26,AF30)-AF31</f>
        <v>0</v>
      </c>
      <c r="AK66" s="73">
        <f>SUM(AK26,AK30)-AK31</f>
        <v>0</v>
      </c>
      <c r="AR66" s="73">
        <f>SUM(AR26,AR30)-AR31</f>
        <v>0</v>
      </c>
      <c r="AY66" s="73">
        <f>SUM(AY26,AY30)-AY31</f>
        <v>0</v>
      </c>
      <c r="BD66" s="73">
        <f>SUM(BD26,BD30)-BD31</f>
        <v>0</v>
      </c>
      <c r="BG66" s="73">
        <f>SUM(BG26,BG30)-BG31</f>
        <v>0</v>
      </c>
      <c r="BI66" s="73">
        <f>SUM(BI26,BI30)-BI31</f>
        <v>0</v>
      </c>
      <c r="BK66" s="73">
        <f>SUM(BK26,BK30)-BK31</f>
        <v>0</v>
      </c>
      <c r="BM66" s="73">
        <f>SUM(BM26,BM30)-BM31</f>
        <v>0</v>
      </c>
    </row>
    <row r="67" spans="1:65">
      <c r="A67" s="59" t="s">
        <v>37</v>
      </c>
      <c r="F67" s="73">
        <f>SUM(F34:F37)-F38</f>
        <v>0</v>
      </c>
      <c r="M67" s="73">
        <f>SUM(M34:M37)-M38</f>
        <v>0</v>
      </c>
      <c r="R67" s="73">
        <f>SUM(R34:R37)-R38</f>
        <v>0</v>
      </c>
      <c r="Y67" s="73">
        <f>SUM(Y34:Y37)-Y38</f>
        <v>0</v>
      </c>
      <c r="AF67" s="73">
        <f>SUM(AF34:AF37)-AF38</f>
        <v>0</v>
      </c>
      <c r="AK67" s="73">
        <f>SUM(AK34:AK37)-AK38</f>
        <v>0</v>
      </c>
      <c r="AR67" s="73">
        <f>SUM(AR34:AR37)-AR38</f>
        <v>0</v>
      </c>
      <c r="AY67" s="73">
        <f>SUM(AY34:AY37)-AY38</f>
        <v>0</v>
      </c>
      <c r="BD67" s="73">
        <f>SUM(BD34:BD37)-BD38</f>
        <v>0</v>
      </c>
      <c r="BG67" s="73">
        <f>SUM(BG34:BG37)-BG38</f>
        <v>0</v>
      </c>
      <c r="BI67" s="73">
        <f>SUM(BI34:BI37)-BI38</f>
        <v>0</v>
      </c>
      <c r="BK67" s="73">
        <f>SUM(BK34:BK37)-BK38</f>
        <v>0</v>
      </c>
      <c r="BM67" s="73">
        <f>SUM(BM34:BM37)-BM38</f>
        <v>0</v>
      </c>
    </row>
    <row r="68" spans="1:65">
      <c r="A68" s="59" t="s">
        <v>37</v>
      </c>
      <c r="F68" s="73">
        <f>SUM(F38:F39)-F40</f>
        <v>0</v>
      </c>
      <c r="M68" s="73">
        <f>SUM(M38:M39)-M40</f>
        <v>0</v>
      </c>
      <c r="R68" s="73">
        <f>SUM(R38:R39)-R40</f>
        <v>0</v>
      </c>
      <c r="Y68" s="73">
        <f>SUM(Y38:Y39)-Y40</f>
        <v>0</v>
      </c>
      <c r="AF68" s="73">
        <f>SUM(AF38:AF39)-AF40</f>
        <v>0</v>
      </c>
      <c r="AK68" s="73">
        <f>SUM(AK38:AK39)-AK40</f>
        <v>0</v>
      </c>
      <c r="AR68" s="73">
        <f>SUM(AR38:AR39)-AR40</f>
        <v>0</v>
      </c>
      <c r="AY68" s="73">
        <f>SUM(AY38:AY39)-AY40</f>
        <v>0</v>
      </c>
      <c r="BD68" s="73">
        <f>SUM(BD38:BD39)-BD40</f>
        <v>0</v>
      </c>
      <c r="BG68" s="73">
        <f>SUM(BG38:BG39)-BG40</f>
        <v>0</v>
      </c>
      <c r="BI68" s="73">
        <f>SUM(BI38:BI39)-BI40</f>
        <v>0</v>
      </c>
      <c r="BK68" s="73">
        <f>SUM(BK38:BK39)-BK40</f>
        <v>0</v>
      </c>
      <c r="BM68" s="73">
        <f>SUM(BM38:BM39)-BM40</f>
        <v>0</v>
      </c>
    </row>
    <row r="69" spans="1:65">
      <c r="A69" s="59" t="s">
        <v>37</v>
      </c>
      <c r="F69" s="73">
        <f>F15-F31+F38+F39-F41</f>
        <v>0</v>
      </c>
      <c r="M69" s="73">
        <f>M15-M31+M38+M39-M41</f>
        <v>0</v>
      </c>
      <c r="R69" s="73">
        <f>R15-R31+R38+R39-R41</f>
        <v>0</v>
      </c>
      <c r="Y69" s="73">
        <f>Y15-Y31+Y38+Y39-Y41</f>
        <v>0</v>
      </c>
      <c r="AF69" s="73">
        <f>AF15-AF31+AF38+AF39-AF41</f>
        <v>0</v>
      </c>
      <c r="AK69" s="73">
        <f>AK15-AK31+AK38+AK39-AK41</f>
        <v>0</v>
      </c>
      <c r="AR69" s="73">
        <f>AR15-AR31+AR38+AR39-AR41</f>
        <v>0</v>
      </c>
      <c r="AY69" s="73">
        <f>AY15-AY31+AY38+AY39-AY41</f>
        <v>0</v>
      </c>
      <c r="BD69" s="73">
        <f>BD15-BD31+BD38+BD39-BD41</f>
        <v>0</v>
      </c>
      <c r="BG69" s="73">
        <f>BG15-BG31+BG38+BG39-BG41</f>
        <v>0</v>
      </c>
      <c r="BI69" s="73">
        <f>BI15-BI31+BI38+BI39-BI41</f>
        <v>0</v>
      </c>
      <c r="BK69" s="73">
        <f>BK15-BK31+BK38+BK39-BK41</f>
        <v>0</v>
      </c>
      <c r="BM69" s="73">
        <f>BM15-BM31+BM38+BM39-BM41</f>
        <v>0</v>
      </c>
    </row>
    <row r="70" spans="1:65">
      <c r="A70" s="59" t="s">
        <v>37</v>
      </c>
      <c r="F70" s="73">
        <f>SUM(F41:F42)-F43</f>
        <v>0</v>
      </c>
      <c r="M70" s="73">
        <f>SUM(M41:M42)-M43</f>
        <v>0</v>
      </c>
      <c r="R70" s="73">
        <f>SUM(R41:R42)-R43</f>
        <v>0</v>
      </c>
      <c r="Y70" s="73">
        <f>SUM(Y41:Y42)-Y43</f>
        <v>0</v>
      </c>
      <c r="AF70" s="73">
        <f>SUM(AF41:AF42)-AF43</f>
        <v>0</v>
      </c>
      <c r="AK70" s="73">
        <f>SUM(AK41:AK42)-AK43</f>
        <v>0</v>
      </c>
      <c r="AR70" s="73">
        <f>SUM(AR41:AR42)-AR43</f>
        <v>0</v>
      </c>
      <c r="AY70" s="73">
        <f>SUM(AY41:AY42)-AY43</f>
        <v>0</v>
      </c>
      <c r="BD70" s="73">
        <f>SUM(BD41:BD42)-BD43</f>
        <v>0</v>
      </c>
      <c r="BG70" s="73">
        <f>SUM(BG41:BG42)-BG43</f>
        <v>0</v>
      </c>
      <c r="BI70" s="73">
        <f>SUM(BI41:BI42)-BI43</f>
        <v>0</v>
      </c>
      <c r="BK70" s="73">
        <f>SUM(BK41:BK42)-BK43</f>
        <v>0</v>
      </c>
      <c r="BM70" s="73">
        <f>SUM(BM41:BM42)-BM43</f>
        <v>0</v>
      </c>
    </row>
    <row r="71" spans="1:65">
      <c r="A71" s="59" t="s">
        <v>37</v>
      </c>
      <c r="F71" s="73">
        <f>SUM(F54:F56)-F57</f>
        <v>0</v>
      </c>
      <c r="M71" s="73">
        <f>SUM(M54:M56)-M57</f>
        <v>0</v>
      </c>
      <c r="R71" s="73">
        <f>SUM(R54:R56)-R57</f>
        <v>0</v>
      </c>
      <c r="Y71" s="73">
        <f>SUM(Y54:Y56)-Y57</f>
        <v>0</v>
      </c>
      <c r="AF71" s="73">
        <f>SUM(AF54:AF56)-AF57</f>
        <v>0</v>
      </c>
      <c r="AK71" s="73">
        <f>SUM(AK54:AK56)-AK57</f>
        <v>0</v>
      </c>
      <c r="AR71" s="73">
        <f>SUM(AR54:AR56)-AR57</f>
        <v>0</v>
      </c>
      <c r="AY71" s="73">
        <f>SUM(AY54:AY56)-AY57</f>
        <v>0</v>
      </c>
      <c r="BD71" s="73">
        <f>SUM(BD54:BD56)-BD57</f>
        <v>0</v>
      </c>
      <c r="BG71" s="73">
        <f>SUM(BG54:BG56)-BG57</f>
        <v>0</v>
      </c>
      <c r="BI71" s="73">
        <f>SUM(BI54:BI56)-BI57</f>
        <v>0</v>
      </c>
      <c r="BK71" s="73">
        <f>SUM(BK54:BK56)-BK57</f>
        <v>0</v>
      </c>
    </row>
    <row r="72" spans="1:65">
      <c r="A72" s="59" t="s">
        <v>37</v>
      </c>
      <c r="F72" s="73">
        <f>F52-F57</f>
        <v>0</v>
      </c>
      <c r="M72" s="73">
        <f>M52-M57</f>
        <v>0</v>
      </c>
      <c r="R72" s="73">
        <f>R52-R57</f>
        <v>0</v>
      </c>
      <c r="Y72" s="73">
        <f>Y52-Y57</f>
        <v>0</v>
      </c>
      <c r="AF72" s="73">
        <f>AF52-AF57</f>
        <v>0</v>
      </c>
      <c r="AK72" s="73">
        <f>AK52-AK57</f>
        <v>0</v>
      </c>
      <c r="AR72" s="73">
        <f>AR52-AR57</f>
        <v>0</v>
      </c>
      <c r="AY72" s="73">
        <f>AY52-AY57</f>
        <v>0</v>
      </c>
      <c r="BD72" s="73">
        <f>BD52-BD57</f>
        <v>0</v>
      </c>
      <c r="BG72" s="73">
        <f>BG52-BG57</f>
        <v>0</v>
      </c>
      <c r="BI72" s="73">
        <f>BI52-BI57</f>
        <v>0</v>
      </c>
      <c r="BK72" s="73">
        <f>BK52-BK57</f>
        <v>0</v>
      </c>
      <c r="BM72" s="73">
        <f>BM52-BM57</f>
        <v>0</v>
      </c>
    </row>
    <row r="73" spans="1:65">
      <c r="A73" s="59"/>
      <c r="Q73" s="3"/>
    </row>
    <row r="74" spans="1:65">
      <c r="Q74" s="3"/>
    </row>
  </sheetData>
  <mergeCells count="17">
    <mergeCell ref="B1:R1"/>
    <mergeCell ref="U1:AK1"/>
    <mergeCell ref="AN1:BD1"/>
    <mergeCell ref="BG1:BK1"/>
    <mergeCell ref="B2:R2"/>
    <mergeCell ref="U2:AK2"/>
    <mergeCell ref="AN2:BD2"/>
    <mergeCell ref="BG2:BK2"/>
    <mergeCell ref="AN3:AR3"/>
    <mergeCell ref="AU3:AY3"/>
    <mergeCell ref="BB3:BD3"/>
    <mergeCell ref="B3:F3"/>
    <mergeCell ref="I3:M3"/>
    <mergeCell ref="P3:R3"/>
    <mergeCell ref="U3:Y3"/>
    <mergeCell ref="AB3:AF3"/>
    <mergeCell ref="AI3:AK3"/>
  </mergeCells>
  <pageMargins left="0.7" right="0.7" top="0.75" bottom="0.75" header="0.3" footer="0.3"/>
  <pageSetup paperSize="119"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1">
    <tabColor theme="1" tint="0.499984740745262"/>
    <pageSetUpPr fitToPage="1"/>
  </sheetPr>
  <dimension ref="A1:BO74"/>
  <sheetViews>
    <sheetView zoomScale="85" zoomScaleNormal="85" zoomScaleSheetLayoutView="85" workbookViewId="0">
      <pane xSplit="1" ySplit="5" topLeftCell="L21" activePane="bottomRight" state="frozen"/>
      <selection activeCell="R104" sqref="R104"/>
      <selection pane="topRight" activeCell="R104" sqref="R104"/>
      <selection pane="bottomLeft" activeCell="R104" sqref="R104"/>
      <selection pane="bottomRight" activeCell="AK59" sqref="AK59"/>
    </sheetView>
  </sheetViews>
  <sheetFormatPr defaultColWidth="9.140625" defaultRowHeight="15"/>
  <cols>
    <col min="1" max="1" width="56.140625" style="3" customWidth="1"/>
    <col min="2" max="2" width="10.140625" style="3" customWidth="1"/>
    <col min="3" max="3" width="0.85546875" style="3" customWidth="1"/>
    <col min="4" max="4" width="9.28515625" style="3" customWidth="1"/>
    <col min="5" max="5" width="0.85546875" style="3" customWidth="1"/>
    <col min="6" max="6" width="10.140625" style="3" customWidth="1"/>
    <col min="7" max="8" width="0.42578125" style="3" customWidth="1"/>
    <col min="9" max="9" width="10.140625" style="3" customWidth="1"/>
    <col min="10" max="10" width="0.85546875" style="3" customWidth="1"/>
    <col min="11" max="11" width="9.28515625" style="3" customWidth="1"/>
    <col min="12" max="12" width="0.85546875" style="3" customWidth="1"/>
    <col min="13" max="13" width="10.140625" style="3" customWidth="1"/>
    <col min="14" max="15" width="0.42578125" style="3" customWidth="1"/>
    <col min="16" max="16" width="10.140625" style="3" customWidth="1"/>
    <col min="17" max="17" width="0.85546875" style="4" customWidth="1"/>
    <col min="18" max="18" width="10.140625" style="3" customWidth="1"/>
    <col min="19" max="20" width="1.28515625" style="4" customWidth="1"/>
    <col min="21" max="21" width="10" style="3" customWidth="1"/>
    <col min="22" max="22" width="0.85546875" style="3" customWidth="1"/>
    <col min="23" max="23" width="9.140625" style="3" customWidth="1"/>
    <col min="24" max="24" width="0.85546875" style="3" customWidth="1"/>
    <col min="25" max="25" width="10" style="3" customWidth="1"/>
    <col min="26" max="27" width="0.42578125" style="3" customWidth="1"/>
    <col min="28" max="28" width="10" style="3" customWidth="1"/>
    <col min="29" max="29" width="0.85546875" style="3" customWidth="1"/>
    <col min="30" max="30" width="9.140625" style="3" customWidth="1"/>
    <col min="31" max="31" width="0.85546875" style="3" customWidth="1"/>
    <col min="32" max="32" width="10" style="3" customWidth="1"/>
    <col min="33" max="34" width="0.42578125" style="3" customWidth="1"/>
    <col min="35" max="35" width="10" style="3" customWidth="1"/>
    <col min="36" max="36" width="0.85546875" style="4" customWidth="1"/>
    <col min="37" max="37" width="10" style="3" customWidth="1"/>
    <col min="38" max="39" width="1.28515625" style="4" customWidth="1"/>
    <col min="40" max="40" width="10" style="3" customWidth="1"/>
    <col min="41" max="41" width="0.85546875" style="3" customWidth="1"/>
    <col min="42" max="42" width="9.140625" style="3" customWidth="1"/>
    <col min="43" max="43" width="0.85546875" style="3" customWidth="1"/>
    <col min="44" max="44" width="10" style="3" customWidth="1"/>
    <col min="45" max="46" width="0.42578125" style="3" customWidth="1"/>
    <col min="47" max="47" width="10" style="3" customWidth="1"/>
    <col min="48" max="48" width="0.85546875" style="3" customWidth="1"/>
    <col min="49" max="49" width="9.140625" style="3" customWidth="1"/>
    <col min="50" max="50" width="0.85546875" style="3" customWidth="1"/>
    <col min="51" max="51" width="10" style="3" customWidth="1"/>
    <col min="52" max="53" width="0.42578125" style="3" customWidth="1"/>
    <col min="54" max="54" width="10" style="3" customWidth="1"/>
    <col min="55" max="55" width="0.85546875" style="4" customWidth="1"/>
    <col min="56" max="56" width="10" style="3" customWidth="1"/>
    <col min="57" max="58" width="1.28515625" style="4" customWidth="1"/>
    <col min="59" max="59" width="13.7109375" style="3" customWidth="1"/>
    <col min="60" max="60" width="0.85546875" style="3" customWidth="1"/>
    <col min="61" max="61" width="13.7109375" style="3" customWidth="1"/>
    <col min="62" max="62" width="0.85546875" style="3" customWidth="1"/>
    <col min="63" max="63" width="13.5703125" style="3" customWidth="1"/>
    <col min="64" max="64" width="2.42578125" style="3" customWidth="1"/>
    <col min="65" max="67" width="12.7109375" style="3" hidden="1" customWidth="1"/>
    <col min="68" max="70" width="12.7109375" style="3" customWidth="1"/>
    <col min="71" max="16384" width="9.140625" style="3"/>
  </cols>
  <sheetData>
    <row r="1" spans="1:67" ht="15" customHeight="1">
      <c r="B1" s="294" t="e">
        <f>#REF!</f>
        <v>#REF!</v>
      </c>
      <c r="C1" s="294"/>
      <c r="D1" s="294"/>
      <c r="E1" s="294"/>
      <c r="F1" s="294"/>
      <c r="G1" s="294"/>
      <c r="H1" s="294"/>
      <c r="I1" s="294"/>
      <c r="J1" s="294"/>
      <c r="K1" s="294"/>
      <c r="L1" s="294"/>
      <c r="M1" s="294"/>
      <c r="N1" s="294"/>
      <c r="O1" s="294"/>
      <c r="P1" s="294"/>
      <c r="Q1" s="294"/>
      <c r="R1" s="294"/>
      <c r="S1" s="79"/>
      <c r="T1" s="80"/>
      <c r="U1" s="294" t="e">
        <f>+B1</f>
        <v>#REF!</v>
      </c>
      <c r="V1" s="294"/>
      <c r="W1" s="294"/>
      <c r="X1" s="294"/>
      <c r="Y1" s="294"/>
      <c r="Z1" s="294"/>
      <c r="AA1" s="294"/>
      <c r="AB1" s="294"/>
      <c r="AC1" s="294"/>
      <c r="AD1" s="294"/>
      <c r="AE1" s="294"/>
      <c r="AF1" s="294"/>
      <c r="AG1" s="294"/>
      <c r="AH1" s="294"/>
      <c r="AI1" s="294"/>
      <c r="AJ1" s="294"/>
      <c r="AK1" s="294"/>
      <c r="AL1" s="79"/>
      <c r="AM1" s="80"/>
      <c r="AN1" s="294" t="e">
        <f>+U1</f>
        <v>#REF!</v>
      </c>
      <c r="AO1" s="294"/>
      <c r="AP1" s="294"/>
      <c r="AQ1" s="294"/>
      <c r="AR1" s="294"/>
      <c r="AS1" s="294"/>
      <c r="AT1" s="294"/>
      <c r="AU1" s="294"/>
      <c r="AV1" s="294"/>
      <c r="AW1" s="294"/>
      <c r="AX1" s="294"/>
      <c r="AY1" s="294"/>
      <c r="AZ1" s="294"/>
      <c r="BA1" s="294"/>
      <c r="BB1" s="294"/>
      <c r="BC1" s="294"/>
      <c r="BD1" s="294"/>
      <c r="BE1" s="79"/>
      <c r="BF1" s="80"/>
      <c r="BG1" s="294" t="e">
        <f>AN1</f>
        <v>#REF!</v>
      </c>
      <c r="BH1" s="294"/>
      <c r="BI1" s="294"/>
      <c r="BJ1" s="294"/>
      <c r="BK1" s="294"/>
    </row>
    <row r="2" spans="1:67" ht="15" customHeight="1">
      <c r="A2" s="4"/>
      <c r="B2" s="293" t="s">
        <v>15</v>
      </c>
      <c r="C2" s="293"/>
      <c r="D2" s="293"/>
      <c r="E2" s="293"/>
      <c r="F2" s="293"/>
      <c r="G2" s="293"/>
      <c r="H2" s="293"/>
      <c r="I2" s="293"/>
      <c r="J2" s="293"/>
      <c r="K2" s="293"/>
      <c r="L2" s="293"/>
      <c r="M2" s="293"/>
      <c r="N2" s="293"/>
      <c r="O2" s="293"/>
      <c r="P2" s="293"/>
      <c r="Q2" s="293"/>
      <c r="R2" s="293"/>
      <c r="S2" s="47"/>
      <c r="T2" s="37"/>
      <c r="U2" s="293" t="s">
        <v>14</v>
      </c>
      <c r="V2" s="293"/>
      <c r="W2" s="293"/>
      <c r="X2" s="293"/>
      <c r="Y2" s="293"/>
      <c r="Z2" s="293"/>
      <c r="AA2" s="293"/>
      <c r="AB2" s="293"/>
      <c r="AC2" s="293"/>
      <c r="AD2" s="293"/>
      <c r="AE2" s="293"/>
      <c r="AF2" s="293"/>
      <c r="AG2" s="293"/>
      <c r="AH2" s="293"/>
      <c r="AI2" s="293"/>
      <c r="AJ2" s="293"/>
      <c r="AK2" s="293"/>
      <c r="AL2" s="47"/>
      <c r="AM2" s="37"/>
      <c r="AN2" s="293" t="s">
        <v>16</v>
      </c>
      <c r="AO2" s="293"/>
      <c r="AP2" s="293"/>
      <c r="AQ2" s="293"/>
      <c r="AR2" s="293"/>
      <c r="AS2" s="293"/>
      <c r="AT2" s="293"/>
      <c r="AU2" s="293"/>
      <c r="AV2" s="293"/>
      <c r="AW2" s="293"/>
      <c r="AX2" s="293"/>
      <c r="AY2" s="293"/>
      <c r="AZ2" s="293"/>
      <c r="BA2" s="293"/>
      <c r="BB2" s="293"/>
      <c r="BC2" s="293"/>
      <c r="BD2" s="293"/>
      <c r="BE2" s="47"/>
      <c r="BF2" s="37"/>
      <c r="BG2" s="295" t="s">
        <v>139</v>
      </c>
      <c r="BH2" s="295"/>
      <c r="BI2" s="295"/>
      <c r="BJ2" s="295"/>
      <c r="BK2" s="295"/>
    </row>
    <row r="3" spans="1:67">
      <c r="A3" s="4"/>
      <c r="B3" s="293" t="s">
        <v>11</v>
      </c>
      <c r="C3" s="293"/>
      <c r="D3" s="293"/>
      <c r="E3" s="293"/>
      <c r="F3" s="293"/>
      <c r="G3" s="54"/>
      <c r="H3" s="5"/>
      <c r="I3" s="293" t="s">
        <v>12</v>
      </c>
      <c r="J3" s="293"/>
      <c r="K3" s="293"/>
      <c r="L3" s="293"/>
      <c r="M3" s="293"/>
      <c r="N3" s="54"/>
      <c r="O3" s="5"/>
      <c r="P3" s="293" t="s">
        <v>13</v>
      </c>
      <c r="Q3" s="293"/>
      <c r="R3" s="293"/>
      <c r="S3" s="47"/>
      <c r="T3" s="37"/>
      <c r="U3" s="293" t="s">
        <v>11</v>
      </c>
      <c r="V3" s="293"/>
      <c r="W3" s="293"/>
      <c r="X3" s="293"/>
      <c r="Y3" s="293"/>
      <c r="Z3" s="54"/>
      <c r="AA3" s="5"/>
      <c r="AB3" s="293" t="s">
        <v>12</v>
      </c>
      <c r="AC3" s="293"/>
      <c r="AD3" s="293"/>
      <c r="AE3" s="293"/>
      <c r="AF3" s="293"/>
      <c r="AG3" s="54"/>
      <c r="AH3" s="5"/>
      <c r="AI3" s="293" t="s">
        <v>13</v>
      </c>
      <c r="AJ3" s="293"/>
      <c r="AK3" s="293"/>
      <c r="AL3" s="47"/>
      <c r="AM3" s="37"/>
      <c r="AN3" s="293" t="s">
        <v>11</v>
      </c>
      <c r="AO3" s="293"/>
      <c r="AP3" s="293"/>
      <c r="AQ3" s="293"/>
      <c r="AR3" s="293"/>
      <c r="AS3" s="54"/>
      <c r="AT3" s="5"/>
      <c r="AU3" s="293" t="s">
        <v>12</v>
      </c>
      <c r="AV3" s="293"/>
      <c r="AW3" s="293"/>
      <c r="AX3" s="293"/>
      <c r="AY3" s="293"/>
      <c r="AZ3" s="54"/>
      <c r="BA3" s="5"/>
      <c r="BB3" s="293" t="s">
        <v>13</v>
      </c>
      <c r="BC3" s="293"/>
      <c r="BD3" s="293"/>
      <c r="BE3" s="47"/>
      <c r="BF3" s="37"/>
      <c r="BG3" s="88" t="s">
        <v>11</v>
      </c>
      <c r="BH3" s="5"/>
      <c r="BI3" s="88" t="s">
        <v>12</v>
      </c>
      <c r="BJ3" s="5"/>
      <c r="BK3" s="88" t="s">
        <v>13</v>
      </c>
    </row>
    <row r="4" spans="1:67">
      <c r="A4" s="4"/>
      <c r="B4" s="88" t="s">
        <v>49</v>
      </c>
      <c r="C4" s="5"/>
      <c r="D4" s="88" t="s">
        <v>48</v>
      </c>
      <c r="E4" s="5"/>
      <c r="F4" s="88" t="s">
        <v>47</v>
      </c>
      <c r="G4" s="51"/>
      <c r="H4" s="5"/>
      <c r="I4" s="88" t="s">
        <v>49</v>
      </c>
      <c r="J4" s="5"/>
      <c r="K4" s="130" t="s">
        <v>48</v>
      </c>
      <c r="L4" s="5"/>
      <c r="M4" s="130" t="s">
        <v>47</v>
      </c>
      <c r="N4" s="51"/>
      <c r="O4" s="5"/>
      <c r="P4" s="88" t="s">
        <v>49</v>
      </c>
      <c r="Q4" s="5"/>
      <c r="R4" s="88" t="s">
        <v>47</v>
      </c>
      <c r="S4" s="48"/>
      <c r="T4" s="5"/>
      <c r="U4" s="88" t="s">
        <v>49</v>
      </c>
      <c r="V4" s="5"/>
      <c r="W4" s="88" t="s">
        <v>48</v>
      </c>
      <c r="X4" s="5"/>
      <c r="Y4" s="88" t="s">
        <v>47</v>
      </c>
      <c r="Z4" s="51"/>
      <c r="AA4" s="5"/>
      <c r="AB4" s="88" t="s">
        <v>49</v>
      </c>
      <c r="AC4" s="5"/>
      <c r="AD4" s="130" t="s">
        <v>48</v>
      </c>
      <c r="AE4" s="5"/>
      <c r="AF4" s="130" t="s">
        <v>47</v>
      </c>
      <c r="AG4" s="51"/>
      <c r="AH4" s="5"/>
      <c r="AI4" s="88" t="s">
        <v>49</v>
      </c>
      <c r="AJ4" s="5"/>
      <c r="AK4" s="88" t="s">
        <v>47</v>
      </c>
      <c r="AL4" s="48"/>
      <c r="AM4" s="5"/>
      <c r="AN4" s="88" t="s">
        <v>49</v>
      </c>
      <c r="AO4" s="5"/>
      <c r="AP4" s="88" t="s">
        <v>48</v>
      </c>
      <c r="AQ4" s="5"/>
      <c r="AR4" s="88" t="s">
        <v>47</v>
      </c>
      <c r="AS4" s="51"/>
      <c r="AT4" s="5"/>
      <c r="AU4" s="88" t="s">
        <v>49</v>
      </c>
      <c r="AV4" s="5"/>
      <c r="AW4" s="130" t="s">
        <v>48</v>
      </c>
      <c r="AX4" s="5"/>
      <c r="AY4" s="130" t="s">
        <v>47</v>
      </c>
      <c r="AZ4" s="51"/>
      <c r="BA4" s="5"/>
      <c r="BB4" s="88" t="s">
        <v>49</v>
      </c>
      <c r="BC4" s="5"/>
      <c r="BD4" s="88" t="s">
        <v>47</v>
      </c>
      <c r="BE4" s="48"/>
      <c r="BF4" s="5"/>
      <c r="BG4" s="88" t="s">
        <v>47</v>
      </c>
      <c r="BH4" s="5"/>
      <c r="BI4" s="88" t="s">
        <v>47</v>
      </c>
      <c r="BJ4" s="5"/>
      <c r="BK4" s="88" t="s">
        <v>47</v>
      </c>
      <c r="BM4" s="78" t="s">
        <v>87</v>
      </c>
      <c r="BN4" s="78" t="s">
        <v>89</v>
      </c>
      <c r="BO4" s="41" t="s">
        <v>37</v>
      </c>
    </row>
    <row r="5" spans="1:67" ht="3.75" customHeight="1">
      <c r="G5" s="52"/>
      <c r="N5" s="52"/>
      <c r="S5" s="49"/>
      <c r="Z5" s="52"/>
      <c r="AG5" s="52"/>
      <c r="AL5" s="49"/>
      <c r="AS5" s="52"/>
      <c r="AZ5" s="52"/>
      <c r="BE5" s="49"/>
    </row>
    <row r="6" spans="1:67">
      <c r="A6" s="6" t="s">
        <v>0</v>
      </c>
      <c r="G6" s="52"/>
      <c r="N6" s="52"/>
      <c r="S6" s="49"/>
      <c r="Z6" s="52"/>
      <c r="AG6" s="52"/>
      <c r="AL6" s="49"/>
      <c r="AS6" s="52"/>
      <c r="AZ6" s="52"/>
      <c r="BE6" s="49"/>
    </row>
    <row r="7" spans="1:67">
      <c r="A7" s="86" t="s">
        <v>74</v>
      </c>
      <c r="B7" s="32" t="e">
        <f>'Mgmt ENI YTD'!B7-#REF!</f>
        <v>#REF!</v>
      </c>
      <c r="C7" s="11" t="e">
        <f>'Mgmt ENI YTD'!C7-#REF!</f>
        <v>#REF!</v>
      </c>
      <c r="D7" s="45" t="e">
        <f>'Mgmt ENI YTD'!D7-#REF!</f>
        <v>#REF!</v>
      </c>
      <c r="E7" s="11" t="e">
        <f>'Mgmt ENI YTD'!E7-#REF!</f>
        <v>#REF!</v>
      </c>
      <c r="F7" s="42" t="e">
        <f>'Mgmt ENI YTD'!F7-#REF!</f>
        <v>#REF!</v>
      </c>
      <c r="G7" s="53" t="e">
        <f>'Mgmt ENI YTD'!G7-#REF!</f>
        <v>#REF!</v>
      </c>
      <c r="H7" s="11" t="e">
        <f>'Mgmt ENI YTD'!H7-#REF!</f>
        <v>#REF!</v>
      </c>
      <c r="I7" s="32" t="e">
        <f>'Mgmt ENI YTD'!I7-#REF!</f>
        <v>#REF!</v>
      </c>
      <c r="J7" s="11" t="e">
        <f>'Mgmt ENI YTD'!J7-#REF!</f>
        <v>#REF!</v>
      </c>
      <c r="K7" s="45" t="e">
        <f>'Mgmt ENI YTD'!K7-#REF!</f>
        <v>#REF!</v>
      </c>
      <c r="L7" s="11" t="e">
        <f>'Mgmt ENI YTD'!L7-#REF!</f>
        <v>#REF!</v>
      </c>
      <c r="M7" s="42" t="e">
        <f>'Mgmt ENI YTD'!M7-#REF!</f>
        <v>#REF!</v>
      </c>
      <c r="N7" s="53" t="e">
        <f>'Mgmt ENI YTD'!N7-#REF!</f>
        <v>#REF!</v>
      </c>
      <c r="O7" s="11" t="e">
        <f>'Mgmt ENI YTD'!O7-#REF!</f>
        <v>#REF!</v>
      </c>
      <c r="P7" s="27" t="e">
        <f>'Mgmt ENI YTD'!P7-#REF!</f>
        <v>#REF!</v>
      </c>
      <c r="Q7" s="12" t="e">
        <f>'Mgmt ENI YTD'!Q7-#REF!</f>
        <v>#REF!</v>
      </c>
      <c r="R7" s="27" t="e">
        <f>'Mgmt ENI YTD'!R7-#REF!</f>
        <v>#REF!</v>
      </c>
      <c r="S7" s="50" t="e">
        <f>'Mgmt ENI YTD'!S7-#REF!</f>
        <v>#REF!</v>
      </c>
      <c r="T7" s="12" t="e">
        <f>'Mgmt ENI YTD'!T7-#REF!</f>
        <v>#REF!</v>
      </c>
      <c r="U7" s="32" t="e">
        <f>'Mgmt ENI YTD'!U7-#REF!</f>
        <v>#REF!</v>
      </c>
      <c r="V7" s="11" t="e">
        <f>'Mgmt ENI YTD'!V7-#REF!</f>
        <v>#REF!</v>
      </c>
      <c r="W7" s="45" t="e">
        <f>'Mgmt ENI YTD'!W7-#REF!</f>
        <v>#REF!</v>
      </c>
      <c r="X7" s="11" t="e">
        <f>'Mgmt ENI YTD'!X7-#REF!</f>
        <v>#REF!</v>
      </c>
      <c r="Y7" s="42" t="e">
        <f>'Mgmt ENI YTD'!Y7-#REF!</f>
        <v>#REF!</v>
      </c>
      <c r="Z7" s="53" t="e">
        <f>'Mgmt ENI YTD'!Z7-#REF!</f>
        <v>#REF!</v>
      </c>
      <c r="AA7" s="11" t="e">
        <f>'Mgmt ENI YTD'!AA7-#REF!</f>
        <v>#REF!</v>
      </c>
      <c r="AB7" s="32" t="e">
        <f>'Mgmt ENI YTD'!AB7-#REF!</f>
        <v>#REF!</v>
      </c>
      <c r="AC7" s="11" t="e">
        <f>'Mgmt ENI YTD'!AC7-#REF!</f>
        <v>#REF!</v>
      </c>
      <c r="AD7" s="45" t="e">
        <f>'Mgmt ENI YTD'!AD7-#REF!</f>
        <v>#REF!</v>
      </c>
      <c r="AE7" s="11" t="e">
        <f>'Mgmt ENI YTD'!AE7-#REF!</f>
        <v>#REF!</v>
      </c>
      <c r="AF7" s="42" t="e">
        <f>'Mgmt ENI YTD'!AF7-#REF!</f>
        <v>#REF!</v>
      </c>
      <c r="AG7" s="53" t="e">
        <f>'Mgmt ENI YTD'!AG7-#REF!</f>
        <v>#REF!</v>
      </c>
      <c r="AH7" s="11" t="e">
        <f>'Mgmt ENI YTD'!AH7-#REF!</f>
        <v>#REF!</v>
      </c>
      <c r="AI7" s="27" t="e">
        <f>'Mgmt ENI YTD'!AI7-#REF!</f>
        <v>#REF!</v>
      </c>
      <c r="AJ7" s="12" t="e">
        <f>'Mgmt ENI YTD'!AJ7-#REF!</f>
        <v>#REF!</v>
      </c>
      <c r="AK7" s="27" t="e">
        <f>'Mgmt ENI YTD'!AK7-#REF!</f>
        <v>#REF!</v>
      </c>
      <c r="AL7" s="50" t="e">
        <f>'Mgmt ENI YTD'!AL7-#REF!</f>
        <v>#REF!</v>
      </c>
      <c r="AM7" s="12" t="e">
        <f>'Mgmt ENI YTD'!AM7-#REF!</f>
        <v>#REF!</v>
      </c>
      <c r="AN7" s="32" t="e">
        <f>'Mgmt ENI YTD'!AN7-#REF!</f>
        <v>#REF!</v>
      </c>
      <c r="AO7" s="11" t="e">
        <f>'Mgmt ENI YTD'!AO7-#REF!</f>
        <v>#REF!</v>
      </c>
      <c r="AP7" s="45" t="e">
        <f>'Mgmt ENI YTD'!AP7-#REF!</f>
        <v>#REF!</v>
      </c>
      <c r="AQ7" s="11" t="e">
        <f>'Mgmt ENI YTD'!AQ7-#REF!</f>
        <v>#REF!</v>
      </c>
      <c r="AR7" s="42" t="e">
        <f>'Mgmt ENI YTD'!AR7-#REF!</f>
        <v>#REF!</v>
      </c>
      <c r="AS7" s="53" t="e">
        <f>'Mgmt ENI YTD'!AS7-#REF!</f>
        <v>#REF!</v>
      </c>
      <c r="AT7" s="11" t="e">
        <f>'Mgmt ENI YTD'!AT7-#REF!</f>
        <v>#REF!</v>
      </c>
      <c r="AU7" s="32" t="e">
        <f>'Mgmt ENI YTD'!AU7-#REF!</f>
        <v>#REF!</v>
      </c>
      <c r="AV7" s="11" t="e">
        <f>'Mgmt ENI YTD'!AV7-#REF!</f>
        <v>#REF!</v>
      </c>
      <c r="AW7" s="45" t="e">
        <f>'Mgmt ENI YTD'!AW7-#REF!</f>
        <v>#REF!</v>
      </c>
      <c r="AX7" s="11" t="e">
        <f>'Mgmt ENI YTD'!AX7-#REF!</f>
        <v>#REF!</v>
      </c>
      <c r="AY7" s="42" t="e">
        <f>'Mgmt ENI YTD'!AY7-#REF!</f>
        <v>#REF!</v>
      </c>
      <c r="AZ7" s="53" t="e">
        <f>'Mgmt ENI YTD'!AZ7-#REF!</f>
        <v>#REF!</v>
      </c>
      <c r="BA7" s="11" t="e">
        <f>'Mgmt ENI YTD'!BA7-#REF!</f>
        <v>#REF!</v>
      </c>
      <c r="BB7" s="27" t="e">
        <f>'Mgmt ENI YTD'!BB7-#REF!</f>
        <v>#REF!</v>
      </c>
      <c r="BC7" s="12" t="e">
        <f>'Mgmt ENI YTD'!BC7-#REF!</f>
        <v>#REF!</v>
      </c>
      <c r="BD7" s="27" t="e">
        <f>'Mgmt ENI YTD'!BD7-#REF!</f>
        <v>#REF!</v>
      </c>
      <c r="BE7" s="50" t="e">
        <f>'Mgmt ENI YTD'!BE7-#REF!</f>
        <v>#REF!</v>
      </c>
      <c r="BF7" s="12" t="e">
        <f>'Mgmt ENI YTD'!BF7-#REF!</f>
        <v>#REF!</v>
      </c>
      <c r="BG7" s="27" t="e">
        <f>'Mgmt ENI YTD'!BG7-#REF!</f>
        <v>#REF!</v>
      </c>
      <c r="BH7" s="3" t="e">
        <f>'Mgmt ENI YTD'!BH7-#REF!</f>
        <v>#REF!</v>
      </c>
      <c r="BI7" s="27" t="e">
        <f>'Mgmt ENI YTD'!BI7-#REF!</f>
        <v>#REF!</v>
      </c>
      <c r="BJ7" s="3" t="e">
        <f>'Mgmt ENI YTD'!BJ7-#REF!</f>
        <v>#REF!</v>
      </c>
      <c r="BK7" s="27" t="e">
        <f>'Mgmt ENI YTD'!BK7-#REF!</f>
        <v>#REF!</v>
      </c>
      <c r="BM7" s="32">
        <f>'Essbase - Mgmt View'!G9</f>
        <v>805748039.03999996</v>
      </c>
      <c r="BN7" s="32">
        <f>ROUND(BM7/1000,0)</f>
        <v>805748</v>
      </c>
      <c r="BO7" s="72" t="e">
        <f>BK7-BN7</f>
        <v>#REF!</v>
      </c>
    </row>
    <row r="8" spans="1:67">
      <c r="A8" s="86" t="s">
        <v>72</v>
      </c>
      <c r="B8" s="32" t="e">
        <f>'Mgmt ENI YTD'!B8-#REF!</f>
        <v>#REF!</v>
      </c>
      <c r="C8" s="11" t="e">
        <f>'Mgmt ENI YTD'!C8-#REF!</f>
        <v>#REF!</v>
      </c>
      <c r="D8" s="75" t="e">
        <f>'Mgmt ENI YTD'!D8-#REF!</f>
        <v>#REF!</v>
      </c>
      <c r="E8" s="11" t="e">
        <f>'Mgmt ENI YTD'!E8-#REF!</f>
        <v>#REF!</v>
      </c>
      <c r="F8" s="42" t="e">
        <f>'Mgmt ENI YTD'!F8-#REF!</f>
        <v>#REF!</v>
      </c>
      <c r="G8" s="53" t="e">
        <f>'Mgmt ENI YTD'!G8-#REF!</f>
        <v>#REF!</v>
      </c>
      <c r="H8" s="11" t="e">
        <f>'Mgmt ENI YTD'!H8-#REF!</f>
        <v>#REF!</v>
      </c>
      <c r="I8" s="32" t="e">
        <f>'Mgmt ENI YTD'!I8-#REF!</f>
        <v>#REF!</v>
      </c>
      <c r="J8" s="11" t="e">
        <f>'Mgmt ENI YTD'!J8-#REF!</f>
        <v>#REF!</v>
      </c>
      <c r="K8" s="45" t="e">
        <f>'Mgmt ENI YTD'!K8-#REF!</f>
        <v>#REF!</v>
      </c>
      <c r="L8" s="11" t="e">
        <f>'Mgmt ENI YTD'!L8-#REF!</f>
        <v>#REF!</v>
      </c>
      <c r="M8" s="42" t="e">
        <f>'Mgmt ENI YTD'!M8-#REF!</f>
        <v>#REF!</v>
      </c>
      <c r="N8" s="53" t="e">
        <f>'Mgmt ENI YTD'!N8-#REF!</f>
        <v>#REF!</v>
      </c>
      <c r="O8" s="11" t="e">
        <f>'Mgmt ENI YTD'!O8-#REF!</f>
        <v>#REF!</v>
      </c>
      <c r="P8" s="27" t="e">
        <f>'Mgmt ENI YTD'!P8-#REF!</f>
        <v>#REF!</v>
      </c>
      <c r="Q8" s="12" t="e">
        <f>'Mgmt ENI YTD'!Q8-#REF!</f>
        <v>#REF!</v>
      </c>
      <c r="R8" s="27" t="e">
        <f>'Mgmt ENI YTD'!R8-#REF!</f>
        <v>#REF!</v>
      </c>
      <c r="S8" s="50" t="e">
        <f>'Mgmt ENI YTD'!S8-#REF!</f>
        <v>#REF!</v>
      </c>
      <c r="T8" s="12" t="e">
        <f>'Mgmt ENI YTD'!T8-#REF!</f>
        <v>#REF!</v>
      </c>
      <c r="U8" s="32" t="e">
        <f>'Mgmt ENI YTD'!U8-#REF!</f>
        <v>#REF!</v>
      </c>
      <c r="V8" s="11" t="e">
        <f>'Mgmt ENI YTD'!V8-#REF!</f>
        <v>#REF!</v>
      </c>
      <c r="W8" s="45" t="e">
        <f>'Mgmt ENI YTD'!W8-#REF!</f>
        <v>#REF!</v>
      </c>
      <c r="X8" s="11" t="e">
        <f>'Mgmt ENI YTD'!X8-#REF!</f>
        <v>#REF!</v>
      </c>
      <c r="Y8" s="42" t="e">
        <f>'Mgmt ENI YTD'!Y8-#REF!</f>
        <v>#REF!</v>
      </c>
      <c r="Z8" s="53" t="e">
        <f>'Mgmt ENI YTD'!Z8-#REF!</f>
        <v>#REF!</v>
      </c>
      <c r="AA8" s="11" t="e">
        <f>'Mgmt ENI YTD'!AA8-#REF!</f>
        <v>#REF!</v>
      </c>
      <c r="AB8" s="32" t="e">
        <f>'Mgmt ENI YTD'!AB8-#REF!</f>
        <v>#REF!</v>
      </c>
      <c r="AC8" s="11" t="e">
        <f>'Mgmt ENI YTD'!AC8-#REF!</f>
        <v>#REF!</v>
      </c>
      <c r="AD8" s="45" t="e">
        <f>'Mgmt ENI YTD'!AD8-#REF!</f>
        <v>#REF!</v>
      </c>
      <c r="AE8" s="11" t="e">
        <f>'Mgmt ENI YTD'!AE8-#REF!</f>
        <v>#REF!</v>
      </c>
      <c r="AF8" s="42" t="e">
        <f>'Mgmt ENI YTD'!AF8-#REF!</f>
        <v>#REF!</v>
      </c>
      <c r="AG8" s="53" t="e">
        <f>'Mgmt ENI YTD'!AG8-#REF!</f>
        <v>#REF!</v>
      </c>
      <c r="AH8" s="11" t="e">
        <f>'Mgmt ENI YTD'!AH8-#REF!</f>
        <v>#REF!</v>
      </c>
      <c r="AI8" s="27" t="e">
        <f>'Mgmt ENI YTD'!AI8-#REF!</f>
        <v>#REF!</v>
      </c>
      <c r="AJ8" s="12" t="e">
        <f>'Mgmt ENI YTD'!AJ8-#REF!</f>
        <v>#REF!</v>
      </c>
      <c r="AK8" s="27" t="e">
        <f>'Mgmt ENI YTD'!AK8-#REF!</f>
        <v>#REF!</v>
      </c>
      <c r="AL8" s="50" t="e">
        <f>'Mgmt ENI YTD'!AL8-#REF!</f>
        <v>#REF!</v>
      </c>
      <c r="AM8" s="12" t="e">
        <f>'Mgmt ENI YTD'!AM8-#REF!</f>
        <v>#REF!</v>
      </c>
      <c r="AN8" s="32" t="e">
        <f>'Mgmt ENI YTD'!AN8-#REF!</f>
        <v>#REF!</v>
      </c>
      <c r="AO8" s="11" t="e">
        <f>'Mgmt ENI YTD'!AO8-#REF!</f>
        <v>#REF!</v>
      </c>
      <c r="AP8" s="45" t="e">
        <f>'Mgmt ENI YTD'!AP8-#REF!</f>
        <v>#REF!</v>
      </c>
      <c r="AQ8" s="11" t="e">
        <f>'Mgmt ENI YTD'!AQ8-#REF!</f>
        <v>#REF!</v>
      </c>
      <c r="AR8" s="42" t="e">
        <f>'Mgmt ENI YTD'!AR8-#REF!</f>
        <v>#REF!</v>
      </c>
      <c r="AS8" s="53" t="e">
        <f>'Mgmt ENI YTD'!AS8-#REF!</f>
        <v>#REF!</v>
      </c>
      <c r="AT8" s="11" t="e">
        <f>'Mgmt ENI YTD'!AT8-#REF!</f>
        <v>#REF!</v>
      </c>
      <c r="AU8" s="32" t="e">
        <f>'Mgmt ENI YTD'!AU8-#REF!</f>
        <v>#REF!</v>
      </c>
      <c r="AV8" s="11" t="e">
        <f>'Mgmt ENI YTD'!AV8-#REF!</f>
        <v>#REF!</v>
      </c>
      <c r="AW8" s="45" t="e">
        <f>'Mgmt ENI YTD'!AW8-#REF!</f>
        <v>#REF!</v>
      </c>
      <c r="AX8" s="11" t="e">
        <f>'Mgmt ENI YTD'!AX8-#REF!</f>
        <v>#REF!</v>
      </c>
      <c r="AY8" s="42" t="e">
        <f>'Mgmt ENI YTD'!AY8-#REF!</f>
        <v>#REF!</v>
      </c>
      <c r="AZ8" s="53" t="e">
        <f>'Mgmt ENI YTD'!AZ8-#REF!</f>
        <v>#REF!</v>
      </c>
      <c r="BA8" s="11" t="e">
        <f>'Mgmt ENI YTD'!BA8-#REF!</f>
        <v>#REF!</v>
      </c>
      <c r="BB8" s="27" t="e">
        <f>'Mgmt ENI YTD'!BB8-#REF!</f>
        <v>#REF!</v>
      </c>
      <c r="BC8" s="12" t="e">
        <f>'Mgmt ENI YTD'!BC8-#REF!</f>
        <v>#REF!</v>
      </c>
      <c r="BD8" s="27" t="e">
        <f>'Mgmt ENI YTD'!BD8-#REF!</f>
        <v>#REF!</v>
      </c>
      <c r="BE8" s="50" t="e">
        <f>'Mgmt ENI YTD'!BE8-#REF!</f>
        <v>#REF!</v>
      </c>
      <c r="BF8" s="12" t="e">
        <f>'Mgmt ENI YTD'!BF8-#REF!</f>
        <v>#REF!</v>
      </c>
      <c r="BG8" s="27" t="e">
        <f>'Mgmt ENI YTD'!BG8-#REF!</f>
        <v>#REF!</v>
      </c>
      <c r="BH8" s="3" t="e">
        <f>'Mgmt ENI YTD'!BH8-#REF!</f>
        <v>#REF!</v>
      </c>
      <c r="BI8" s="27" t="e">
        <f>'Mgmt ENI YTD'!BI8-#REF!</f>
        <v>#REF!</v>
      </c>
      <c r="BJ8" s="3" t="e">
        <f>'Mgmt ENI YTD'!BJ8-#REF!</f>
        <v>#REF!</v>
      </c>
      <c r="BK8" s="27" t="e">
        <f>'Mgmt ENI YTD'!BK8-#REF!</f>
        <v>#REF!</v>
      </c>
      <c r="BM8" s="32">
        <f>SUM('Essbase - Mgmt View'!G10:G11)</f>
        <v>55060503.900000006</v>
      </c>
      <c r="BN8" s="32">
        <f>ROUND(BM8/1000,0)</f>
        <v>55061</v>
      </c>
      <c r="BO8" s="72" t="e">
        <f>BK8-BN8</f>
        <v>#REF!</v>
      </c>
    </row>
    <row r="9" spans="1:67">
      <c r="A9" s="86" t="s">
        <v>52</v>
      </c>
      <c r="B9" s="32" t="e">
        <f>'Mgmt ENI YTD'!B9-#REF!</f>
        <v>#REF!</v>
      </c>
      <c r="C9" s="11" t="e">
        <f>'Mgmt ENI YTD'!C9-#REF!</f>
        <v>#REF!</v>
      </c>
      <c r="D9" s="45" t="e">
        <f>'Mgmt ENI YTD'!D9-#REF!</f>
        <v>#REF!</v>
      </c>
      <c r="E9" s="11" t="e">
        <f>'Mgmt ENI YTD'!E9-#REF!</f>
        <v>#REF!</v>
      </c>
      <c r="F9" s="33" t="e">
        <f>'Mgmt ENI YTD'!F9-#REF!</f>
        <v>#REF!</v>
      </c>
      <c r="G9" s="53" t="e">
        <f>'Mgmt ENI YTD'!G9-#REF!</f>
        <v>#REF!</v>
      </c>
      <c r="H9" s="11" t="e">
        <f>'Mgmt ENI YTD'!H9-#REF!</f>
        <v>#REF!</v>
      </c>
      <c r="I9" s="32" t="e">
        <f>'Mgmt ENI YTD'!I9-#REF!</f>
        <v>#REF!</v>
      </c>
      <c r="J9" s="11" t="e">
        <f>'Mgmt ENI YTD'!J9-#REF!</f>
        <v>#REF!</v>
      </c>
      <c r="K9" s="45" t="e">
        <f>'Mgmt ENI YTD'!K9-#REF!</f>
        <v>#REF!</v>
      </c>
      <c r="L9" s="11" t="e">
        <f>'Mgmt ENI YTD'!L9-#REF!</f>
        <v>#REF!</v>
      </c>
      <c r="M9" s="33" t="e">
        <f>'Mgmt ENI YTD'!M9-#REF!</f>
        <v>#REF!</v>
      </c>
      <c r="N9" s="53" t="e">
        <f>'Mgmt ENI YTD'!N9-#REF!</f>
        <v>#REF!</v>
      </c>
      <c r="O9" s="11" t="e">
        <f>'Mgmt ENI YTD'!O9-#REF!</f>
        <v>#REF!</v>
      </c>
      <c r="P9" s="11" t="e">
        <f>'Mgmt ENI YTD'!P9-#REF!</f>
        <v>#REF!</v>
      </c>
      <c r="Q9" s="12" t="e">
        <f>'Mgmt ENI YTD'!Q9-#REF!</f>
        <v>#REF!</v>
      </c>
      <c r="R9" s="11" t="e">
        <f>'Mgmt ENI YTD'!R9-#REF!</f>
        <v>#REF!</v>
      </c>
      <c r="S9" s="50" t="e">
        <f>'Mgmt ENI YTD'!S9-#REF!</f>
        <v>#REF!</v>
      </c>
      <c r="T9" s="12" t="e">
        <f>'Mgmt ENI YTD'!T9-#REF!</f>
        <v>#REF!</v>
      </c>
      <c r="U9" s="32" t="e">
        <f>'Mgmt ENI YTD'!U9-#REF!</f>
        <v>#REF!</v>
      </c>
      <c r="V9" s="11" t="e">
        <f>'Mgmt ENI YTD'!V9-#REF!</f>
        <v>#REF!</v>
      </c>
      <c r="W9" s="45" t="e">
        <f>'Mgmt ENI YTD'!W9-#REF!</f>
        <v>#REF!</v>
      </c>
      <c r="X9" s="11" t="e">
        <f>'Mgmt ENI YTD'!X9-#REF!</f>
        <v>#REF!</v>
      </c>
      <c r="Y9" s="33" t="e">
        <f>'Mgmt ENI YTD'!Y9-#REF!</f>
        <v>#REF!</v>
      </c>
      <c r="Z9" s="53" t="e">
        <f>'Mgmt ENI YTD'!Z9-#REF!</f>
        <v>#REF!</v>
      </c>
      <c r="AA9" s="11" t="e">
        <f>'Mgmt ENI YTD'!AA9-#REF!</f>
        <v>#REF!</v>
      </c>
      <c r="AB9" s="32" t="e">
        <f>'Mgmt ENI YTD'!AB9-#REF!</f>
        <v>#REF!</v>
      </c>
      <c r="AC9" s="11" t="e">
        <f>'Mgmt ENI YTD'!AC9-#REF!</f>
        <v>#REF!</v>
      </c>
      <c r="AD9" s="45" t="e">
        <f>'Mgmt ENI YTD'!AD9-#REF!</f>
        <v>#REF!</v>
      </c>
      <c r="AE9" s="11" t="e">
        <f>'Mgmt ENI YTD'!AE9-#REF!</f>
        <v>#REF!</v>
      </c>
      <c r="AF9" s="33" t="e">
        <f>'Mgmt ENI YTD'!AF9-#REF!</f>
        <v>#REF!</v>
      </c>
      <c r="AG9" s="53" t="e">
        <f>'Mgmt ENI YTD'!AG9-#REF!</f>
        <v>#REF!</v>
      </c>
      <c r="AH9" s="11" t="e">
        <f>'Mgmt ENI YTD'!AH9-#REF!</f>
        <v>#REF!</v>
      </c>
      <c r="AI9" s="11" t="e">
        <f>'Mgmt ENI YTD'!AI9-#REF!</f>
        <v>#REF!</v>
      </c>
      <c r="AJ9" s="12" t="e">
        <f>'Mgmt ENI YTD'!AJ9-#REF!</f>
        <v>#REF!</v>
      </c>
      <c r="AK9" s="11" t="e">
        <f>'Mgmt ENI YTD'!AK9-#REF!</f>
        <v>#REF!</v>
      </c>
      <c r="AL9" s="50" t="e">
        <f>'Mgmt ENI YTD'!AL9-#REF!</f>
        <v>#REF!</v>
      </c>
      <c r="AM9" s="12" t="e">
        <f>'Mgmt ENI YTD'!AM9-#REF!</f>
        <v>#REF!</v>
      </c>
      <c r="AN9" s="32" t="e">
        <f>'Mgmt ENI YTD'!AN9-#REF!</f>
        <v>#REF!</v>
      </c>
      <c r="AO9" s="11" t="e">
        <f>'Mgmt ENI YTD'!AO9-#REF!</f>
        <v>#REF!</v>
      </c>
      <c r="AP9" s="45" t="e">
        <f>'Mgmt ENI YTD'!AP9-#REF!</f>
        <v>#REF!</v>
      </c>
      <c r="AQ9" s="11" t="e">
        <f>'Mgmt ENI YTD'!AQ9-#REF!</f>
        <v>#REF!</v>
      </c>
      <c r="AR9" s="33" t="e">
        <f>'Mgmt ENI YTD'!AR9-#REF!</f>
        <v>#REF!</v>
      </c>
      <c r="AS9" s="53" t="e">
        <f>'Mgmt ENI YTD'!AS9-#REF!</f>
        <v>#REF!</v>
      </c>
      <c r="AT9" s="11" t="e">
        <f>'Mgmt ENI YTD'!AT9-#REF!</f>
        <v>#REF!</v>
      </c>
      <c r="AU9" s="32" t="e">
        <f>'Mgmt ENI YTD'!AU9-#REF!</f>
        <v>#REF!</v>
      </c>
      <c r="AV9" s="11" t="e">
        <f>'Mgmt ENI YTD'!AV9-#REF!</f>
        <v>#REF!</v>
      </c>
      <c r="AW9" s="45" t="e">
        <f>'Mgmt ENI YTD'!AW9-#REF!</f>
        <v>#REF!</v>
      </c>
      <c r="AX9" s="11" t="e">
        <f>'Mgmt ENI YTD'!AX9-#REF!</f>
        <v>#REF!</v>
      </c>
      <c r="AY9" s="33" t="e">
        <f>'Mgmt ENI YTD'!AY9-#REF!</f>
        <v>#REF!</v>
      </c>
      <c r="AZ9" s="53" t="e">
        <f>'Mgmt ENI YTD'!AZ9-#REF!</f>
        <v>#REF!</v>
      </c>
      <c r="BA9" s="11" t="e">
        <f>'Mgmt ENI YTD'!BA9-#REF!</f>
        <v>#REF!</v>
      </c>
      <c r="BB9" s="11" t="e">
        <f>'Mgmt ENI YTD'!BB9-#REF!</f>
        <v>#REF!</v>
      </c>
      <c r="BC9" s="12" t="e">
        <f>'Mgmt ENI YTD'!BC9-#REF!</f>
        <v>#REF!</v>
      </c>
      <c r="BD9" s="11" t="e">
        <f>'Mgmt ENI YTD'!BD9-#REF!</f>
        <v>#REF!</v>
      </c>
      <c r="BE9" s="50" t="e">
        <f>'Mgmt ENI YTD'!BE9-#REF!</f>
        <v>#REF!</v>
      </c>
      <c r="BF9" s="12" t="e">
        <f>'Mgmt ENI YTD'!BF9-#REF!</f>
        <v>#REF!</v>
      </c>
      <c r="BG9" s="11" t="e">
        <f>'Mgmt ENI YTD'!BG9-#REF!</f>
        <v>#REF!</v>
      </c>
      <c r="BH9" s="3" t="e">
        <f>'Mgmt ENI YTD'!BH9-#REF!</f>
        <v>#REF!</v>
      </c>
      <c r="BI9" s="11" t="e">
        <f>'Mgmt ENI YTD'!BI9-#REF!</f>
        <v>#REF!</v>
      </c>
      <c r="BJ9" s="3" t="e">
        <f>'Mgmt ENI YTD'!BJ9-#REF!</f>
        <v>#REF!</v>
      </c>
      <c r="BK9" s="11" t="e">
        <f>'Mgmt ENI YTD'!BK9-#REF!</f>
        <v>#REF!</v>
      </c>
      <c r="BM9" s="11"/>
      <c r="BN9" s="11"/>
      <c r="BO9" s="11"/>
    </row>
    <row r="10" spans="1:67">
      <c r="A10" s="9" t="s">
        <v>142</v>
      </c>
      <c r="B10" s="32" t="e">
        <f>'Mgmt ENI YTD'!B10-#REF!</f>
        <v>#REF!</v>
      </c>
      <c r="C10" s="11" t="e">
        <f>'Mgmt ENI YTD'!C10-#REF!</f>
        <v>#REF!</v>
      </c>
      <c r="D10" s="45" t="e">
        <f>'Mgmt ENI YTD'!D10-#REF!</f>
        <v>#REF!</v>
      </c>
      <c r="E10" s="11" t="e">
        <f>'Mgmt ENI YTD'!E10-#REF!</f>
        <v>#REF!</v>
      </c>
      <c r="F10" s="42" t="e">
        <f>'Mgmt ENI YTD'!F10-#REF!</f>
        <v>#REF!</v>
      </c>
      <c r="G10" s="53" t="e">
        <f>'Mgmt ENI YTD'!G10-#REF!</f>
        <v>#REF!</v>
      </c>
      <c r="H10" s="11" t="e">
        <f>'Mgmt ENI YTD'!H10-#REF!</f>
        <v>#REF!</v>
      </c>
      <c r="I10" s="32" t="e">
        <f>'Mgmt ENI YTD'!I10-#REF!</f>
        <v>#REF!</v>
      </c>
      <c r="J10" s="11" t="e">
        <f>'Mgmt ENI YTD'!J10-#REF!</f>
        <v>#REF!</v>
      </c>
      <c r="K10" s="45" t="e">
        <f>'Mgmt ENI YTD'!K10-#REF!</f>
        <v>#REF!</v>
      </c>
      <c r="L10" s="11" t="e">
        <f>'Mgmt ENI YTD'!L10-#REF!</f>
        <v>#REF!</v>
      </c>
      <c r="M10" s="42" t="e">
        <f>'Mgmt ENI YTD'!M10-#REF!</f>
        <v>#REF!</v>
      </c>
      <c r="N10" s="53" t="e">
        <f>'Mgmt ENI YTD'!N10-#REF!</f>
        <v>#REF!</v>
      </c>
      <c r="O10" s="11" t="e">
        <f>'Mgmt ENI YTD'!O10-#REF!</f>
        <v>#REF!</v>
      </c>
      <c r="P10" s="27" t="e">
        <f>'Mgmt ENI YTD'!P10-#REF!</f>
        <v>#REF!</v>
      </c>
      <c r="Q10" s="12" t="e">
        <f>'Mgmt ENI YTD'!Q10-#REF!</f>
        <v>#REF!</v>
      </c>
      <c r="R10" s="27" t="e">
        <f>'Mgmt ENI YTD'!R10-#REF!</f>
        <v>#REF!</v>
      </c>
      <c r="S10" s="50" t="e">
        <f>'Mgmt ENI YTD'!S10-#REF!</f>
        <v>#REF!</v>
      </c>
      <c r="T10" s="12" t="e">
        <f>'Mgmt ENI YTD'!T10-#REF!</f>
        <v>#REF!</v>
      </c>
      <c r="U10" s="32" t="e">
        <f>'Mgmt ENI YTD'!U10-#REF!</f>
        <v>#REF!</v>
      </c>
      <c r="V10" s="11" t="e">
        <f>'Mgmt ENI YTD'!V10-#REF!</f>
        <v>#REF!</v>
      </c>
      <c r="W10" s="45" t="e">
        <f>'Mgmt ENI YTD'!W10-#REF!</f>
        <v>#REF!</v>
      </c>
      <c r="X10" s="11" t="e">
        <f>'Mgmt ENI YTD'!X10-#REF!</f>
        <v>#REF!</v>
      </c>
      <c r="Y10" s="42" t="e">
        <f>'Mgmt ENI YTD'!Y10-#REF!</f>
        <v>#REF!</v>
      </c>
      <c r="Z10" s="53" t="e">
        <f>'Mgmt ENI YTD'!Z10-#REF!</f>
        <v>#REF!</v>
      </c>
      <c r="AA10" s="11" t="e">
        <f>'Mgmt ENI YTD'!AA10-#REF!</f>
        <v>#REF!</v>
      </c>
      <c r="AB10" s="32" t="e">
        <f>'Mgmt ENI YTD'!AB10-#REF!</f>
        <v>#REF!</v>
      </c>
      <c r="AC10" s="11" t="e">
        <f>'Mgmt ENI YTD'!AC10-#REF!</f>
        <v>#REF!</v>
      </c>
      <c r="AD10" s="45" t="e">
        <f>'Mgmt ENI YTD'!AD10-#REF!</f>
        <v>#REF!</v>
      </c>
      <c r="AE10" s="11" t="e">
        <f>'Mgmt ENI YTD'!AE10-#REF!</f>
        <v>#REF!</v>
      </c>
      <c r="AF10" s="42" t="e">
        <f>'Mgmt ENI YTD'!AF10-#REF!</f>
        <v>#REF!</v>
      </c>
      <c r="AG10" s="53" t="e">
        <f>'Mgmt ENI YTD'!AG10-#REF!</f>
        <v>#REF!</v>
      </c>
      <c r="AH10" s="11" t="e">
        <f>'Mgmt ENI YTD'!AH10-#REF!</f>
        <v>#REF!</v>
      </c>
      <c r="AI10" s="27" t="e">
        <f>'Mgmt ENI YTD'!AI10-#REF!</f>
        <v>#REF!</v>
      </c>
      <c r="AJ10" s="12" t="e">
        <f>'Mgmt ENI YTD'!AJ10-#REF!</f>
        <v>#REF!</v>
      </c>
      <c r="AK10" s="27" t="e">
        <f>'Mgmt ENI YTD'!AK10-#REF!</f>
        <v>#REF!</v>
      </c>
      <c r="AL10" s="50" t="e">
        <f>'Mgmt ENI YTD'!AL10-#REF!</f>
        <v>#REF!</v>
      </c>
      <c r="AM10" s="12" t="e">
        <f>'Mgmt ENI YTD'!AM10-#REF!</f>
        <v>#REF!</v>
      </c>
      <c r="AN10" s="32" t="e">
        <f>'Mgmt ENI YTD'!AN10-#REF!</f>
        <v>#REF!</v>
      </c>
      <c r="AO10" s="11" t="e">
        <f>'Mgmt ENI YTD'!AO10-#REF!</f>
        <v>#REF!</v>
      </c>
      <c r="AP10" s="45" t="e">
        <f>'Mgmt ENI YTD'!AP10-#REF!</f>
        <v>#REF!</v>
      </c>
      <c r="AQ10" s="11" t="e">
        <f>'Mgmt ENI YTD'!AQ10-#REF!</f>
        <v>#REF!</v>
      </c>
      <c r="AR10" s="42" t="e">
        <f>'Mgmt ENI YTD'!AR10-#REF!</f>
        <v>#REF!</v>
      </c>
      <c r="AS10" s="53" t="e">
        <f>'Mgmt ENI YTD'!AS10-#REF!</f>
        <v>#REF!</v>
      </c>
      <c r="AT10" s="11" t="e">
        <f>'Mgmt ENI YTD'!AT10-#REF!</f>
        <v>#REF!</v>
      </c>
      <c r="AU10" s="32" t="e">
        <f>'Mgmt ENI YTD'!AU10-#REF!</f>
        <v>#REF!</v>
      </c>
      <c r="AV10" s="11" t="e">
        <f>'Mgmt ENI YTD'!AV10-#REF!</f>
        <v>#REF!</v>
      </c>
      <c r="AW10" s="45" t="e">
        <f>'Mgmt ENI YTD'!AW10-#REF!</f>
        <v>#REF!</v>
      </c>
      <c r="AX10" s="11" t="e">
        <f>'Mgmt ENI YTD'!AX10-#REF!</f>
        <v>#REF!</v>
      </c>
      <c r="AY10" s="42" t="e">
        <f>'Mgmt ENI YTD'!AY10-#REF!</f>
        <v>#REF!</v>
      </c>
      <c r="AZ10" s="53" t="e">
        <f>'Mgmt ENI YTD'!AZ10-#REF!</f>
        <v>#REF!</v>
      </c>
      <c r="BA10" s="11" t="e">
        <f>'Mgmt ENI YTD'!BA10-#REF!</f>
        <v>#REF!</v>
      </c>
      <c r="BB10" s="27" t="e">
        <f>'Mgmt ENI YTD'!BB10-#REF!</f>
        <v>#REF!</v>
      </c>
      <c r="BC10" s="12" t="e">
        <f>'Mgmt ENI YTD'!BC10-#REF!</f>
        <v>#REF!</v>
      </c>
      <c r="BD10" s="27" t="e">
        <f>'Mgmt ENI YTD'!BD10-#REF!</f>
        <v>#REF!</v>
      </c>
      <c r="BE10" s="50" t="e">
        <f>'Mgmt ENI YTD'!BE10-#REF!</f>
        <v>#REF!</v>
      </c>
      <c r="BF10" s="12" t="e">
        <f>'Mgmt ENI YTD'!BF10-#REF!</f>
        <v>#REF!</v>
      </c>
      <c r="BG10" s="27" t="e">
        <f>'Mgmt ENI YTD'!BG10-#REF!</f>
        <v>#REF!</v>
      </c>
      <c r="BH10" s="3" t="e">
        <f>'Mgmt ENI YTD'!BH10-#REF!</f>
        <v>#REF!</v>
      </c>
      <c r="BI10" s="27" t="e">
        <f>'Mgmt ENI YTD'!BI10-#REF!</f>
        <v>#REF!</v>
      </c>
      <c r="BJ10" s="3" t="e">
        <f>'Mgmt ENI YTD'!BJ10-#REF!</f>
        <v>#REF!</v>
      </c>
      <c r="BK10" s="27" t="e">
        <f>'Mgmt ENI YTD'!BK10-#REF!</f>
        <v>#REF!</v>
      </c>
      <c r="BM10" s="32">
        <f>'Essbase - Mgmt View'!G12</f>
        <v>307207015.36499995</v>
      </c>
      <c r="BN10" s="32">
        <f t="shared" ref="BN10:BN15" si="0">ROUND(BM10/1000,0)</f>
        <v>307207</v>
      </c>
      <c r="BO10" s="72" t="e">
        <f t="shared" ref="BO10:BO15" si="1">BK10-BN10</f>
        <v>#REF!</v>
      </c>
    </row>
    <row r="11" spans="1:67">
      <c r="A11" s="8" t="s">
        <v>70</v>
      </c>
      <c r="B11" s="32" t="e">
        <f>'Mgmt ENI YTD'!B11-#REF!</f>
        <v>#REF!</v>
      </c>
      <c r="C11" s="11" t="e">
        <f>'Mgmt ENI YTD'!C11-#REF!</f>
        <v>#REF!</v>
      </c>
      <c r="D11" s="45" t="e">
        <f>'Mgmt ENI YTD'!D11-#REF!</f>
        <v>#REF!</v>
      </c>
      <c r="E11" s="11" t="e">
        <f>'Mgmt ENI YTD'!E11-#REF!</f>
        <v>#REF!</v>
      </c>
      <c r="F11" s="42" t="e">
        <f>'Mgmt ENI YTD'!F11-#REF!</f>
        <v>#REF!</v>
      </c>
      <c r="G11" s="53" t="e">
        <f>'Mgmt ENI YTD'!G11-#REF!</f>
        <v>#REF!</v>
      </c>
      <c r="H11" s="11" t="e">
        <f>'Mgmt ENI YTD'!H11-#REF!</f>
        <v>#REF!</v>
      </c>
      <c r="I11" s="32" t="e">
        <f>'Mgmt ENI YTD'!I11-#REF!</f>
        <v>#REF!</v>
      </c>
      <c r="J11" s="11" t="e">
        <f>'Mgmt ENI YTD'!J11-#REF!</f>
        <v>#REF!</v>
      </c>
      <c r="K11" s="45" t="e">
        <f>'Mgmt ENI YTD'!K11-#REF!</f>
        <v>#REF!</v>
      </c>
      <c r="L11" s="11" t="e">
        <f>'Mgmt ENI YTD'!L11-#REF!</f>
        <v>#REF!</v>
      </c>
      <c r="M11" s="42" t="e">
        <f>'Mgmt ENI YTD'!M11-#REF!</f>
        <v>#REF!</v>
      </c>
      <c r="N11" s="53" t="e">
        <f>'Mgmt ENI YTD'!N11-#REF!</f>
        <v>#REF!</v>
      </c>
      <c r="O11" s="11" t="e">
        <f>'Mgmt ENI YTD'!O11-#REF!</f>
        <v>#REF!</v>
      </c>
      <c r="P11" s="27" t="e">
        <f>'Mgmt ENI YTD'!P11-#REF!</f>
        <v>#REF!</v>
      </c>
      <c r="Q11" s="12" t="e">
        <f>'Mgmt ENI YTD'!Q11-#REF!</f>
        <v>#REF!</v>
      </c>
      <c r="R11" s="27" t="e">
        <f>'Mgmt ENI YTD'!R11-#REF!</f>
        <v>#REF!</v>
      </c>
      <c r="S11" s="50" t="e">
        <f>'Mgmt ENI YTD'!S11-#REF!</f>
        <v>#REF!</v>
      </c>
      <c r="T11" s="12" t="e">
        <f>'Mgmt ENI YTD'!T11-#REF!</f>
        <v>#REF!</v>
      </c>
      <c r="U11" s="32" t="e">
        <f>'Mgmt ENI YTD'!U11-#REF!</f>
        <v>#REF!</v>
      </c>
      <c r="V11" s="11" t="e">
        <f>'Mgmt ENI YTD'!V11-#REF!</f>
        <v>#REF!</v>
      </c>
      <c r="W11" s="45" t="e">
        <f>'Mgmt ENI YTD'!W11-#REF!</f>
        <v>#REF!</v>
      </c>
      <c r="X11" s="11" t="e">
        <f>'Mgmt ENI YTD'!X11-#REF!</f>
        <v>#REF!</v>
      </c>
      <c r="Y11" s="42" t="e">
        <f>'Mgmt ENI YTD'!Y11-#REF!</f>
        <v>#REF!</v>
      </c>
      <c r="Z11" s="53" t="e">
        <f>'Mgmt ENI YTD'!Z11-#REF!</f>
        <v>#REF!</v>
      </c>
      <c r="AA11" s="11" t="e">
        <f>'Mgmt ENI YTD'!AA11-#REF!</f>
        <v>#REF!</v>
      </c>
      <c r="AB11" s="32" t="e">
        <f>'Mgmt ENI YTD'!AB11-#REF!</f>
        <v>#REF!</v>
      </c>
      <c r="AC11" s="11" t="e">
        <f>'Mgmt ENI YTD'!AC11-#REF!</f>
        <v>#REF!</v>
      </c>
      <c r="AD11" s="45" t="e">
        <f>'Mgmt ENI YTD'!AD11-#REF!</f>
        <v>#REF!</v>
      </c>
      <c r="AE11" s="11" t="e">
        <f>'Mgmt ENI YTD'!AE11-#REF!</f>
        <v>#REF!</v>
      </c>
      <c r="AF11" s="42" t="e">
        <f>'Mgmt ENI YTD'!AF11-#REF!</f>
        <v>#REF!</v>
      </c>
      <c r="AG11" s="53" t="e">
        <f>'Mgmt ENI YTD'!AG11-#REF!</f>
        <v>#REF!</v>
      </c>
      <c r="AH11" s="11" t="e">
        <f>'Mgmt ENI YTD'!AH11-#REF!</f>
        <v>#REF!</v>
      </c>
      <c r="AI11" s="27" t="e">
        <f>'Mgmt ENI YTD'!AI11-#REF!</f>
        <v>#REF!</v>
      </c>
      <c r="AJ11" s="12" t="e">
        <f>'Mgmt ENI YTD'!AJ11-#REF!</f>
        <v>#REF!</v>
      </c>
      <c r="AK11" s="27" t="e">
        <f>'Mgmt ENI YTD'!AK11-#REF!</f>
        <v>#REF!</v>
      </c>
      <c r="AL11" s="50" t="e">
        <f>'Mgmt ENI YTD'!AL11-#REF!</f>
        <v>#REF!</v>
      </c>
      <c r="AM11" s="12" t="e">
        <f>'Mgmt ENI YTD'!AM11-#REF!</f>
        <v>#REF!</v>
      </c>
      <c r="AN11" s="32" t="e">
        <f>'Mgmt ENI YTD'!AN11-#REF!</f>
        <v>#REF!</v>
      </c>
      <c r="AO11" s="11" t="e">
        <f>'Mgmt ENI YTD'!AO11-#REF!</f>
        <v>#REF!</v>
      </c>
      <c r="AP11" s="45" t="e">
        <f>'Mgmt ENI YTD'!AP11-#REF!</f>
        <v>#REF!</v>
      </c>
      <c r="AQ11" s="11" t="e">
        <f>'Mgmt ENI YTD'!AQ11-#REF!</f>
        <v>#REF!</v>
      </c>
      <c r="AR11" s="42" t="e">
        <f>'Mgmt ENI YTD'!AR11-#REF!</f>
        <v>#REF!</v>
      </c>
      <c r="AS11" s="53" t="e">
        <f>'Mgmt ENI YTD'!AS11-#REF!</f>
        <v>#REF!</v>
      </c>
      <c r="AT11" s="11" t="e">
        <f>'Mgmt ENI YTD'!AT11-#REF!</f>
        <v>#REF!</v>
      </c>
      <c r="AU11" s="32" t="e">
        <f>'Mgmt ENI YTD'!AU11-#REF!</f>
        <v>#REF!</v>
      </c>
      <c r="AV11" s="11" t="e">
        <f>'Mgmt ENI YTD'!AV11-#REF!</f>
        <v>#REF!</v>
      </c>
      <c r="AW11" s="45" t="e">
        <f>'Mgmt ENI YTD'!AW11-#REF!</f>
        <v>#REF!</v>
      </c>
      <c r="AX11" s="11" t="e">
        <f>'Mgmt ENI YTD'!AX11-#REF!</f>
        <v>#REF!</v>
      </c>
      <c r="AY11" s="42" t="e">
        <f>'Mgmt ENI YTD'!AY11-#REF!</f>
        <v>#REF!</v>
      </c>
      <c r="AZ11" s="53" t="e">
        <f>'Mgmt ENI YTD'!AZ11-#REF!</f>
        <v>#REF!</v>
      </c>
      <c r="BA11" s="11" t="e">
        <f>'Mgmt ENI YTD'!BA11-#REF!</f>
        <v>#REF!</v>
      </c>
      <c r="BB11" s="27" t="e">
        <f>'Mgmt ENI YTD'!BB11-#REF!</f>
        <v>#REF!</v>
      </c>
      <c r="BC11" s="12" t="e">
        <f>'Mgmt ENI YTD'!BC11-#REF!</f>
        <v>#REF!</v>
      </c>
      <c r="BD11" s="27" t="e">
        <f>'Mgmt ENI YTD'!BD11-#REF!</f>
        <v>#REF!</v>
      </c>
      <c r="BE11" s="50" t="e">
        <f>'Mgmt ENI YTD'!BE11-#REF!</f>
        <v>#REF!</v>
      </c>
      <c r="BF11" s="12" t="e">
        <f>'Mgmt ENI YTD'!BF11-#REF!</f>
        <v>#REF!</v>
      </c>
      <c r="BG11" s="27" t="e">
        <f>'Mgmt ENI YTD'!BG11-#REF!</f>
        <v>#REF!</v>
      </c>
      <c r="BH11" s="3" t="e">
        <f>'Mgmt ENI YTD'!BH11-#REF!</f>
        <v>#REF!</v>
      </c>
      <c r="BI11" s="27" t="e">
        <f>'Mgmt ENI YTD'!BI11-#REF!</f>
        <v>#REF!</v>
      </c>
      <c r="BJ11" s="3" t="e">
        <f>'Mgmt ENI YTD'!BJ11-#REF!</f>
        <v>#REF!</v>
      </c>
      <c r="BK11" s="27" t="e">
        <f>'Mgmt ENI YTD'!BK11-#REF!</f>
        <v>#REF!</v>
      </c>
      <c r="BM11" s="32">
        <f>'Essbase - Mgmt View'!G13</f>
        <v>433590581.65000004</v>
      </c>
      <c r="BN11" s="32">
        <f t="shared" si="0"/>
        <v>433591</v>
      </c>
      <c r="BO11" s="72" t="e">
        <f t="shared" si="1"/>
        <v>#REF!</v>
      </c>
    </row>
    <row r="12" spans="1:67">
      <c r="A12" s="8" t="s">
        <v>140</v>
      </c>
      <c r="B12" s="36" t="e">
        <f>'Mgmt ENI YTD'!B12-#REF!</f>
        <v>#REF!</v>
      </c>
      <c r="C12" s="11" t="e">
        <f>'Mgmt ENI YTD'!C12-#REF!</f>
        <v>#REF!</v>
      </c>
      <c r="D12" s="44" t="e">
        <f>'Mgmt ENI YTD'!D12-#REF!</f>
        <v>#REF!</v>
      </c>
      <c r="E12" s="11" t="e">
        <f>'Mgmt ENI YTD'!E12-#REF!</f>
        <v>#REF!</v>
      </c>
      <c r="F12" s="42" t="e">
        <f>'Mgmt ENI YTD'!F12-#REF!</f>
        <v>#REF!</v>
      </c>
      <c r="G12" s="53" t="e">
        <f>'Mgmt ENI YTD'!G12-#REF!</f>
        <v>#REF!</v>
      </c>
      <c r="H12" s="11" t="e">
        <f>'Mgmt ENI YTD'!H12-#REF!</f>
        <v>#REF!</v>
      </c>
      <c r="I12" s="36" t="e">
        <f>'Mgmt ENI YTD'!I12-#REF!</f>
        <v>#REF!</v>
      </c>
      <c r="J12" s="11" t="e">
        <f>'Mgmt ENI YTD'!J12-#REF!</f>
        <v>#REF!</v>
      </c>
      <c r="K12" s="44" t="e">
        <f>'Mgmt ENI YTD'!K12-#REF!</f>
        <v>#REF!</v>
      </c>
      <c r="L12" s="11" t="e">
        <f>'Mgmt ENI YTD'!L12-#REF!</f>
        <v>#REF!</v>
      </c>
      <c r="M12" s="42" t="e">
        <f>'Mgmt ENI YTD'!M12-#REF!</f>
        <v>#REF!</v>
      </c>
      <c r="N12" s="53" t="e">
        <f>'Mgmt ENI YTD'!N12-#REF!</f>
        <v>#REF!</v>
      </c>
      <c r="O12" s="11" t="e">
        <f>'Mgmt ENI YTD'!O12-#REF!</f>
        <v>#REF!</v>
      </c>
      <c r="P12" s="56" t="e">
        <f>'Mgmt ENI YTD'!P12-#REF!</f>
        <v>#REF!</v>
      </c>
      <c r="Q12" s="12" t="e">
        <f>'Mgmt ENI YTD'!Q12-#REF!</f>
        <v>#REF!</v>
      </c>
      <c r="R12" s="56" t="e">
        <f>'Mgmt ENI YTD'!R12-#REF!</f>
        <v>#REF!</v>
      </c>
      <c r="S12" s="50" t="e">
        <f>'Mgmt ENI YTD'!S12-#REF!</f>
        <v>#REF!</v>
      </c>
      <c r="T12" s="12" t="e">
        <f>'Mgmt ENI YTD'!T12-#REF!</f>
        <v>#REF!</v>
      </c>
      <c r="U12" s="36" t="e">
        <f>'Mgmt ENI YTD'!U12-#REF!</f>
        <v>#REF!</v>
      </c>
      <c r="V12" s="11" t="e">
        <f>'Mgmt ENI YTD'!V12-#REF!</f>
        <v>#REF!</v>
      </c>
      <c r="W12" s="44" t="e">
        <f>'Mgmt ENI YTD'!W12-#REF!</f>
        <v>#REF!</v>
      </c>
      <c r="X12" s="11" t="e">
        <f>'Mgmt ENI YTD'!X12-#REF!</f>
        <v>#REF!</v>
      </c>
      <c r="Y12" s="42" t="e">
        <f>'Mgmt ENI YTD'!Y12-#REF!</f>
        <v>#REF!</v>
      </c>
      <c r="Z12" s="53" t="e">
        <f>'Mgmt ENI YTD'!Z12-#REF!</f>
        <v>#REF!</v>
      </c>
      <c r="AA12" s="11" t="e">
        <f>'Mgmt ENI YTD'!AA12-#REF!</f>
        <v>#REF!</v>
      </c>
      <c r="AB12" s="36" t="e">
        <f>'Mgmt ENI YTD'!AB12-#REF!</f>
        <v>#REF!</v>
      </c>
      <c r="AC12" s="11" t="e">
        <f>'Mgmt ENI YTD'!AC12-#REF!</f>
        <v>#REF!</v>
      </c>
      <c r="AD12" s="44" t="e">
        <f>'Mgmt ENI YTD'!AD12-#REF!</f>
        <v>#REF!</v>
      </c>
      <c r="AE12" s="11" t="e">
        <f>'Mgmt ENI YTD'!AE12-#REF!</f>
        <v>#REF!</v>
      </c>
      <c r="AF12" s="42" t="e">
        <f>'Mgmt ENI YTD'!AF12-#REF!</f>
        <v>#REF!</v>
      </c>
      <c r="AG12" s="53" t="e">
        <f>'Mgmt ENI YTD'!AG12-#REF!</f>
        <v>#REF!</v>
      </c>
      <c r="AH12" s="11" t="e">
        <f>'Mgmt ENI YTD'!AH12-#REF!</f>
        <v>#REF!</v>
      </c>
      <c r="AI12" s="56" t="e">
        <f>'Mgmt ENI YTD'!AI12-#REF!</f>
        <v>#REF!</v>
      </c>
      <c r="AJ12" s="12" t="e">
        <f>'Mgmt ENI YTD'!AJ12-#REF!</f>
        <v>#REF!</v>
      </c>
      <c r="AK12" s="56" t="e">
        <f>'Mgmt ENI YTD'!AK12-#REF!</f>
        <v>#REF!</v>
      </c>
      <c r="AL12" s="50" t="e">
        <f>'Mgmt ENI YTD'!AL12-#REF!</f>
        <v>#REF!</v>
      </c>
      <c r="AM12" s="12" t="e">
        <f>'Mgmt ENI YTD'!AM12-#REF!</f>
        <v>#REF!</v>
      </c>
      <c r="AN12" s="36" t="e">
        <f>'Mgmt ENI YTD'!AN12-#REF!</f>
        <v>#REF!</v>
      </c>
      <c r="AO12" s="11" t="e">
        <f>'Mgmt ENI YTD'!AO12-#REF!</f>
        <v>#REF!</v>
      </c>
      <c r="AP12" s="44" t="e">
        <f>'Mgmt ENI YTD'!AP12-#REF!</f>
        <v>#REF!</v>
      </c>
      <c r="AQ12" s="11" t="e">
        <f>'Mgmt ENI YTD'!AQ12-#REF!</f>
        <v>#REF!</v>
      </c>
      <c r="AR12" s="42" t="e">
        <f>'Mgmt ENI YTD'!AR12-#REF!</f>
        <v>#REF!</v>
      </c>
      <c r="AS12" s="53" t="e">
        <f>'Mgmt ENI YTD'!AS12-#REF!</f>
        <v>#REF!</v>
      </c>
      <c r="AT12" s="11" t="e">
        <f>'Mgmt ENI YTD'!AT12-#REF!</f>
        <v>#REF!</v>
      </c>
      <c r="AU12" s="36" t="e">
        <f>'Mgmt ENI YTD'!AU12-#REF!</f>
        <v>#REF!</v>
      </c>
      <c r="AV12" s="11" t="e">
        <f>'Mgmt ENI YTD'!AV12-#REF!</f>
        <v>#REF!</v>
      </c>
      <c r="AW12" s="44" t="e">
        <f>'Mgmt ENI YTD'!AW12-#REF!</f>
        <v>#REF!</v>
      </c>
      <c r="AX12" s="11" t="e">
        <f>'Mgmt ENI YTD'!AX12-#REF!</f>
        <v>#REF!</v>
      </c>
      <c r="AY12" s="42" t="e">
        <f>'Mgmt ENI YTD'!AY12-#REF!</f>
        <v>#REF!</v>
      </c>
      <c r="AZ12" s="53" t="e">
        <f>'Mgmt ENI YTD'!AZ12-#REF!</f>
        <v>#REF!</v>
      </c>
      <c r="BA12" s="11" t="e">
        <f>'Mgmt ENI YTD'!BA12-#REF!</f>
        <v>#REF!</v>
      </c>
      <c r="BB12" s="56" t="e">
        <f>'Mgmt ENI YTD'!BB12-#REF!</f>
        <v>#REF!</v>
      </c>
      <c r="BC12" s="12" t="e">
        <f>'Mgmt ENI YTD'!BC12-#REF!</f>
        <v>#REF!</v>
      </c>
      <c r="BD12" s="56" t="e">
        <f>'Mgmt ENI YTD'!BD12-#REF!</f>
        <v>#REF!</v>
      </c>
      <c r="BE12" s="50" t="e">
        <f>'Mgmt ENI YTD'!BE12-#REF!</f>
        <v>#REF!</v>
      </c>
      <c r="BF12" s="12" t="e">
        <f>'Mgmt ENI YTD'!BF12-#REF!</f>
        <v>#REF!</v>
      </c>
      <c r="BG12" s="56" t="e">
        <f>'Mgmt ENI YTD'!BG12-#REF!</f>
        <v>#REF!</v>
      </c>
      <c r="BH12" s="3" t="e">
        <f>'Mgmt ENI YTD'!BH12-#REF!</f>
        <v>#REF!</v>
      </c>
      <c r="BI12" s="56" t="e">
        <f>'Mgmt ENI YTD'!BI12-#REF!</f>
        <v>#REF!</v>
      </c>
      <c r="BJ12" s="3" t="e">
        <f>'Mgmt ENI YTD'!BJ12-#REF!</f>
        <v>#REF!</v>
      </c>
      <c r="BK12" s="56" t="e">
        <f>'Mgmt ENI YTD'!BK12-#REF!</f>
        <v>#REF!</v>
      </c>
      <c r="BM12" s="32">
        <f>'Essbase - Mgmt View'!G14</f>
        <v>12635900.93</v>
      </c>
      <c r="BN12" s="32">
        <f t="shared" si="0"/>
        <v>12636</v>
      </c>
      <c r="BO12" s="72" t="e">
        <f t="shared" si="1"/>
        <v>#REF!</v>
      </c>
    </row>
    <row r="13" spans="1:67">
      <c r="A13" s="94" t="s">
        <v>141</v>
      </c>
      <c r="B13" s="30" t="e">
        <f>'Mgmt ENI YTD'!B13-#REF!</f>
        <v>#REF!</v>
      </c>
      <c r="C13" s="11" t="e">
        <f>'Mgmt ENI YTD'!C13-#REF!</f>
        <v>#REF!</v>
      </c>
      <c r="D13" s="30" t="e">
        <f>'Mgmt ENI YTD'!D13-#REF!</f>
        <v>#REF!</v>
      </c>
      <c r="E13" s="11" t="e">
        <f>'Mgmt ENI YTD'!E13-#REF!</f>
        <v>#REF!</v>
      </c>
      <c r="F13" s="30" t="e">
        <f>'Mgmt ENI YTD'!F13-#REF!</f>
        <v>#REF!</v>
      </c>
      <c r="G13" s="53" t="e">
        <f>'Mgmt ENI YTD'!G13-#REF!</f>
        <v>#REF!</v>
      </c>
      <c r="H13" s="11" t="e">
        <f>'Mgmt ENI YTD'!H13-#REF!</f>
        <v>#REF!</v>
      </c>
      <c r="I13" s="30" t="e">
        <f>'Mgmt ENI YTD'!I13-#REF!</f>
        <v>#REF!</v>
      </c>
      <c r="J13" s="11" t="e">
        <f>'Mgmt ENI YTD'!J13-#REF!</f>
        <v>#REF!</v>
      </c>
      <c r="K13" s="30" t="e">
        <f>'Mgmt ENI YTD'!K13-#REF!</f>
        <v>#REF!</v>
      </c>
      <c r="L13" s="11" t="e">
        <f>'Mgmt ENI YTD'!L13-#REF!</f>
        <v>#REF!</v>
      </c>
      <c r="M13" s="30" t="e">
        <f>'Mgmt ENI YTD'!M13-#REF!</f>
        <v>#REF!</v>
      </c>
      <c r="N13" s="53" t="e">
        <f>'Mgmt ENI YTD'!N13-#REF!</f>
        <v>#REF!</v>
      </c>
      <c r="O13" s="11" t="e">
        <f>'Mgmt ENI YTD'!O13-#REF!</f>
        <v>#REF!</v>
      </c>
      <c r="P13" s="30" t="e">
        <f>'Mgmt ENI YTD'!P13-#REF!</f>
        <v>#REF!</v>
      </c>
      <c r="Q13" s="12" t="e">
        <f>'Mgmt ENI YTD'!Q13-#REF!</f>
        <v>#REF!</v>
      </c>
      <c r="R13" s="30" t="e">
        <f>'Mgmt ENI YTD'!R13-#REF!</f>
        <v>#REF!</v>
      </c>
      <c r="S13" s="50" t="e">
        <f>'Mgmt ENI YTD'!S13-#REF!</f>
        <v>#REF!</v>
      </c>
      <c r="T13" s="12" t="e">
        <f>'Mgmt ENI YTD'!T13-#REF!</f>
        <v>#REF!</v>
      </c>
      <c r="U13" s="30" t="e">
        <f>'Mgmt ENI YTD'!U13-#REF!</f>
        <v>#REF!</v>
      </c>
      <c r="V13" s="11" t="e">
        <f>'Mgmt ENI YTD'!V13-#REF!</f>
        <v>#REF!</v>
      </c>
      <c r="W13" s="30" t="e">
        <f>'Mgmt ENI YTD'!W13-#REF!</f>
        <v>#REF!</v>
      </c>
      <c r="X13" s="11" t="e">
        <f>'Mgmt ENI YTD'!X13-#REF!</f>
        <v>#REF!</v>
      </c>
      <c r="Y13" s="30" t="e">
        <f>'Mgmt ENI YTD'!Y13-#REF!</f>
        <v>#REF!</v>
      </c>
      <c r="Z13" s="53" t="e">
        <f>'Mgmt ENI YTD'!Z13-#REF!</f>
        <v>#REF!</v>
      </c>
      <c r="AA13" s="11" t="e">
        <f>'Mgmt ENI YTD'!AA13-#REF!</f>
        <v>#REF!</v>
      </c>
      <c r="AB13" s="30" t="e">
        <f>'Mgmt ENI YTD'!AB13-#REF!</f>
        <v>#REF!</v>
      </c>
      <c r="AC13" s="11" t="e">
        <f>'Mgmt ENI YTD'!AC13-#REF!</f>
        <v>#REF!</v>
      </c>
      <c r="AD13" s="30" t="e">
        <f>'Mgmt ENI YTD'!AD13-#REF!</f>
        <v>#REF!</v>
      </c>
      <c r="AE13" s="11" t="e">
        <f>'Mgmt ENI YTD'!AE13-#REF!</f>
        <v>#REF!</v>
      </c>
      <c r="AF13" s="30" t="e">
        <f>'Mgmt ENI YTD'!AF13-#REF!</f>
        <v>#REF!</v>
      </c>
      <c r="AG13" s="53" t="e">
        <f>'Mgmt ENI YTD'!AG13-#REF!</f>
        <v>#REF!</v>
      </c>
      <c r="AH13" s="11" t="e">
        <f>'Mgmt ENI YTD'!AH13-#REF!</f>
        <v>#REF!</v>
      </c>
      <c r="AI13" s="30" t="e">
        <f>'Mgmt ENI YTD'!AI13-#REF!</f>
        <v>#REF!</v>
      </c>
      <c r="AJ13" s="12" t="e">
        <f>'Mgmt ENI YTD'!AJ13-#REF!</f>
        <v>#REF!</v>
      </c>
      <c r="AK13" s="30" t="e">
        <f>'Mgmt ENI YTD'!AK13-#REF!</f>
        <v>#REF!</v>
      </c>
      <c r="AL13" s="50" t="e">
        <f>'Mgmt ENI YTD'!AL13-#REF!</f>
        <v>#REF!</v>
      </c>
      <c r="AM13" s="12" t="e">
        <f>'Mgmt ENI YTD'!AM13-#REF!</f>
        <v>#REF!</v>
      </c>
      <c r="AN13" s="30" t="e">
        <f>'Mgmt ENI YTD'!AN13-#REF!</f>
        <v>#REF!</v>
      </c>
      <c r="AO13" s="11" t="e">
        <f>'Mgmt ENI YTD'!AO13-#REF!</f>
        <v>#REF!</v>
      </c>
      <c r="AP13" s="30" t="e">
        <f>'Mgmt ENI YTD'!AP13-#REF!</f>
        <v>#REF!</v>
      </c>
      <c r="AQ13" s="11" t="e">
        <f>'Mgmt ENI YTD'!AQ13-#REF!</f>
        <v>#REF!</v>
      </c>
      <c r="AR13" s="30" t="e">
        <f>'Mgmt ENI YTD'!AR13-#REF!</f>
        <v>#REF!</v>
      </c>
      <c r="AS13" s="53" t="e">
        <f>'Mgmt ENI YTD'!AS13-#REF!</f>
        <v>#REF!</v>
      </c>
      <c r="AT13" s="11" t="e">
        <f>'Mgmt ENI YTD'!AT13-#REF!</f>
        <v>#REF!</v>
      </c>
      <c r="AU13" s="30" t="e">
        <f>'Mgmt ENI YTD'!AU13-#REF!</f>
        <v>#REF!</v>
      </c>
      <c r="AV13" s="11" t="e">
        <f>'Mgmt ENI YTD'!AV13-#REF!</f>
        <v>#REF!</v>
      </c>
      <c r="AW13" s="30" t="e">
        <f>'Mgmt ENI YTD'!AW13-#REF!</f>
        <v>#REF!</v>
      </c>
      <c r="AX13" s="11" t="e">
        <f>'Mgmt ENI YTD'!AX13-#REF!</f>
        <v>#REF!</v>
      </c>
      <c r="AY13" s="30" t="e">
        <f>'Mgmt ENI YTD'!AY13-#REF!</f>
        <v>#REF!</v>
      </c>
      <c r="AZ13" s="53" t="e">
        <f>'Mgmt ENI YTD'!AZ13-#REF!</f>
        <v>#REF!</v>
      </c>
      <c r="BA13" s="11" t="e">
        <f>'Mgmt ENI YTD'!BA13-#REF!</f>
        <v>#REF!</v>
      </c>
      <c r="BB13" s="30" t="e">
        <f>'Mgmt ENI YTD'!BB13-#REF!</f>
        <v>#REF!</v>
      </c>
      <c r="BC13" s="12" t="e">
        <f>'Mgmt ENI YTD'!BC13-#REF!</f>
        <v>#REF!</v>
      </c>
      <c r="BD13" s="30" t="e">
        <f>'Mgmt ENI YTD'!BD13-#REF!</f>
        <v>#REF!</v>
      </c>
      <c r="BE13" s="50" t="e">
        <f>'Mgmt ENI YTD'!BE13-#REF!</f>
        <v>#REF!</v>
      </c>
      <c r="BF13" s="12" t="e">
        <f>'Mgmt ENI YTD'!BF13-#REF!</f>
        <v>#REF!</v>
      </c>
      <c r="BG13" s="30" t="e">
        <f>'Mgmt ENI YTD'!BG13-#REF!</f>
        <v>#REF!</v>
      </c>
      <c r="BH13" s="3" t="e">
        <f>'Mgmt ENI YTD'!BH13-#REF!</f>
        <v>#REF!</v>
      </c>
      <c r="BI13" s="30" t="e">
        <f>'Mgmt ENI YTD'!BI13-#REF!</f>
        <v>#REF!</v>
      </c>
      <c r="BJ13" s="3" t="e">
        <f>'Mgmt ENI YTD'!BJ13-#REF!</f>
        <v>#REF!</v>
      </c>
      <c r="BK13" s="30" t="e">
        <f>'Mgmt ENI YTD'!BK13-#REF!</f>
        <v>#REF!</v>
      </c>
      <c r="BM13" s="69">
        <f>SUM(BM11:BM12)</f>
        <v>446226482.58000004</v>
      </c>
      <c r="BN13" s="69">
        <f t="shared" si="0"/>
        <v>446226</v>
      </c>
      <c r="BO13" s="72" t="e">
        <f t="shared" si="1"/>
        <v>#REF!</v>
      </c>
    </row>
    <row r="14" spans="1:67">
      <c r="A14" s="86" t="s">
        <v>73</v>
      </c>
      <c r="B14" s="30" t="e">
        <f>'Mgmt ENI YTD'!B14-#REF!</f>
        <v>#REF!</v>
      </c>
      <c r="C14" s="11" t="e">
        <f>'Mgmt ENI YTD'!C14-#REF!</f>
        <v>#REF!</v>
      </c>
      <c r="D14" s="30" t="e">
        <f>'Mgmt ENI YTD'!D14-#REF!</f>
        <v>#REF!</v>
      </c>
      <c r="E14" s="11" t="e">
        <f>'Mgmt ENI YTD'!E14-#REF!</f>
        <v>#REF!</v>
      </c>
      <c r="F14" s="30" t="e">
        <f>'Mgmt ENI YTD'!F14-#REF!</f>
        <v>#REF!</v>
      </c>
      <c r="G14" s="53" t="e">
        <f>'Mgmt ENI YTD'!G14-#REF!</f>
        <v>#REF!</v>
      </c>
      <c r="H14" s="11" t="e">
        <f>'Mgmt ENI YTD'!H14-#REF!</f>
        <v>#REF!</v>
      </c>
      <c r="I14" s="30" t="e">
        <f>'Mgmt ENI YTD'!I14-#REF!</f>
        <v>#REF!</v>
      </c>
      <c r="J14" s="11" t="e">
        <f>'Mgmt ENI YTD'!J14-#REF!</f>
        <v>#REF!</v>
      </c>
      <c r="K14" s="30" t="e">
        <f>'Mgmt ENI YTD'!K14-#REF!</f>
        <v>#REF!</v>
      </c>
      <c r="L14" s="11" t="e">
        <f>'Mgmt ENI YTD'!L14-#REF!</f>
        <v>#REF!</v>
      </c>
      <c r="M14" s="30" t="e">
        <f>'Mgmt ENI YTD'!M14-#REF!</f>
        <v>#REF!</v>
      </c>
      <c r="N14" s="53" t="e">
        <f>'Mgmt ENI YTD'!N14-#REF!</f>
        <v>#REF!</v>
      </c>
      <c r="O14" s="11" t="e">
        <f>'Mgmt ENI YTD'!O14-#REF!</f>
        <v>#REF!</v>
      </c>
      <c r="P14" s="30" t="e">
        <f>'Mgmt ENI YTD'!P14-#REF!</f>
        <v>#REF!</v>
      </c>
      <c r="Q14" s="12" t="e">
        <f>'Mgmt ENI YTD'!Q14-#REF!</f>
        <v>#REF!</v>
      </c>
      <c r="R14" s="30" t="e">
        <f>'Mgmt ENI YTD'!R14-#REF!</f>
        <v>#REF!</v>
      </c>
      <c r="S14" s="50" t="e">
        <f>'Mgmt ENI YTD'!S14-#REF!</f>
        <v>#REF!</v>
      </c>
      <c r="T14" s="12" t="e">
        <f>'Mgmt ENI YTD'!T14-#REF!</f>
        <v>#REF!</v>
      </c>
      <c r="U14" s="30" t="e">
        <f>'Mgmt ENI YTD'!U14-#REF!</f>
        <v>#REF!</v>
      </c>
      <c r="V14" s="11" t="e">
        <f>'Mgmt ENI YTD'!V14-#REF!</f>
        <v>#REF!</v>
      </c>
      <c r="W14" s="30" t="e">
        <f>'Mgmt ENI YTD'!W14-#REF!</f>
        <v>#REF!</v>
      </c>
      <c r="X14" s="11" t="e">
        <f>'Mgmt ENI YTD'!X14-#REF!</f>
        <v>#REF!</v>
      </c>
      <c r="Y14" s="30" t="e">
        <f>'Mgmt ENI YTD'!Y14-#REF!</f>
        <v>#REF!</v>
      </c>
      <c r="Z14" s="53" t="e">
        <f>'Mgmt ENI YTD'!Z14-#REF!</f>
        <v>#REF!</v>
      </c>
      <c r="AA14" s="11" t="e">
        <f>'Mgmt ENI YTD'!AA14-#REF!</f>
        <v>#REF!</v>
      </c>
      <c r="AB14" s="30" t="e">
        <f>'Mgmt ENI YTD'!AB14-#REF!</f>
        <v>#REF!</v>
      </c>
      <c r="AC14" s="11" t="e">
        <f>'Mgmt ENI YTD'!AC14-#REF!</f>
        <v>#REF!</v>
      </c>
      <c r="AD14" s="30" t="e">
        <f>'Mgmt ENI YTD'!AD14-#REF!</f>
        <v>#REF!</v>
      </c>
      <c r="AE14" s="11" t="e">
        <f>'Mgmt ENI YTD'!AE14-#REF!</f>
        <v>#REF!</v>
      </c>
      <c r="AF14" s="30" t="e">
        <f>'Mgmt ENI YTD'!AF14-#REF!</f>
        <v>#REF!</v>
      </c>
      <c r="AG14" s="53" t="e">
        <f>'Mgmt ENI YTD'!AG14-#REF!</f>
        <v>#REF!</v>
      </c>
      <c r="AH14" s="11" t="e">
        <f>'Mgmt ENI YTD'!AH14-#REF!</f>
        <v>#REF!</v>
      </c>
      <c r="AI14" s="30" t="e">
        <f>'Mgmt ENI YTD'!AI14-#REF!</f>
        <v>#REF!</v>
      </c>
      <c r="AJ14" s="12" t="e">
        <f>'Mgmt ENI YTD'!AJ14-#REF!</f>
        <v>#REF!</v>
      </c>
      <c r="AK14" s="30" t="e">
        <f>'Mgmt ENI YTD'!AK14-#REF!</f>
        <v>#REF!</v>
      </c>
      <c r="AL14" s="50" t="e">
        <f>'Mgmt ENI YTD'!AL14-#REF!</f>
        <v>#REF!</v>
      </c>
      <c r="AM14" s="12" t="e">
        <f>'Mgmt ENI YTD'!AM14-#REF!</f>
        <v>#REF!</v>
      </c>
      <c r="AN14" s="30" t="e">
        <f>'Mgmt ENI YTD'!AN14-#REF!</f>
        <v>#REF!</v>
      </c>
      <c r="AO14" s="11" t="e">
        <f>'Mgmt ENI YTD'!AO14-#REF!</f>
        <v>#REF!</v>
      </c>
      <c r="AP14" s="30" t="e">
        <f>'Mgmt ENI YTD'!AP14-#REF!</f>
        <v>#REF!</v>
      </c>
      <c r="AQ14" s="11" t="e">
        <f>'Mgmt ENI YTD'!AQ14-#REF!</f>
        <v>#REF!</v>
      </c>
      <c r="AR14" s="30" t="e">
        <f>'Mgmt ENI YTD'!AR14-#REF!</f>
        <v>#REF!</v>
      </c>
      <c r="AS14" s="53" t="e">
        <f>'Mgmt ENI YTD'!AS14-#REF!</f>
        <v>#REF!</v>
      </c>
      <c r="AT14" s="11" t="e">
        <f>'Mgmt ENI YTD'!AT14-#REF!</f>
        <v>#REF!</v>
      </c>
      <c r="AU14" s="30" t="e">
        <f>'Mgmt ENI YTD'!AU14-#REF!</f>
        <v>#REF!</v>
      </c>
      <c r="AV14" s="11" t="e">
        <f>'Mgmt ENI YTD'!AV14-#REF!</f>
        <v>#REF!</v>
      </c>
      <c r="AW14" s="30" t="e">
        <f>'Mgmt ENI YTD'!AW14-#REF!</f>
        <v>#REF!</v>
      </c>
      <c r="AX14" s="11" t="e">
        <f>'Mgmt ENI YTD'!AX14-#REF!</f>
        <v>#REF!</v>
      </c>
      <c r="AY14" s="30" t="e">
        <f>'Mgmt ENI YTD'!AY14-#REF!</f>
        <v>#REF!</v>
      </c>
      <c r="AZ14" s="53" t="e">
        <f>'Mgmt ENI YTD'!AZ14-#REF!</f>
        <v>#REF!</v>
      </c>
      <c r="BA14" s="11" t="e">
        <f>'Mgmt ENI YTD'!BA14-#REF!</f>
        <v>#REF!</v>
      </c>
      <c r="BB14" s="30" t="e">
        <f>'Mgmt ENI YTD'!BB14-#REF!</f>
        <v>#REF!</v>
      </c>
      <c r="BC14" s="12" t="e">
        <f>'Mgmt ENI YTD'!BC14-#REF!</f>
        <v>#REF!</v>
      </c>
      <c r="BD14" s="30" t="e">
        <f>'Mgmt ENI YTD'!BD14-#REF!</f>
        <v>#REF!</v>
      </c>
      <c r="BE14" s="50" t="e">
        <f>'Mgmt ENI YTD'!BE14-#REF!</f>
        <v>#REF!</v>
      </c>
      <c r="BF14" s="12" t="e">
        <f>'Mgmt ENI YTD'!BF14-#REF!</f>
        <v>#REF!</v>
      </c>
      <c r="BG14" s="30" t="e">
        <f>'Mgmt ENI YTD'!BG14-#REF!</f>
        <v>#REF!</v>
      </c>
      <c r="BH14" s="3" t="e">
        <f>'Mgmt ENI YTD'!BH14-#REF!</f>
        <v>#REF!</v>
      </c>
      <c r="BI14" s="30" t="e">
        <f>'Mgmt ENI YTD'!BI14-#REF!</f>
        <v>#REF!</v>
      </c>
      <c r="BJ14" s="3" t="e">
        <f>'Mgmt ENI YTD'!BJ14-#REF!</f>
        <v>#REF!</v>
      </c>
      <c r="BK14" s="30" t="e">
        <f>'Mgmt ENI YTD'!BK14-#REF!</f>
        <v>#REF!</v>
      </c>
      <c r="BM14" s="69">
        <f>SUM(BM10:BM12)</f>
        <v>753433497.94499993</v>
      </c>
      <c r="BN14" s="69">
        <f t="shared" si="0"/>
        <v>753433</v>
      </c>
      <c r="BO14" s="72" t="e">
        <f t="shared" si="1"/>
        <v>#REF!</v>
      </c>
    </row>
    <row r="15" spans="1:67">
      <c r="A15" s="85" t="s">
        <v>31</v>
      </c>
      <c r="B15" s="30" t="e">
        <f>'Mgmt ENI YTD'!B15-#REF!</f>
        <v>#REF!</v>
      </c>
      <c r="C15" s="11" t="e">
        <f>'Mgmt ENI YTD'!C15-#REF!</f>
        <v>#REF!</v>
      </c>
      <c r="D15" s="30" t="e">
        <f>'Mgmt ENI YTD'!D15-#REF!</f>
        <v>#REF!</v>
      </c>
      <c r="E15" s="11" t="e">
        <f>'Mgmt ENI YTD'!E15-#REF!</f>
        <v>#REF!</v>
      </c>
      <c r="F15" s="30" t="e">
        <f>'Mgmt ENI YTD'!F15-#REF!</f>
        <v>#REF!</v>
      </c>
      <c r="G15" s="53" t="e">
        <f>'Mgmt ENI YTD'!G15-#REF!</f>
        <v>#REF!</v>
      </c>
      <c r="H15" s="11" t="e">
        <f>'Mgmt ENI YTD'!H15-#REF!</f>
        <v>#REF!</v>
      </c>
      <c r="I15" s="30" t="e">
        <f>'Mgmt ENI YTD'!I15-#REF!</f>
        <v>#REF!</v>
      </c>
      <c r="J15" s="11" t="e">
        <f>'Mgmt ENI YTD'!J15-#REF!</f>
        <v>#REF!</v>
      </c>
      <c r="K15" s="30" t="e">
        <f>'Mgmt ENI YTD'!K15-#REF!</f>
        <v>#REF!</v>
      </c>
      <c r="L15" s="11" t="e">
        <f>'Mgmt ENI YTD'!L15-#REF!</f>
        <v>#REF!</v>
      </c>
      <c r="M15" s="30" t="e">
        <f>'Mgmt ENI YTD'!M15-#REF!</f>
        <v>#REF!</v>
      </c>
      <c r="N15" s="53" t="e">
        <f>'Mgmt ENI YTD'!N15-#REF!</f>
        <v>#REF!</v>
      </c>
      <c r="O15" s="11" t="e">
        <f>'Mgmt ENI YTD'!O15-#REF!</f>
        <v>#REF!</v>
      </c>
      <c r="P15" s="30" t="e">
        <f>'Mgmt ENI YTD'!P15-#REF!</f>
        <v>#REF!</v>
      </c>
      <c r="Q15" s="12" t="e">
        <f>'Mgmt ENI YTD'!Q15-#REF!</f>
        <v>#REF!</v>
      </c>
      <c r="R15" s="30" t="e">
        <f>'Mgmt ENI YTD'!R15-#REF!</f>
        <v>#REF!</v>
      </c>
      <c r="S15" s="50" t="e">
        <f>'Mgmt ENI YTD'!S15-#REF!</f>
        <v>#REF!</v>
      </c>
      <c r="T15" s="12" t="e">
        <f>'Mgmt ENI YTD'!T15-#REF!</f>
        <v>#REF!</v>
      </c>
      <c r="U15" s="30" t="e">
        <f>'Mgmt ENI YTD'!U15-#REF!</f>
        <v>#REF!</v>
      </c>
      <c r="V15" s="11" t="e">
        <f>'Mgmt ENI YTD'!V15-#REF!</f>
        <v>#REF!</v>
      </c>
      <c r="W15" s="30" t="e">
        <f>'Mgmt ENI YTD'!W15-#REF!</f>
        <v>#REF!</v>
      </c>
      <c r="X15" s="11" t="e">
        <f>'Mgmt ENI YTD'!X15-#REF!</f>
        <v>#REF!</v>
      </c>
      <c r="Y15" s="30" t="e">
        <f>'Mgmt ENI YTD'!Y15-#REF!</f>
        <v>#REF!</v>
      </c>
      <c r="Z15" s="53" t="e">
        <f>'Mgmt ENI YTD'!Z15-#REF!</f>
        <v>#REF!</v>
      </c>
      <c r="AA15" s="11" t="e">
        <f>'Mgmt ENI YTD'!AA15-#REF!</f>
        <v>#REF!</v>
      </c>
      <c r="AB15" s="30" t="e">
        <f>'Mgmt ENI YTD'!AB15-#REF!</f>
        <v>#REF!</v>
      </c>
      <c r="AC15" s="11" t="e">
        <f>'Mgmt ENI YTD'!AC15-#REF!</f>
        <v>#REF!</v>
      </c>
      <c r="AD15" s="30" t="e">
        <f>'Mgmt ENI YTD'!AD15-#REF!</f>
        <v>#REF!</v>
      </c>
      <c r="AE15" s="11" t="e">
        <f>'Mgmt ENI YTD'!AE15-#REF!</f>
        <v>#REF!</v>
      </c>
      <c r="AF15" s="30" t="e">
        <f>'Mgmt ENI YTD'!AF15-#REF!</f>
        <v>#REF!</v>
      </c>
      <c r="AG15" s="53" t="e">
        <f>'Mgmt ENI YTD'!AG15-#REF!</f>
        <v>#REF!</v>
      </c>
      <c r="AH15" s="11" t="e">
        <f>'Mgmt ENI YTD'!AH15-#REF!</f>
        <v>#REF!</v>
      </c>
      <c r="AI15" s="30" t="e">
        <f>'Mgmt ENI YTD'!AI15-#REF!</f>
        <v>#REF!</v>
      </c>
      <c r="AJ15" s="12" t="e">
        <f>'Mgmt ENI YTD'!AJ15-#REF!</f>
        <v>#REF!</v>
      </c>
      <c r="AK15" s="30" t="e">
        <f>'Mgmt ENI YTD'!AK15-#REF!</f>
        <v>#REF!</v>
      </c>
      <c r="AL15" s="50" t="e">
        <f>'Mgmt ENI YTD'!AL15-#REF!</f>
        <v>#REF!</v>
      </c>
      <c r="AM15" s="12" t="e">
        <f>'Mgmt ENI YTD'!AM15-#REF!</f>
        <v>#REF!</v>
      </c>
      <c r="AN15" s="30" t="e">
        <f>'Mgmt ENI YTD'!AN15-#REF!</f>
        <v>#REF!</v>
      </c>
      <c r="AO15" s="11" t="e">
        <f>'Mgmt ENI YTD'!AO15-#REF!</f>
        <v>#REF!</v>
      </c>
      <c r="AP15" s="30" t="e">
        <f>'Mgmt ENI YTD'!AP15-#REF!</f>
        <v>#REF!</v>
      </c>
      <c r="AQ15" s="11" t="e">
        <f>'Mgmt ENI YTD'!AQ15-#REF!</f>
        <v>#REF!</v>
      </c>
      <c r="AR15" s="30" t="e">
        <f>'Mgmt ENI YTD'!AR15-#REF!</f>
        <v>#REF!</v>
      </c>
      <c r="AS15" s="53" t="e">
        <f>'Mgmt ENI YTD'!AS15-#REF!</f>
        <v>#REF!</v>
      </c>
      <c r="AT15" s="11" t="e">
        <f>'Mgmt ENI YTD'!AT15-#REF!</f>
        <v>#REF!</v>
      </c>
      <c r="AU15" s="30" t="e">
        <f>'Mgmt ENI YTD'!AU15-#REF!</f>
        <v>#REF!</v>
      </c>
      <c r="AV15" s="11" t="e">
        <f>'Mgmt ENI YTD'!AV15-#REF!</f>
        <v>#REF!</v>
      </c>
      <c r="AW15" s="30" t="e">
        <f>'Mgmt ENI YTD'!AW15-#REF!</f>
        <v>#REF!</v>
      </c>
      <c r="AX15" s="11" t="e">
        <f>'Mgmt ENI YTD'!AX15-#REF!</f>
        <v>#REF!</v>
      </c>
      <c r="AY15" s="30" t="e">
        <f>'Mgmt ENI YTD'!AY15-#REF!</f>
        <v>#REF!</v>
      </c>
      <c r="AZ15" s="53" t="e">
        <f>'Mgmt ENI YTD'!AZ15-#REF!</f>
        <v>#REF!</v>
      </c>
      <c r="BA15" s="11" t="e">
        <f>'Mgmt ENI YTD'!BA15-#REF!</f>
        <v>#REF!</v>
      </c>
      <c r="BB15" s="30" t="e">
        <f>'Mgmt ENI YTD'!BB15-#REF!</f>
        <v>#REF!</v>
      </c>
      <c r="BC15" s="12" t="e">
        <f>'Mgmt ENI YTD'!BC15-#REF!</f>
        <v>#REF!</v>
      </c>
      <c r="BD15" s="30" t="e">
        <f>'Mgmt ENI YTD'!BD15-#REF!</f>
        <v>#REF!</v>
      </c>
      <c r="BE15" s="50" t="e">
        <f>'Mgmt ENI YTD'!BE15-#REF!</f>
        <v>#REF!</v>
      </c>
      <c r="BF15" s="12" t="e">
        <f>'Mgmt ENI YTD'!BF15-#REF!</f>
        <v>#REF!</v>
      </c>
      <c r="BG15" s="30" t="e">
        <f>'Mgmt ENI YTD'!BG15-#REF!</f>
        <v>#REF!</v>
      </c>
      <c r="BH15" s="3" t="e">
        <f>'Mgmt ENI YTD'!BH15-#REF!</f>
        <v>#REF!</v>
      </c>
      <c r="BI15" s="30" t="e">
        <f>'Mgmt ENI YTD'!BI15-#REF!</f>
        <v>#REF!</v>
      </c>
      <c r="BJ15" s="3" t="e">
        <f>'Mgmt ENI YTD'!BJ15-#REF!</f>
        <v>#REF!</v>
      </c>
      <c r="BK15" s="30" t="e">
        <f>'Mgmt ENI YTD'!BK15-#REF!</f>
        <v>#REF!</v>
      </c>
      <c r="BM15" s="69">
        <f>SUM(BM7:BM8,BM14)</f>
        <v>1614242040.8849998</v>
      </c>
      <c r="BN15" s="69">
        <f t="shared" si="0"/>
        <v>1614242</v>
      </c>
      <c r="BO15" s="72" t="e">
        <f t="shared" si="1"/>
        <v>#REF!</v>
      </c>
    </row>
    <row r="16" spans="1:67">
      <c r="A16" s="8"/>
      <c r="B16" s="12" t="e">
        <f>'Mgmt ENI YTD'!B16-#REF!</f>
        <v>#REF!</v>
      </c>
      <c r="C16" s="11" t="e">
        <f>'Mgmt ENI YTD'!C16-#REF!</f>
        <v>#REF!</v>
      </c>
      <c r="D16" s="12" t="e">
        <f>'Mgmt ENI YTD'!D16-#REF!</f>
        <v>#REF!</v>
      </c>
      <c r="E16" s="11" t="e">
        <f>'Mgmt ENI YTD'!E16-#REF!</f>
        <v>#REF!</v>
      </c>
      <c r="F16" s="12" t="e">
        <f>'Mgmt ENI YTD'!F16-#REF!</f>
        <v>#REF!</v>
      </c>
      <c r="G16" s="53" t="e">
        <f>'Mgmt ENI YTD'!G16-#REF!</f>
        <v>#REF!</v>
      </c>
      <c r="H16" s="11" t="e">
        <f>'Mgmt ENI YTD'!H16-#REF!</f>
        <v>#REF!</v>
      </c>
      <c r="I16" s="12" t="e">
        <f>'Mgmt ENI YTD'!I16-#REF!</f>
        <v>#REF!</v>
      </c>
      <c r="J16" s="11" t="e">
        <f>'Mgmt ENI YTD'!J16-#REF!</f>
        <v>#REF!</v>
      </c>
      <c r="K16" s="12" t="e">
        <f>'Mgmt ENI YTD'!K16-#REF!</f>
        <v>#REF!</v>
      </c>
      <c r="L16" s="11" t="e">
        <f>'Mgmt ENI YTD'!L16-#REF!</f>
        <v>#REF!</v>
      </c>
      <c r="M16" s="12" t="e">
        <f>'Mgmt ENI YTD'!M16-#REF!</f>
        <v>#REF!</v>
      </c>
      <c r="N16" s="53" t="e">
        <f>'Mgmt ENI YTD'!N16-#REF!</f>
        <v>#REF!</v>
      </c>
      <c r="O16" s="11" t="e">
        <f>'Mgmt ENI YTD'!O16-#REF!</f>
        <v>#REF!</v>
      </c>
      <c r="P16" s="12" t="e">
        <f>'Mgmt ENI YTD'!P16-#REF!</f>
        <v>#REF!</v>
      </c>
      <c r="Q16" s="12" t="e">
        <f>'Mgmt ENI YTD'!Q16-#REF!</f>
        <v>#REF!</v>
      </c>
      <c r="R16" s="12" t="e">
        <f>'Mgmt ENI YTD'!R16-#REF!</f>
        <v>#REF!</v>
      </c>
      <c r="S16" s="50" t="e">
        <f>'Mgmt ENI YTD'!S16-#REF!</f>
        <v>#REF!</v>
      </c>
      <c r="T16" s="12" t="e">
        <f>'Mgmt ENI YTD'!T16-#REF!</f>
        <v>#REF!</v>
      </c>
      <c r="U16" s="12" t="e">
        <f>'Mgmt ENI YTD'!U16-#REF!</f>
        <v>#REF!</v>
      </c>
      <c r="V16" s="11" t="e">
        <f>'Mgmt ENI YTD'!V16-#REF!</f>
        <v>#REF!</v>
      </c>
      <c r="W16" s="12" t="e">
        <f>'Mgmt ENI YTD'!W16-#REF!</f>
        <v>#REF!</v>
      </c>
      <c r="X16" s="11" t="e">
        <f>'Mgmt ENI YTD'!X16-#REF!</f>
        <v>#REF!</v>
      </c>
      <c r="Y16" s="12" t="e">
        <f>'Mgmt ENI YTD'!Y16-#REF!</f>
        <v>#REF!</v>
      </c>
      <c r="Z16" s="53" t="e">
        <f>'Mgmt ENI YTD'!Z16-#REF!</f>
        <v>#REF!</v>
      </c>
      <c r="AA16" s="11" t="e">
        <f>'Mgmt ENI YTD'!AA16-#REF!</f>
        <v>#REF!</v>
      </c>
      <c r="AB16" s="12" t="e">
        <f>'Mgmt ENI YTD'!AB16-#REF!</f>
        <v>#REF!</v>
      </c>
      <c r="AC16" s="11" t="e">
        <f>'Mgmt ENI YTD'!AC16-#REF!</f>
        <v>#REF!</v>
      </c>
      <c r="AD16" s="12" t="e">
        <f>'Mgmt ENI YTD'!AD16-#REF!</f>
        <v>#REF!</v>
      </c>
      <c r="AE16" s="11" t="e">
        <f>'Mgmt ENI YTD'!AE16-#REF!</f>
        <v>#REF!</v>
      </c>
      <c r="AF16" s="12" t="e">
        <f>'Mgmt ENI YTD'!AF16-#REF!</f>
        <v>#REF!</v>
      </c>
      <c r="AG16" s="53" t="e">
        <f>'Mgmt ENI YTD'!AG16-#REF!</f>
        <v>#REF!</v>
      </c>
      <c r="AH16" s="11" t="e">
        <f>'Mgmt ENI YTD'!AH16-#REF!</f>
        <v>#REF!</v>
      </c>
      <c r="AI16" s="12" t="e">
        <f>'Mgmt ENI YTD'!AI16-#REF!</f>
        <v>#REF!</v>
      </c>
      <c r="AJ16" s="12" t="e">
        <f>'Mgmt ENI YTD'!AJ16-#REF!</f>
        <v>#REF!</v>
      </c>
      <c r="AK16" s="12" t="e">
        <f>'Mgmt ENI YTD'!AK16-#REF!</f>
        <v>#REF!</v>
      </c>
      <c r="AL16" s="50" t="e">
        <f>'Mgmt ENI YTD'!AL16-#REF!</f>
        <v>#REF!</v>
      </c>
      <c r="AM16" s="12" t="e">
        <f>'Mgmt ENI YTD'!AM16-#REF!</f>
        <v>#REF!</v>
      </c>
      <c r="AN16" s="12" t="e">
        <f>'Mgmt ENI YTD'!AN16-#REF!</f>
        <v>#REF!</v>
      </c>
      <c r="AO16" s="11" t="e">
        <f>'Mgmt ENI YTD'!AO16-#REF!</f>
        <v>#REF!</v>
      </c>
      <c r="AP16" s="12" t="e">
        <f>'Mgmt ENI YTD'!AP16-#REF!</f>
        <v>#REF!</v>
      </c>
      <c r="AQ16" s="11" t="e">
        <f>'Mgmt ENI YTD'!AQ16-#REF!</f>
        <v>#REF!</v>
      </c>
      <c r="AR16" s="12" t="e">
        <f>'Mgmt ENI YTD'!AR16-#REF!</f>
        <v>#REF!</v>
      </c>
      <c r="AS16" s="53" t="e">
        <f>'Mgmt ENI YTD'!AS16-#REF!</f>
        <v>#REF!</v>
      </c>
      <c r="AT16" s="11" t="e">
        <f>'Mgmt ENI YTD'!AT16-#REF!</f>
        <v>#REF!</v>
      </c>
      <c r="AU16" s="12" t="e">
        <f>'Mgmt ENI YTD'!AU16-#REF!</f>
        <v>#REF!</v>
      </c>
      <c r="AV16" s="11" t="e">
        <f>'Mgmt ENI YTD'!AV16-#REF!</f>
        <v>#REF!</v>
      </c>
      <c r="AW16" s="12" t="e">
        <f>'Mgmt ENI YTD'!AW16-#REF!</f>
        <v>#REF!</v>
      </c>
      <c r="AX16" s="11" t="e">
        <f>'Mgmt ENI YTD'!AX16-#REF!</f>
        <v>#REF!</v>
      </c>
      <c r="AY16" s="12" t="e">
        <f>'Mgmt ENI YTD'!AY16-#REF!</f>
        <v>#REF!</v>
      </c>
      <c r="AZ16" s="53" t="e">
        <f>'Mgmt ENI YTD'!AZ16-#REF!</f>
        <v>#REF!</v>
      </c>
      <c r="BA16" s="11" t="e">
        <f>'Mgmt ENI YTD'!BA16-#REF!</f>
        <v>#REF!</v>
      </c>
      <c r="BB16" s="12" t="e">
        <f>'Mgmt ENI YTD'!BB16-#REF!</f>
        <v>#REF!</v>
      </c>
      <c r="BC16" s="12" t="e">
        <f>'Mgmt ENI YTD'!BC16-#REF!</f>
        <v>#REF!</v>
      </c>
      <c r="BD16" s="12" t="e">
        <f>'Mgmt ENI YTD'!BD16-#REF!</f>
        <v>#REF!</v>
      </c>
      <c r="BE16" s="50" t="e">
        <f>'Mgmt ENI YTD'!BE16-#REF!</f>
        <v>#REF!</v>
      </c>
      <c r="BF16" s="12" t="e">
        <f>'Mgmt ENI YTD'!BF16-#REF!</f>
        <v>#REF!</v>
      </c>
      <c r="BG16" s="12" t="e">
        <f>'Mgmt ENI YTD'!BG16-#REF!</f>
        <v>#REF!</v>
      </c>
      <c r="BH16" s="3" t="e">
        <f>'Mgmt ENI YTD'!BH16-#REF!</f>
        <v>#REF!</v>
      </c>
      <c r="BI16" s="12" t="e">
        <f>'Mgmt ENI YTD'!BI16-#REF!</f>
        <v>#REF!</v>
      </c>
      <c r="BJ16" s="3" t="e">
        <f>'Mgmt ENI YTD'!BJ16-#REF!</f>
        <v>#REF!</v>
      </c>
      <c r="BK16" s="12" t="e">
        <f>'Mgmt ENI YTD'!BK16-#REF!</f>
        <v>#REF!</v>
      </c>
      <c r="BM16" s="31"/>
      <c r="BN16" s="31"/>
      <c r="BO16" s="34"/>
    </row>
    <row r="17" spans="1:67">
      <c r="A17" s="85" t="s">
        <v>1</v>
      </c>
      <c r="B17" s="11" t="e">
        <f>'Mgmt ENI YTD'!B17-#REF!</f>
        <v>#REF!</v>
      </c>
      <c r="C17" s="11" t="e">
        <f>'Mgmt ENI YTD'!C17-#REF!</f>
        <v>#REF!</v>
      </c>
      <c r="D17" s="46" t="e">
        <f>'Mgmt ENI YTD'!D17-#REF!</f>
        <v>#REF!</v>
      </c>
      <c r="E17" s="11" t="e">
        <f>'Mgmt ENI YTD'!E17-#REF!</f>
        <v>#REF!</v>
      </c>
      <c r="F17" s="33" t="e">
        <f>'Mgmt ENI YTD'!F17-#REF!</f>
        <v>#REF!</v>
      </c>
      <c r="G17" s="53" t="e">
        <f>'Mgmt ENI YTD'!G17-#REF!</f>
        <v>#REF!</v>
      </c>
      <c r="H17" s="11" t="e">
        <f>'Mgmt ENI YTD'!H17-#REF!</f>
        <v>#REF!</v>
      </c>
      <c r="I17" s="11" t="e">
        <f>'Mgmt ENI YTD'!I17-#REF!</f>
        <v>#REF!</v>
      </c>
      <c r="J17" s="11" t="e">
        <f>'Mgmt ENI YTD'!J17-#REF!</f>
        <v>#REF!</v>
      </c>
      <c r="K17" s="46" t="e">
        <f>'Mgmt ENI YTD'!K17-#REF!</f>
        <v>#REF!</v>
      </c>
      <c r="L17" s="11" t="e">
        <f>'Mgmt ENI YTD'!L17-#REF!</f>
        <v>#REF!</v>
      </c>
      <c r="M17" s="33" t="e">
        <f>'Mgmt ENI YTD'!M17-#REF!</f>
        <v>#REF!</v>
      </c>
      <c r="N17" s="53" t="e">
        <f>'Mgmt ENI YTD'!N17-#REF!</f>
        <v>#REF!</v>
      </c>
      <c r="O17" s="11" t="e">
        <f>'Mgmt ENI YTD'!O17-#REF!</f>
        <v>#REF!</v>
      </c>
      <c r="P17" s="11" t="e">
        <f>'Mgmt ENI YTD'!P17-#REF!</f>
        <v>#REF!</v>
      </c>
      <c r="Q17" s="12" t="e">
        <f>'Mgmt ENI YTD'!Q17-#REF!</f>
        <v>#REF!</v>
      </c>
      <c r="R17" s="11" t="e">
        <f>'Mgmt ENI YTD'!R17-#REF!</f>
        <v>#REF!</v>
      </c>
      <c r="S17" s="50" t="e">
        <f>'Mgmt ENI YTD'!S17-#REF!</f>
        <v>#REF!</v>
      </c>
      <c r="T17" s="12" t="e">
        <f>'Mgmt ENI YTD'!T17-#REF!</f>
        <v>#REF!</v>
      </c>
      <c r="U17" s="11" t="e">
        <f>'Mgmt ENI YTD'!U17-#REF!</f>
        <v>#REF!</v>
      </c>
      <c r="V17" s="11" t="e">
        <f>'Mgmt ENI YTD'!V17-#REF!</f>
        <v>#REF!</v>
      </c>
      <c r="W17" s="46" t="e">
        <f>'Mgmt ENI YTD'!W17-#REF!</f>
        <v>#REF!</v>
      </c>
      <c r="X17" s="11" t="e">
        <f>'Mgmt ENI YTD'!X17-#REF!</f>
        <v>#REF!</v>
      </c>
      <c r="Y17" s="33" t="e">
        <f>'Mgmt ENI YTD'!Y17-#REF!</f>
        <v>#REF!</v>
      </c>
      <c r="Z17" s="53" t="e">
        <f>'Mgmt ENI YTD'!Z17-#REF!</f>
        <v>#REF!</v>
      </c>
      <c r="AA17" s="11" t="e">
        <f>'Mgmt ENI YTD'!AA17-#REF!</f>
        <v>#REF!</v>
      </c>
      <c r="AB17" s="11" t="e">
        <f>'Mgmt ENI YTD'!AB17-#REF!</f>
        <v>#REF!</v>
      </c>
      <c r="AC17" s="11" t="e">
        <f>'Mgmt ENI YTD'!AC17-#REF!</f>
        <v>#REF!</v>
      </c>
      <c r="AD17" s="46" t="e">
        <f>'Mgmt ENI YTD'!AD17-#REF!</f>
        <v>#REF!</v>
      </c>
      <c r="AE17" s="11" t="e">
        <f>'Mgmt ENI YTD'!AE17-#REF!</f>
        <v>#REF!</v>
      </c>
      <c r="AF17" s="33" t="e">
        <f>'Mgmt ENI YTD'!AF17-#REF!</f>
        <v>#REF!</v>
      </c>
      <c r="AG17" s="53" t="e">
        <f>'Mgmt ENI YTD'!AG17-#REF!</f>
        <v>#REF!</v>
      </c>
      <c r="AH17" s="11" t="e">
        <f>'Mgmt ENI YTD'!AH17-#REF!</f>
        <v>#REF!</v>
      </c>
      <c r="AI17" s="11" t="e">
        <f>'Mgmt ENI YTD'!AI17-#REF!</f>
        <v>#REF!</v>
      </c>
      <c r="AJ17" s="12" t="e">
        <f>'Mgmt ENI YTD'!AJ17-#REF!</f>
        <v>#REF!</v>
      </c>
      <c r="AK17" s="11" t="e">
        <f>'Mgmt ENI YTD'!AK17-#REF!</f>
        <v>#REF!</v>
      </c>
      <c r="AL17" s="50" t="e">
        <f>'Mgmt ENI YTD'!AL17-#REF!</f>
        <v>#REF!</v>
      </c>
      <c r="AM17" s="12" t="e">
        <f>'Mgmt ENI YTD'!AM17-#REF!</f>
        <v>#REF!</v>
      </c>
      <c r="AN17" s="11" t="e">
        <f>'Mgmt ENI YTD'!AN17-#REF!</f>
        <v>#REF!</v>
      </c>
      <c r="AO17" s="11" t="e">
        <f>'Mgmt ENI YTD'!AO17-#REF!</f>
        <v>#REF!</v>
      </c>
      <c r="AP17" s="46" t="e">
        <f>'Mgmt ENI YTD'!AP17-#REF!</f>
        <v>#REF!</v>
      </c>
      <c r="AQ17" s="11" t="e">
        <f>'Mgmt ENI YTD'!AQ17-#REF!</f>
        <v>#REF!</v>
      </c>
      <c r="AR17" s="33" t="e">
        <f>'Mgmt ENI YTD'!AR17-#REF!</f>
        <v>#REF!</v>
      </c>
      <c r="AS17" s="53" t="e">
        <f>'Mgmt ENI YTD'!AS17-#REF!</f>
        <v>#REF!</v>
      </c>
      <c r="AT17" s="11" t="e">
        <f>'Mgmt ENI YTD'!AT17-#REF!</f>
        <v>#REF!</v>
      </c>
      <c r="AU17" s="11" t="e">
        <f>'Mgmt ENI YTD'!AU17-#REF!</f>
        <v>#REF!</v>
      </c>
      <c r="AV17" s="11" t="e">
        <f>'Mgmt ENI YTD'!AV17-#REF!</f>
        <v>#REF!</v>
      </c>
      <c r="AW17" s="46" t="e">
        <f>'Mgmt ENI YTD'!AW17-#REF!</f>
        <v>#REF!</v>
      </c>
      <c r="AX17" s="11" t="e">
        <f>'Mgmt ENI YTD'!AX17-#REF!</f>
        <v>#REF!</v>
      </c>
      <c r="AY17" s="33" t="e">
        <f>'Mgmt ENI YTD'!AY17-#REF!</f>
        <v>#REF!</v>
      </c>
      <c r="AZ17" s="53" t="e">
        <f>'Mgmt ENI YTD'!AZ17-#REF!</f>
        <v>#REF!</v>
      </c>
      <c r="BA17" s="11" t="e">
        <f>'Mgmt ENI YTD'!BA17-#REF!</f>
        <v>#REF!</v>
      </c>
      <c r="BB17" s="11" t="e">
        <f>'Mgmt ENI YTD'!BB17-#REF!</f>
        <v>#REF!</v>
      </c>
      <c r="BC17" s="12" t="e">
        <f>'Mgmt ENI YTD'!BC17-#REF!</f>
        <v>#REF!</v>
      </c>
      <c r="BD17" s="11" t="e">
        <f>'Mgmt ENI YTD'!BD17-#REF!</f>
        <v>#REF!</v>
      </c>
      <c r="BE17" s="50" t="e">
        <f>'Mgmt ENI YTD'!BE17-#REF!</f>
        <v>#REF!</v>
      </c>
      <c r="BF17" s="12" t="e">
        <f>'Mgmt ENI YTD'!BF17-#REF!</f>
        <v>#REF!</v>
      </c>
      <c r="BG17" s="11" t="e">
        <f>'Mgmt ENI YTD'!BG17-#REF!</f>
        <v>#REF!</v>
      </c>
      <c r="BH17" s="3" t="e">
        <f>'Mgmt ENI YTD'!BH17-#REF!</f>
        <v>#REF!</v>
      </c>
      <c r="BI17" s="11" t="e">
        <f>'Mgmt ENI YTD'!BI17-#REF!</f>
        <v>#REF!</v>
      </c>
      <c r="BJ17" s="3" t="e">
        <f>'Mgmt ENI YTD'!BJ17-#REF!</f>
        <v>#REF!</v>
      </c>
      <c r="BK17" s="11" t="e">
        <f>'Mgmt ENI YTD'!BK17-#REF!</f>
        <v>#REF!</v>
      </c>
      <c r="BN17" s="11"/>
      <c r="BO17" s="11"/>
    </row>
    <row r="18" spans="1:67">
      <c r="A18" s="86" t="s">
        <v>38</v>
      </c>
      <c r="B18" s="11" t="e">
        <f>'Mgmt ENI YTD'!B18-#REF!</f>
        <v>#REF!</v>
      </c>
      <c r="C18" s="11" t="e">
        <f>'Mgmt ENI YTD'!C18-#REF!</f>
        <v>#REF!</v>
      </c>
      <c r="D18" s="46" t="e">
        <f>'Mgmt ENI YTD'!D18-#REF!</f>
        <v>#REF!</v>
      </c>
      <c r="E18" s="11" t="e">
        <f>'Mgmt ENI YTD'!E18-#REF!</f>
        <v>#REF!</v>
      </c>
      <c r="F18" s="33" t="e">
        <f>'Mgmt ENI YTD'!F18-#REF!</f>
        <v>#REF!</v>
      </c>
      <c r="G18" s="53" t="e">
        <f>'Mgmt ENI YTD'!G18-#REF!</f>
        <v>#REF!</v>
      </c>
      <c r="H18" s="11" t="e">
        <f>'Mgmt ENI YTD'!H18-#REF!</f>
        <v>#REF!</v>
      </c>
      <c r="I18" s="11" t="e">
        <f>'Mgmt ENI YTD'!I18-#REF!</f>
        <v>#REF!</v>
      </c>
      <c r="J18" s="11" t="e">
        <f>'Mgmt ENI YTD'!J18-#REF!</f>
        <v>#REF!</v>
      </c>
      <c r="K18" s="46" t="e">
        <f>'Mgmt ENI YTD'!K18-#REF!</f>
        <v>#REF!</v>
      </c>
      <c r="L18" s="11" t="e">
        <f>'Mgmt ENI YTD'!L18-#REF!</f>
        <v>#REF!</v>
      </c>
      <c r="M18" s="33" t="e">
        <f>'Mgmt ENI YTD'!M18-#REF!</f>
        <v>#REF!</v>
      </c>
      <c r="N18" s="53" t="e">
        <f>'Mgmt ENI YTD'!N18-#REF!</f>
        <v>#REF!</v>
      </c>
      <c r="O18" s="11" t="e">
        <f>'Mgmt ENI YTD'!O18-#REF!</f>
        <v>#REF!</v>
      </c>
      <c r="P18" s="11" t="e">
        <f>'Mgmt ENI YTD'!P18-#REF!</f>
        <v>#REF!</v>
      </c>
      <c r="Q18" s="12" t="e">
        <f>'Mgmt ENI YTD'!Q18-#REF!</f>
        <v>#REF!</v>
      </c>
      <c r="R18" s="11" t="e">
        <f>'Mgmt ENI YTD'!R18-#REF!</f>
        <v>#REF!</v>
      </c>
      <c r="S18" s="50" t="e">
        <f>'Mgmt ENI YTD'!S18-#REF!</f>
        <v>#REF!</v>
      </c>
      <c r="T18" s="12" t="e">
        <f>'Mgmt ENI YTD'!T18-#REF!</f>
        <v>#REF!</v>
      </c>
      <c r="U18" s="11" t="e">
        <f>'Mgmt ENI YTD'!U18-#REF!</f>
        <v>#REF!</v>
      </c>
      <c r="V18" s="11" t="e">
        <f>'Mgmt ENI YTD'!V18-#REF!</f>
        <v>#REF!</v>
      </c>
      <c r="W18" s="46" t="e">
        <f>'Mgmt ENI YTD'!W18-#REF!</f>
        <v>#REF!</v>
      </c>
      <c r="X18" s="11" t="e">
        <f>'Mgmt ENI YTD'!X18-#REF!</f>
        <v>#REF!</v>
      </c>
      <c r="Y18" s="33" t="e">
        <f>'Mgmt ENI YTD'!Y18-#REF!</f>
        <v>#REF!</v>
      </c>
      <c r="Z18" s="53" t="e">
        <f>'Mgmt ENI YTD'!Z18-#REF!</f>
        <v>#REF!</v>
      </c>
      <c r="AA18" s="11" t="e">
        <f>'Mgmt ENI YTD'!AA18-#REF!</f>
        <v>#REF!</v>
      </c>
      <c r="AB18" s="11" t="e">
        <f>'Mgmt ENI YTD'!AB18-#REF!</f>
        <v>#REF!</v>
      </c>
      <c r="AC18" s="11" t="e">
        <f>'Mgmt ENI YTD'!AC18-#REF!</f>
        <v>#REF!</v>
      </c>
      <c r="AD18" s="46" t="e">
        <f>'Mgmt ENI YTD'!AD18-#REF!</f>
        <v>#REF!</v>
      </c>
      <c r="AE18" s="11" t="e">
        <f>'Mgmt ENI YTD'!AE18-#REF!</f>
        <v>#REF!</v>
      </c>
      <c r="AF18" s="33" t="e">
        <f>'Mgmt ENI YTD'!AF18-#REF!</f>
        <v>#REF!</v>
      </c>
      <c r="AG18" s="53" t="e">
        <f>'Mgmt ENI YTD'!AG18-#REF!</f>
        <v>#REF!</v>
      </c>
      <c r="AH18" s="11" t="e">
        <f>'Mgmt ENI YTD'!AH18-#REF!</f>
        <v>#REF!</v>
      </c>
      <c r="AI18" s="11" t="e">
        <f>'Mgmt ENI YTD'!AI18-#REF!</f>
        <v>#REF!</v>
      </c>
      <c r="AJ18" s="12" t="e">
        <f>'Mgmt ENI YTD'!AJ18-#REF!</f>
        <v>#REF!</v>
      </c>
      <c r="AK18" s="11" t="e">
        <f>'Mgmt ENI YTD'!AK18-#REF!</f>
        <v>#REF!</v>
      </c>
      <c r="AL18" s="50" t="e">
        <f>'Mgmt ENI YTD'!AL18-#REF!</f>
        <v>#REF!</v>
      </c>
      <c r="AM18" s="12" t="e">
        <f>'Mgmt ENI YTD'!AM18-#REF!</f>
        <v>#REF!</v>
      </c>
      <c r="AN18" s="11" t="e">
        <f>'Mgmt ENI YTD'!AN18-#REF!</f>
        <v>#REF!</v>
      </c>
      <c r="AO18" s="11" t="e">
        <f>'Mgmt ENI YTD'!AO18-#REF!</f>
        <v>#REF!</v>
      </c>
      <c r="AP18" s="46" t="e">
        <f>'Mgmt ENI YTD'!AP18-#REF!</f>
        <v>#REF!</v>
      </c>
      <c r="AQ18" s="11" t="e">
        <f>'Mgmt ENI YTD'!AQ18-#REF!</f>
        <v>#REF!</v>
      </c>
      <c r="AR18" s="33" t="e">
        <f>'Mgmt ENI YTD'!AR18-#REF!</f>
        <v>#REF!</v>
      </c>
      <c r="AS18" s="53" t="e">
        <f>'Mgmt ENI YTD'!AS18-#REF!</f>
        <v>#REF!</v>
      </c>
      <c r="AT18" s="11" t="e">
        <f>'Mgmt ENI YTD'!AT18-#REF!</f>
        <v>#REF!</v>
      </c>
      <c r="AU18" s="11" t="e">
        <f>'Mgmt ENI YTD'!AU18-#REF!</f>
        <v>#REF!</v>
      </c>
      <c r="AV18" s="11" t="e">
        <f>'Mgmt ENI YTD'!AV18-#REF!</f>
        <v>#REF!</v>
      </c>
      <c r="AW18" s="46" t="e">
        <f>'Mgmt ENI YTD'!AW18-#REF!</f>
        <v>#REF!</v>
      </c>
      <c r="AX18" s="11" t="e">
        <f>'Mgmt ENI YTD'!AX18-#REF!</f>
        <v>#REF!</v>
      </c>
      <c r="AY18" s="33" t="e">
        <f>'Mgmt ENI YTD'!AY18-#REF!</f>
        <v>#REF!</v>
      </c>
      <c r="AZ18" s="53" t="e">
        <f>'Mgmt ENI YTD'!AZ18-#REF!</f>
        <v>#REF!</v>
      </c>
      <c r="BA18" s="11" t="e">
        <f>'Mgmt ENI YTD'!BA18-#REF!</f>
        <v>#REF!</v>
      </c>
      <c r="BB18" s="11" t="e">
        <f>'Mgmt ENI YTD'!BB18-#REF!</f>
        <v>#REF!</v>
      </c>
      <c r="BC18" s="12" t="e">
        <f>'Mgmt ENI YTD'!BC18-#REF!</f>
        <v>#REF!</v>
      </c>
      <c r="BD18" s="11" t="e">
        <f>'Mgmt ENI YTD'!BD18-#REF!</f>
        <v>#REF!</v>
      </c>
      <c r="BE18" s="50" t="e">
        <f>'Mgmt ENI YTD'!BE18-#REF!</f>
        <v>#REF!</v>
      </c>
      <c r="BF18" s="12" t="e">
        <f>'Mgmt ENI YTD'!BF18-#REF!</f>
        <v>#REF!</v>
      </c>
      <c r="BG18" s="11" t="e">
        <f>'Mgmt ENI YTD'!BG18-#REF!</f>
        <v>#REF!</v>
      </c>
      <c r="BH18" s="3" t="e">
        <f>'Mgmt ENI YTD'!BH18-#REF!</f>
        <v>#REF!</v>
      </c>
      <c r="BI18" s="11" t="e">
        <f>'Mgmt ENI YTD'!BI18-#REF!</f>
        <v>#REF!</v>
      </c>
      <c r="BJ18" s="3" t="e">
        <f>'Mgmt ENI YTD'!BJ18-#REF!</f>
        <v>#REF!</v>
      </c>
      <c r="BK18" s="11" t="e">
        <f>'Mgmt ENI YTD'!BK18-#REF!</f>
        <v>#REF!</v>
      </c>
      <c r="BN18" s="11"/>
      <c r="BO18" s="11"/>
    </row>
    <row r="19" spans="1:67">
      <c r="A19" s="9" t="s">
        <v>4</v>
      </c>
      <c r="B19" s="32" t="e">
        <f>'Mgmt ENI YTD'!B19-#REF!</f>
        <v>#REF!</v>
      </c>
      <c r="C19" s="11" t="e">
        <f>'Mgmt ENI YTD'!C19-#REF!</f>
        <v>#REF!</v>
      </c>
      <c r="D19" s="75" t="e">
        <f>'Mgmt ENI YTD'!D19-#REF!</f>
        <v>#REF!</v>
      </c>
      <c r="E19" s="11" t="e">
        <f>'Mgmt ENI YTD'!E19-#REF!</f>
        <v>#REF!</v>
      </c>
      <c r="F19" s="42" t="e">
        <f>'Mgmt ENI YTD'!F19-#REF!</f>
        <v>#REF!</v>
      </c>
      <c r="G19" s="53" t="e">
        <f>'Mgmt ENI YTD'!G19-#REF!</f>
        <v>#REF!</v>
      </c>
      <c r="H19" s="11" t="e">
        <f>'Mgmt ENI YTD'!H19-#REF!</f>
        <v>#REF!</v>
      </c>
      <c r="I19" s="32" t="e">
        <f>'Mgmt ENI YTD'!I19-#REF!</f>
        <v>#REF!</v>
      </c>
      <c r="J19" s="11" t="e">
        <f>'Mgmt ENI YTD'!J19-#REF!</f>
        <v>#REF!</v>
      </c>
      <c r="K19" s="45" t="e">
        <f>'Mgmt ENI YTD'!K19-#REF!</f>
        <v>#REF!</v>
      </c>
      <c r="L19" s="11" t="e">
        <f>'Mgmt ENI YTD'!L19-#REF!</f>
        <v>#REF!</v>
      </c>
      <c r="M19" s="42" t="e">
        <f>'Mgmt ENI YTD'!M19-#REF!</f>
        <v>#REF!</v>
      </c>
      <c r="N19" s="53" t="e">
        <f>'Mgmt ENI YTD'!N19-#REF!</f>
        <v>#REF!</v>
      </c>
      <c r="O19" s="11" t="e">
        <f>'Mgmt ENI YTD'!O19-#REF!</f>
        <v>#REF!</v>
      </c>
      <c r="P19" s="27" t="e">
        <f>'Mgmt ENI YTD'!P19-#REF!</f>
        <v>#REF!</v>
      </c>
      <c r="Q19" s="12" t="e">
        <f>'Mgmt ENI YTD'!Q19-#REF!</f>
        <v>#REF!</v>
      </c>
      <c r="R19" s="27" t="e">
        <f>'Mgmt ENI YTD'!R19-#REF!</f>
        <v>#REF!</v>
      </c>
      <c r="S19" s="50" t="e">
        <f>'Mgmt ENI YTD'!S19-#REF!</f>
        <v>#REF!</v>
      </c>
      <c r="T19" s="12" t="e">
        <f>'Mgmt ENI YTD'!T19-#REF!</f>
        <v>#REF!</v>
      </c>
      <c r="U19" s="32" t="e">
        <f>'Mgmt ENI YTD'!U19-#REF!</f>
        <v>#REF!</v>
      </c>
      <c r="V19" s="11" t="e">
        <f>'Mgmt ENI YTD'!V19-#REF!</f>
        <v>#REF!</v>
      </c>
      <c r="W19" s="45" t="e">
        <f>'Mgmt ENI YTD'!W19-#REF!</f>
        <v>#REF!</v>
      </c>
      <c r="X19" s="11" t="e">
        <f>'Mgmt ENI YTD'!X19-#REF!</f>
        <v>#REF!</v>
      </c>
      <c r="Y19" s="42" t="e">
        <f>'Mgmt ENI YTD'!Y19-#REF!</f>
        <v>#REF!</v>
      </c>
      <c r="Z19" s="53" t="e">
        <f>'Mgmt ENI YTD'!Z19-#REF!</f>
        <v>#REF!</v>
      </c>
      <c r="AA19" s="11" t="e">
        <f>'Mgmt ENI YTD'!AA19-#REF!</f>
        <v>#REF!</v>
      </c>
      <c r="AB19" s="32" t="e">
        <f>'Mgmt ENI YTD'!AB19-#REF!</f>
        <v>#REF!</v>
      </c>
      <c r="AC19" s="11" t="e">
        <f>'Mgmt ENI YTD'!AC19-#REF!</f>
        <v>#REF!</v>
      </c>
      <c r="AD19" s="45" t="e">
        <f>'Mgmt ENI YTD'!AD19-#REF!</f>
        <v>#REF!</v>
      </c>
      <c r="AE19" s="11" t="e">
        <f>'Mgmt ENI YTD'!AE19-#REF!</f>
        <v>#REF!</v>
      </c>
      <c r="AF19" s="42" t="e">
        <f>'Mgmt ENI YTD'!AF19-#REF!</f>
        <v>#REF!</v>
      </c>
      <c r="AG19" s="53" t="e">
        <f>'Mgmt ENI YTD'!AG19-#REF!</f>
        <v>#REF!</v>
      </c>
      <c r="AH19" s="11" t="e">
        <f>'Mgmt ENI YTD'!AH19-#REF!</f>
        <v>#REF!</v>
      </c>
      <c r="AI19" s="27" t="e">
        <f>'Mgmt ENI YTD'!AI19-#REF!</f>
        <v>#REF!</v>
      </c>
      <c r="AJ19" s="12" t="e">
        <f>'Mgmt ENI YTD'!AJ19-#REF!</f>
        <v>#REF!</v>
      </c>
      <c r="AK19" s="27" t="e">
        <f>'Mgmt ENI YTD'!AK19-#REF!</f>
        <v>#REF!</v>
      </c>
      <c r="AL19" s="50" t="e">
        <f>'Mgmt ENI YTD'!AL19-#REF!</f>
        <v>#REF!</v>
      </c>
      <c r="AM19" s="12" t="e">
        <f>'Mgmt ENI YTD'!AM19-#REF!</f>
        <v>#REF!</v>
      </c>
      <c r="AN19" s="32" t="e">
        <f>'Mgmt ENI YTD'!AN19-#REF!</f>
        <v>#REF!</v>
      </c>
      <c r="AO19" s="11" t="e">
        <f>'Mgmt ENI YTD'!AO19-#REF!</f>
        <v>#REF!</v>
      </c>
      <c r="AP19" s="45" t="e">
        <f>'Mgmt ENI YTD'!AP19-#REF!</f>
        <v>#REF!</v>
      </c>
      <c r="AQ19" s="11" t="e">
        <f>'Mgmt ENI YTD'!AQ19-#REF!</f>
        <v>#REF!</v>
      </c>
      <c r="AR19" s="42" t="e">
        <f>'Mgmt ENI YTD'!AR19-#REF!</f>
        <v>#REF!</v>
      </c>
      <c r="AS19" s="53" t="e">
        <f>'Mgmt ENI YTD'!AS19-#REF!</f>
        <v>#REF!</v>
      </c>
      <c r="AT19" s="11" t="e">
        <f>'Mgmt ENI YTD'!AT19-#REF!</f>
        <v>#REF!</v>
      </c>
      <c r="AU19" s="32" t="e">
        <f>'Mgmt ENI YTD'!AU19-#REF!</f>
        <v>#REF!</v>
      </c>
      <c r="AV19" s="11" t="e">
        <f>'Mgmt ENI YTD'!AV19-#REF!</f>
        <v>#REF!</v>
      </c>
      <c r="AW19" s="45" t="e">
        <f>'Mgmt ENI YTD'!AW19-#REF!</f>
        <v>#REF!</v>
      </c>
      <c r="AX19" s="11" t="e">
        <f>'Mgmt ENI YTD'!AX19-#REF!</f>
        <v>#REF!</v>
      </c>
      <c r="AY19" s="42" t="e">
        <f>'Mgmt ENI YTD'!AY19-#REF!</f>
        <v>#REF!</v>
      </c>
      <c r="AZ19" s="53" t="e">
        <f>'Mgmt ENI YTD'!AZ19-#REF!</f>
        <v>#REF!</v>
      </c>
      <c r="BA19" s="11" t="e">
        <f>'Mgmt ENI YTD'!BA19-#REF!</f>
        <v>#REF!</v>
      </c>
      <c r="BB19" s="27" t="e">
        <f>'Mgmt ENI YTD'!BB19-#REF!</f>
        <v>#REF!</v>
      </c>
      <c r="BC19" s="12" t="e">
        <f>'Mgmt ENI YTD'!BC19-#REF!</f>
        <v>#REF!</v>
      </c>
      <c r="BD19" s="27" t="e">
        <f>'Mgmt ENI YTD'!BD19-#REF!</f>
        <v>#REF!</v>
      </c>
      <c r="BE19" s="50" t="e">
        <f>'Mgmt ENI YTD'!BE19-#REF!</f>
        <v>#REF!</v>
      </c>
      <c r="BF19" s="12" t="e">
        <f>'Mgmt ENI YTD'!BF19-#REF!</f>
        <v>#REF!</v>
      </c>
      <c r="BG19" s="27" t="e">
        <f>'Mgmt ENI YTD'!BG19-#REF!</f>
        <v>#REF!</v>
      </c>
      <c r="BH19" s="3" t="e">
        <f>'Mgmt ENI YTD'!BH19-#REF!</f>
        <v>#REF!</v>
      </c>
      <c r="BI19" s="27" t="e">
        <f>'Mgmt ENI YTD'!BI19-#REF!</f>
        <v>#REF!</v>
      </c>
      <c r="BJ19" s="3" t="e">
        <f>'Mgmt ENI YTD'!BJ19-#REF!</f>
        <v>#REF!</v>
      </c>
      <c r="BK19" s="27" t="e">
        <f>'Mgmt ENI YTD'!BK19-#REF!</f>
        <v>#REF!</v>
      </c>
      <c r="BM19" s="32">
        <f>SUM('Essbase - Mgmt View'!G18)</f>
        <v>193862942.94999999</v>
      </c>
      <c r="BN19" s="32">
        <f>ROUND(BM19/1000,0)</f>
        <v>193863</v>
      </c>
      <c r="BO19" s="72" t="e">
        <f t="shared" ref="BO19:BO31" si="2">BK19-BN19</f>
        <v>#REF!</v>
      </c>
    </row>
    <row r="20" spans="1:67">
      <c r="A20" s="9" t="s">
        <v>3</v>
      </c>
      <c r="B20" s="32" t="e">
        <f>'Mgmt ENI YTD'!B20-#REF!</f>
        <v>#REF!</v>
      </c>
      <c r="C20" s="11" t="e">
        <f>'Mgmt ENI YTD'!C20-#REF!</f>
        <v>#REF!</v>
      </c>
      <c r="D20" s="45" t="e">
        <f>'Mgmt ENI YTD'!D20-#REF!</f>
        <v>#REF!</v>
      </c>
      <c r="E20" s="11" t="e">
        <f>'Mgmt ENI YTD'!E20-#REF!</f>
        <v>#REF!</v>
      </c>
      <c r="F20" s="42" t="e">
        <f>'Mgmt ENI YTD'!F20-#REF!</f>
        <v>#REF!</v>
      </c>
      <c r="G20" s="53" t="e">
        <f>'Mgmt ENI YTD'!G20-#REF!</f>
        <v>#REF!</v>
      </c>
      <c r="H20" s="11" t="e">
        <f>'Mgmt ENI YTD'!H20-#REF!</f>
        <v>#REF!</v>
      </c>
      <c r="I20" s="32" t="e">
        <f>'Mgmt ENI YTD'!I20-#REF!</f>
        <v>#REF!</v>
      </c>
      <c r="J20" s="11" t="e">
        <f>'Mgmt ENI YTD'!J20-#REF!</f>
        <v>#REF!</v>
      </c>
      <c r="K20" s="45" t="e">
        <f>'Mgmt ENI YTD'!K20-#REF!</f>
        <v>#REF!</v>
      </c>
      <c r="L20" s="11" t="e">
        <f>'Mgmt ENI YTD'!L20-#REF!</f>
        <v>#REF!</v>
      </c>
      <c r="M20" s="42" t="e">
        <f>'Mgmt ENI YTD'!M20-#REF!</f>
        <v>#REF!</v>
      </c>
      <c r="N20" s="53" t="e">
        <f>'Mgmt ENI YTD'!N20-#REF!</f>
        <v>#REF!</v>
      </c>
      <c r="O20" s="11" t="e">
        <f>'Mgmt ENI YTD'!O20-#REF!</f>
        <v>#REF!</v>
      </c>
      <c r="P20" s="27" t="e">
        <f>'Mgmt ENI YTD'!P20-#REF!</f>
        <v>#REF!</v>
      </c>
      <c r="Q20" s="12" t="e">
        <f>'Mgmt ENI YTD'!Q20-#REF!</f>
        <v>#REF!</v>
      </c>
      <c r="R20" s="27" t="e">
        <f>'Mgmt ENI YTD'!R20-#REF!</f>
        <v>#REF!</v>
      </c>
      <c r="S20" s="50" t="e">
        <f>'Mgmt ENI YTD'!S20-#REF!</f>
        <v>#REF!</v>
      </c>
      <c r="T20" s="12" t="e">
        <f>'Mgmt ENI YTD'!T20-#REF!</f>
        <v>#REF!</v>
      </c>
      <c r="U20" s="32" t="e">
        <f>'Mgmt ENI YTD'!U20-#REF!</f>
        <v>#REF!</v>
      </c>
      <c r="V20" s="11" t="e">
        <f>'Mgmt ENI YTD'!V20-#REF!</f>
        <v>#REF!</v>
      </c>
      <c r="W20" s="45" t="e">
        <f>'Mgmt ENI YTD'!W20-#REF!</f>
        <v>#REF!</v>
      </c>
      <c r="X20" s="11" t="e">
        <f>'Mgmt ENI YTD'!X20-#REF!</f>
        <v>#REF!</v>
      </c>
      <c r="Y20" s="42" t="e">
        <f>'Mgmt ENI YTD'!Y20-#REF!</f>
        <v>#REF!</v>
      </c>
      <c r="Z20" s="53" t="e">
        <f>'Mgmt ENI YTD'!Z20-#REF!</f>
        <v>#REF!</v>
      </c>
      <c r="AA20" s="11" t="e">
        <f>'Mgmt ENI YTD'!AA20-#REF!</f>
        <v>#REF!</v>
      </c>
      <c r="AB20" s="32" t="e">
        <f>'Mgmt ENI YTD'!AB20-#REF!</f>
        <v>#REF!</v>
      </c>
      <c r="AC20" s="11" t="e">
        <f>'Mgmt ENI YTD'!AC20-#REF!</f>
        <v>#REF!</v>
      </c>
      <c r="AD20" s="45" t="e">
        <f>'Mgmt ENI YTD'!AD20-#REF!</f>
        <v>#REF!</v>
      </c>
      <c r="AE20" s="11" t="e">
        <f>'Mgmt ENI YTD'!AE20-#REF!</f>
        <v>#REF!</v>
      </c>
      <c r="AF20" s="42" t="e">
        <f>'Mgmt ENI YTD'!AF20-#REF!</f>
        <v>#REF!</v>
      </c>
      <c r="AG20" s="53" t="e">
        <f>'Mgmt ENI YTD'!AG20-#REF!</f>
        <v>#REF!</v>
      </c>
      <c r="AH20" s="11" t="e">
        <f>'Mgmt ENI YTD'!AH20-#REF!</f>
        <v>#REF!</v>
      </c>
      <c r="AI20" s="27" t="e">
        <f>'Mgmt ENI YTD'!AI20-#REF!</f>
        <v>#REF!</v>
      </c>
      <c r="AJ20" s="12" t="e">
        <f>'Mgmt ENI YTD'!AJ20-#REF!</f>
        <v>#REF!</v>
      </c>
      <c r="AK20" s="27" t="e">
        <f>'Mgmt ENI YTD'!AK20-#REF!</f>
        <v>#REF!</v>
      </c>
      <c r="AL20" s="50" t="e">
        <f>'Mgmt ENI YTD'!AL20-#REF!</f>
        <v>#REF!</v>
      </c>
      <c r="AM20" s="12" t="e">
        <f>'Mgmt ENI YTD'!AM20-#REF!</f>
        <v>#REF!</v>
      </c>
      <c r="AN20" s="32" t="e">
        <f>'Mgmt ENI YTD'!AN20-#REF!</f>
        <v>#REF!</v>
      </c>
      <c r="AO20" s="11" t="e">
        <f>'Mgmt ENI YTD'!AO20-#REF!</f>
        <v>#REF!</v>
      </c>
      <c r="AP20" s="45" t="e">
        <f>'Mgmt ENI YTD'!AP20-#REF!</f>
        <v>#REF!</v>
      </c>
      <c r="AQ20" s="11" t="e">
        <f>'Mgmt ENI YTD'!AQ20-#REF!</f>
        <v>#REF!</v>
      </c>
      <c r="AR20" s="42" t="e">
        <f>'Mgmt ENI YTD'!AR20-#REF!</f>
        <v>#REF!</v>
      </c>
      <c r="AS20" s="53" t="e">
        <f>'Mgmt ENI YTD'!AS20-#REF!</f>
        <v>#REF!</v>
      </c>
      <c r="AT20" s="11" t="e">
        <f>'Mgmt ENI YTD'!AT20-#REF!</f>
        <v>#REF!</v>
      </c>
      <c r="AU20" s="32" t="e">
        <f>'Mgmt ENI YTD'!AU20-#REF!</f>
        <v>#REF!</v>
      </c>
      <c r="AV20" s="11" t="e">
        <f>'Mgmt ENI YTD'!AV20-#REF!</f>
        <v>#REF!</v>
      </c>
      <c r="AW20" s="45" t="e">
        <f>'Mgmt ENI YTD'!AW20-#REF!</f>
        <v>#REF!</v>
      </c>
      <c r="AX20" s="11" t="e">
        <f>'Mgmt ENI YTD'!AX20-#REF!</f>
        <v>#REF!</v>
      </c>
      <c r="AY20" s="42" t="e">
        <f>'Mgmt ENI YTD'!AY20-#REF!</f>
        <v>#REF!</v>
      </c>
      <c r="AZ20" s="53" t="e">
        <f>'Mgmt ENI YTD'!AZ20-#REF!</f>
        <v>#REF!</v>
      </c>
      <c r="BA20" s="11" t="e">
        <f>'Mgmt ENI YTD'!BA20-#REF!</f>
        <v>#REF!</v>
      </c>
      <c r="BB20" s="27" t="e">
        <f>'Mgmt ENI YTD'!BB20-#REF!</f>
        <v>#REF!</v>
      </c>
      <c r="BC20" s="12" t="e">
        <f>'Mgmt ENI YTD'!BC20-#REF!</f>
        <v>#REF!</v>
      </c>
      <c r="BD20" s="27" t="e">
        <f>'Mgmt ENI YTD'!BD20-#REF!</f>
        <v>#REF!</v>
      </c>
      <c r="BE20" s="50" t="e">
        <f>'Mgmt ENI YTD'!BE20-#REF!</f>
        <v>#REF!</v>
      </c>
      <c r="BF20" s="12" t="e">
        <f>'Mgmt ENI YTD'!BF20-#REF!</f>
        <v>#REF!</v>
      </c>
      <c r="BG20" s="27" t="e">
        <f>'Mgmt ENI YTD'!BG20-#REF!</f>
        <v>#REF!</v>
      </c>
      <c r="BH20" s="3" t="e">
        <f>'Mgmt ENI YTD'!BH20-#REF!</f>
        <v>#REF!</v>
      </c>
      <c r="BI20" s="27" t="e">
        <f>'Mgmt ENI YTD'!BI20-#REF!</f>
        <v>#REF!</v>
      </c>
      <c r="BJ20" s="3" t="e">
        <f>'Mgmt ENI YTD'!BJ20-#REF!</f>
        <v>#REF!</v>
      </c>
      <c r="BK20" s="27" t="e">
        <f>'Mgmt ENI YTD'!BK20-#REF!</f>
        <v>#REF!</v>
      </c>
      <c r="BM20" s="32">
        <f>SUM('Essbase - Mgmt View'!G20)</f>
        <v>38816901.209999993</v>
      </c>
      <c r="BN20" s="32">
        <f>ROUND(BM20/1000,0)</f>
        <v>38817</v>
      </c>
      <c r="BO20" s="72" t="e">
        <f t="shared" si="2"/>
        <v>#REF!</v>
      </c>
    </row>
    <row r="21" spans="1:67">
      <c r="A21" s="9" t="s">
        <v>33</v>
      </c>
      <c r="B21" s="3" t="e">
        <f>'Mgmt ENI YTD'!B21-#REF!</f>
        <v>#REF!</v>
      </c>
      <c r="C21" s="3" t="e">
        <f>'Mgmt ENI YTD'!C21-#REF!</f>
        <v>#REF!</v>
      </c>
      <c r="D21" s="3" t="e">
        <f>'Mgmt ENI YTD'!D21-#REF!</f>
        <v>#REF!</v>
      </c>
      <c r="E21" s="3" t="e">
        <f>'Mgmt ENI YTD'!E21-#REF!</f>
        <v>#REF!</v>
      </c>
      <c r="F21" s="3" t="e">
        <f>'Mgmt ENI YTD'!F21-#REF!</f>
        <v>#REF!</v>
      </c>
      <c r="G21" s="3" t="e">
        <f>'Mgmt ENI YTD'!G21-#REF!</f>
        <v>#REF!</v>
      </c>
      <c r="H21" s="3" t="e">
        <f>'Mgmt ENI YTD'!H21-#REF!</f>
        <v>#REF!</v>
      </c>
      <c r="I21" s="3" t="e">
        <f>'Mgmt ENI YTD'!I21-#REF!</f>
        <v>#REF!</v>
      </c>
      <c r="J21" s="3" t="e">
        <f>'Mgmt ENI YTD'!J21-#REF!</f>
        <v>#REF!</v>
      </c>
      <c r="K21" s="3" t="e">
        <f>'Mgmt ENI YTD'!K21-#REF!</f>
        <v>#REF!</v>
      </c>
      <c r="L21" s="3" t="e">
        <f>'Mgmt ENI YTD'!L21-#REF!</f>
        <v>#REF!</v>
      </c>
      <c r="M21" s="3" t="e">
        <f>'Mgmt ENI YTD'!M21-#REF!</f>
        <v>#REF!</v>
      </c>
      <c r="N21" s="3" t="e">
        <f>'Mgmt ENI YTD'!N21-#REF!</f>
        <v>#REF!</v>
      </c>
      <c r="O21" s="3" t="e">
        <f>'Mgmt ENI YTD'!O21-#REF!</f>
        <v>#REF!</v>
      </c>
      <c r="P21" s="3" t="e">
        <f>'Mgmt ENI YTD'!P21-#REF!</f>
        <v>#REF!</v>
      </c>
      <c r="Q21" s="4" t="e">
        <f>'Mgmt ENI YTD'!Q21-#REF!</f>
        <v>#REF!</v>
      </c>
      <c r="R21" s="3" t="e">
        <f>'Mgmt ENI YTD'!R21-#REF!</f>
        <v>#REF!</v>
      </c>
      <c r="S21" s="50" t="e">
        <f>'Mgmt ENI YTD'!S21-#REF!</f>
        <v>#REF!</v>
      </c>
      <c r="T21" s="12" t="e">
        <f>'Mgmt ENI YTD'!T21-#REF!</f>
        <v>#REF!</v>
      </c>
      <c r="U21" s="3" t="e">
        <f>'Mgmt ENI YTD'!U21-#REF!</f>
        <v>#REF!</v>
      </c>
      <c r="V21" s="3" t="e">
        <f>'Mgmt ENI YTD'!V21-#REF!</f>
        <v>#REF!</v>
      </c>
      <c r="W21" s="3" t="e">
        <f>'Mgmt ENI YTD'!W21-#REF!</f>
        <v>#REF!</v>
      </c>
      <c r="X21" s="3" t="e">
        <f>'Mgmt ENI YTD'!X21-#REF!</f>
        <v>#REF!</v>
      </c>
      <c r="Y21" s="3" t="e">
        <f>'Mgmt ENI YTD'!Y21-#REF!</f>
        <v>#REF!</v>
      </c>
      <c r="Z21" s="3" t="e">
        <f>'Mgmt ENI YTD'!Z21-#REF!</f>
        <v>#REF!</v>
      </c>
      <c r="AA21" s="3" t="e">
        <f>'Mgmt ENI YTD'!AA21-#REF!</f>
        <v>#REF!</v>
      </c>
      <c r="AB21" s="3" t="e">
        <f>'Mgmt ENI YTD'!AB21-#REF!</f>
        <v>#REF!</v>
      </c>
      <c r="AC21" s="3" t="e">
        <f>'Mgmt ENI YTD'!AC21-#REF!</f>
        <v>#REF!</v>
      </c>
      <c r="AD21" s="3" t="e">
        <f>'Mgmt ENI YTD'!AD21-#REF!</f>
        <v>#REF!</v>
      </c>
      <c r="AE21" s="3" t="e">
        <f>'Mgmt ENI YTD'!AE21-#REF!</f>
        <v>#REF!</v>
      </c>
      <c r="AF21" s="3" t="e">
        <f>'Mgmt ENI YTD'!AF21-#REF!</f>
        <v>#REF!</v>
      </c>
      <c r="AG21" s="3" t="e">
        <f>'Mgmt ENI YTD'!AG21-#REF!</f>
        <v>#REF!</v>
      </c>
      <c r="AH21" s="3" t="e">
        <f>'Mgmt ENI YTD'!AH21-#REF!</f>
        <v>#REF!</v>
      </c>
      <c r="AI21" s="3" t="e">
        <f>'Mgmt ENI YTD'!AI21-#REF!</f>
        <v>#REF!</v>
      </c>
      <c r="AJ21" s="4" t="e">
        <f>'Mgmt ENI YTD'!AJ21-#REF!</f>
        <v>#REF!</v>
      </c>
      <c r="AK21" s="3" t="e">
        <f>'Mgmt ENI YTD'!AK21-#REF!</f>
        <v>#REF!</v>
      </c>
      <c r="AL21" s="50" t="e">
        <f>'Mgmt ENI YTD'!AL21-#REF!</f>
        <v>#REF!</v>
      </c>
      <c r="AM21" s="12" t="e">
        <f>'Mgmt ENI YTD'!AM21-#REF!</f>
        <v>#REF!</v>
      </c>
      <c r="AN21" s="3" t="e">
        <f>'Mgmt ENI YTD'!AN21-#REF!</f>
        <v>#REF!</v>
      </c>
      <c r="AO21" s="3" t="e">
        <f>'Mgmt ENI YTD'!AO21-#REF!</f>
        <v>#REF!</v>
      </c>
      <c r="AP21" s="3" t="e">
        <f>'Mgmt ENI YTD'!AP21-#REF!</f>
        <v>#REF!</v>
      </c>
      <c r="AQ21" s="3" t="e">
        <f>'Mgmt ENI YTD'!AQ21-#REF!</f>
        <v>#REF!</v>
      </c>
      <c r="AR21" s="3" t="e">
        <f>'Mgmt ENI YTD'!AR21-#REF!</f>
        <v>#REF!</v>
      </c>
      <c r="AS21" s="3" t="e">
        <f>'Mgmt ENI YTD'!AS21-#REF!</f>
        <v>#REF!</v>
      </c>
      <c r="AT21" s="3" t="e">
        <f>'Mgmt ENI YTD'!AT21-#REF!</f>
        <v>#REF!</v>
      </c>
      <c r="AU21" s="3" t="e">
        <f>'Mgmt ENI YTD'!AU21-#REF!</f>
        <v>#REF!</v>
      </c>
      <c r="AV21" s="3" t="e">
        <f>'Mgmt ENI YTD'!AV21-#REF!</f>
        <v>#REF!</v>
      </c>
      <c r="AW21" s="3" t="e">
        <f>'Mgmt ENI YTD'!AW21-#REF!</f>
        <v>#REF!</v>
      </c>
      <c r="AX21" s="3" t="e">
        <f>'Mgmt ENI YTD'!AX21-#REF!</f>
        <v>#REF!</v>
      </c>
      <c r="AY21" s="3" t="e">
        <f>'Mgmt ENI YTD'!AY21-#REF!</f>
        <v>#REF!</v>
      </c>
      <c r="AZ21" s="3" t="e">
        <f>'Mgmt ENI YTD'!AZ21-#REF!</f>
        <v>#REF!</v>
      </c>
      <c r="BA21" s="3" t="e">
        <f>'Mgmt ENI YTD'!BA21-#REF!</f>
        <v>#REF!</v>
      </c>
      <c r="BB21" s="3" t="e">
        <f>'Mgmt ENI YTD'!BB21-#REF!</f>
        <v>#REF!</v>
      </c>
      <c r="BC21" s="4" t="e">
        <f>'Mgmt ENI YTD'!BC21-#REF!</f>
        <v>#REF!</v>
      </c>
      <c r="BD21" s="3" t="e">
        <f>'Mgmt ENI YTD'!BD21-#REF!</f>
        <v>#REF!</v>
      </c>
      <c r="BE21" s="50" t="e">
        <f>'Mgmt ENI YTD'!BE21-#REF!</f>
        <v>#REF!</v>
      </c>
      <c r="BF21" s="12" t="e">
        <f>'Mgmt ENI YTD'!BF21-#REF!</f>
        <v>#REF!</v>
      </c>
      <c r="BG21" s="3" t="e">
        <f>'Mgmt ENI YTD'!BG21-#REF!</f>
        <v>#REF!</v>
      </c>
      <c r="BH21" s="3" t="e">
        <f>'Mgmt ENI YTD'!BH21-#REF!</f>
        <v>#REF!</v>
      </c>
      <c r="BI21" s="3" t="e">
        <f>'Mgmt ENI YTD'!BI21-#REF!</f>
        <v>#REF!</v>
      </c>
      <c r="BJ21" s="3" t="e">
        <f>'Mgmt ENI YTD'!BJ21-#REF!</f>
        <v>#REF!</v>
      </c>
      <c r="BK21" s="3" t="e">
        <f>'Mgmt ENI YTD'!BK21-#REF!</f>
        <v>#REF!</v>
      </c>
      <c r="BN21" s="11"/>
    </row>
    <row r="22" spans="1:67">
      <c r="A22" s="87" t="s">
        <v>25</v>
      </c>
      <c r="B22" s="32" t="e">
        <f>'Mgmt ENI YTD'!B22-#REF!</f>
        <v>#REF!</v>
      </c>
      <c r="C22" s="11" t="e">
        <f>'Mgmt ENI YTD'!C22-#REF!</f>
        <v>#REF!</v>
      </c>
      <c r="D22" s="45" t="e">
        <f>'Mgmt ENI YTD'!D22-#REF!</f>
        <v>#REF!</v>
      </c>
      <c r="E22" s="11" t="e">
        <f>'Mgmt ENI YTD'!E22-#REF!</f>
        <v>#REF!</v>
      </c>
      <c r="F22" s="42" t="e">
        <f>'Mgmt ENI YTD'!F22-#REF!</f>
        <v>#REF!</v>
      </c>
      <c r="G22" s="53" t="e">
        <f>'Mgmt ENI YTD'!G22-#REF!</f>
        <v>#REF!</v>
      </c>
      <c r="H22" s="11" t="e">
        <f>'Mgmt ENI YTD'!H22-#REF!</f>
        <v>#REF!</v>
      </c>
      <c r="I22" s="32" t="e">
        <f>'Mgmt ENI YTD'!I22-#REF!</f>
        <v>#REF!</v>
      </c>
      <c r="J22" s="11" t="e">
        <f>'Mgmt ENI YTD'!J22-#REF!</f>
        <v>#REF!</v>
      </c>
      <c r="K22" s="45" t="e">
        <f>'Mgmt ENI YTD'!K22-#REF!</f>
        <v>#REF!</v>
      </c>
      <c r="L22" s="11" t="e">
        <f>'Mgmt ENI YTD'!L22-#REF!</f>
        <v>#REF!</v>
      </c>
      <c r="M22" s="42" t="e">
        <f>'Mgmt ENI YTD'!M22-#REF!</f>
        <v>#REF!</v>
      </c>
      <c r="N22" s="53" t="e">
        <f>'Mgmt ENI YTD'!N22-#REF!</f>
        <v>#REF!</v>
      </c>
      <c r="O22" s="11" t="e">
        <f>'Mgmt ENI YTD'!O22-#REF!</f>
        <v>#REF!</v>
      </c>
      <c r="P22" s="27" t="e">
        <f>'Mgmt ENI YTD'!P22-#REF!</f>
        <v>#REF!</v>
      </c>
      <c r="Q22" s="4" t="e">
        <f>'Mgmt ENI YTD'!Q22-#REF!</f>
        <v>#REF!</v>
      </c>
      <c r="R22" s="27" t="e">
        <f>'Mgmt ENI YTD'!R22-#REF!</f>
        <v>#REF!</v>
      </c>
      <c r="S22" s="50" t="e">
        <f>'Mgmt ENI YTD'!S22-#REF!</f>
        <v>#REF!</v>
      </c>
      <c r="T22" s="12" t="e">
        <f>'Mgmt ENI YTD'!T22-#REF!</f>
        <v>#REF!</v>
      </c>
      <c r="U22" s="32" t="e">
        <f>'Mgmt ENI YTD'!U22-#REF!</f>
        <v>#REF!</v>
      </c>
      <c r="V22" s="11" t="e">
        <f>'Mgmt ENI YTD'!V22-#REF!</f>
        <v>#REF!</v>
      </c>
      <c r="W22" s="45" t="e">
        <f>'Mgmt ENI YTD'!W22-#REF!</f>
        <v>#REF!</v>
      </c>
      <c r="X22" s="11" t="e">
        <f>'Mgmt ENI YTD'!X22-#REF!</f>
        <v>#REF!</v>
      </c>
      <c r="Y22" s="42" t="e">
        <f>'Mgmt ENI YTD'!Y22-#REF!</f>
        <v>#REF!</v>
      </c>
      <c r="Z22" s="53" t="e">
        <f>'Mgmt ENI YTD'!Z22-#REF!</f>
        <v>#REF!</v>
      </c>
      <c r="AA22" s="11" t="e">
        <f>'Mgmt ENI YTD'!AA22-#REF!</f>
        <v>#REF!</v>
      </c>
      <c r="AB22" s="32" t="e">
        <f>'Mgmt ENI YTD'!AB22-#REF!</f>
        <v>#REF!</v>
      </c>
      <c r="AC22" s="11" t="e">
        <f>'Mgmt ENI YTD'!AC22-#REF!</f>
        <v>#REF!</v>
      </c>
      <c r="AD22" s="45" t="e">
        <f>'Mgmt ENI YTD'!AD22-#REF!</f>
        <v>#REF!</v>
      </c>
      <c r="AE22" s="11" t="e">
        <f>'Mgmt ENI YTD'!AE22-#REF!</f>
        <v>#REF!</v>
      </c>
      <c r="AF22" s="42" t="e">
        <f>'Mgmt ENI YTD'!AF22-#REF!</f>
        <v>#REF!</v>
      </c>
      <c r="AG22" s="53" t="e">
        <f>'Mgmt ENI YTD'!AG22-#REF!</f>
        <v>#REF!</v>
      </c>
      <c r="AH22" s="11" t="e">
        <f>'Mgmt ENI YTD'!AH22-#REF!</f>
        <v>#REF!</v>
      </c>
      <c r="AI22" s="27" t="e">
        <f>'Mgmt ENI YTD'!AI22-#REF!</f>
        <v>#REF!</v>
      </c>
      <c r="AJ22" s="4" t="e">
        <f>'Mgmt ENI YTD'!AJ22-#REF!</f>
        <v>#REF!</v>
      </c>
      <c r="AK22" s="27" t="e">
        <f>'Mgmt ENI YTD'!AK22-#REF!</f>
        <v>#REF!</v>
      </c>
      <c r="AL22" s="50" t="e">
        <f>'Mgmt ENI YTD'!AL22-#REF!</f>
        <v>#REF!</v>
      </c>
      <c r="AM22" s="12" t="e">
        <f>'Mgmt ENI YTD'!AM22-#REF!</f>
        <v>#REF!</v>
      </c>
      <c r="AN22" s="32" t="e">
        <f>'Mgmt ENI YTD'!AN22-#REF!</f>
        <v>#REF!</v>
      </c>
      <c r="AO22" s="11" t="e">
        <f>'Mgmt ENI YTD'!AO22-#REF!</f>
        <v>#REF!</v>
      </c>
      <c r="AP22" s="45" t="e">
        <f>'Mgmt ENI YTD'!AP22-#REF!</f>
        <v>#REF!</v>
      </c>
      <c r="AQ22" s="11" t="e">
        <f>'Mgmt ENI YTD'!AQ22-#REF!</f>
        <v>#REF!</v>
      </c>
      <c r="AR22" s="42" t="e">
        <f>'Mgmt ENI YTD'!AR22-#REF!</f>
        <v>#REF!</v>
      </c>
      <c r="AS22" s="53" t="e">
        <f>'Mgmt ENI YTD'!AS22-#REF!</f>
        <v>#REF!</v>
      </c>
      <c r="AT22" s="11" t="e">
        <f>'Mgmt ENI YTD'!AT22-#REF!</f>
        <v>#REF!</v>
      </c>
      <c r="AU22" s="32" t="e">
        <f>'Mgmt ENI YTD'!AU22-#REF!</f>
        <v>#REF!</v>
      </c>
      <c r="AV22" s="11" t="e">
        <f>'Mgmt ENI YTD'!AV22-#REF!</f>
        <v>#REF!</v>
      </c>
      <c r="AW22" s="45" t="e">
        <f>'Mgmt ENI YTD'!AW22-#REF!</f>
        <v>#REF!</v>
      </c>
      <c r="AX22" s="11" t="e">
        <f>'Mgmt ENI YTD'!AX22-#REF!</f>
        <v>#REF!</v>
      </c>
      <c r="AY22" s="42" t="e">
        <f>'Mgmt ENI YTD'!AY22-#REF!</f>
        <v>#REF!</v>
      </c>
      <c r="AZ22" s="53" t="e">
        <f>'Mgmt ENI YTD'!AZ22-#REF!</f>
        <v>#REF!</v>
      </c>
      <c r="BA22" s="11" t="e">
        <f>'Mgmt ENI YTD'!BA22-#REF!</f>
        <v>#REF!</v>
      </c>
      <c r="BB22" s="27" t="e">
        <f>'Mgmt ENI YTD'!BB22-#REF!</f>
        <v>#REF!</v>
      </c>
      <c r="BC22" s="4" t="e">
        <f>'Mgmt ENI YTD'!BC22-#REF!</f>
        <v>#REF!</v>
      </c>
      <c r="BD22" s="27" t="e">
        <f>'Mgmt ENI YTD'!BD22-#REF!</f>
        <v>#REF!</v>
      </c>
      <c r="BE22" s="50" t="e">
        <f>'Mgmt ENI YTD'!BE22-#REF!</f>
        <v>#REF!</v>
      </c>
      <c r="BF22" s="12" t="e">
        <f>'Mgmt ENI YTD'!BF22-#REF!</f>
        <v>#REF!</v>
      </c>
      <c r="BG22" s="27" t="e">
        <f>'Mgmt ENI YTD'!BG22-#REF!</f>
        <v>#REF!</v>
      </c>
      <c r="BH22" s="3" t="e">
        <f>'Mgmt ENI YTD'!BH22-#REF!</f>
        <v>#REF!</v>
      </c>
      <c r="BI22" s="27" t="e">
        <f>'Mgmt ENI YTD'!BI22-#REF!</f>
        <v>#REF!</v>
      </c>
      <c r="BJ22" s="3" t="e">
        <f>'Mgmt ENI YTD'!BJ22-#REF!</f>
        <v>#REF!</v>
      </c>
      <c r="BK22" s="27" t="e">
        <f>'Mgmt ENI YTD'!BK22-#REF!</f>
        <v>#REF!</v>
      </c>
      <c r="BM22" s="32">
        <f>SUM('Essbase - Mgmt View'!G22)</f>
        <v>103966039.89799999</v>
      </c>
      <c r="BN22" s="32">
        <f>ROUND(BM22/1000,0)</f>
        <v>103966</v>
      </c>
      <c r="BO22" s="72" t="e">
        <f t="shared" si="2"/>
        <v>#REF!</v>
      </c>
    </row>
    <row r="23" spans="1:67">
      <c r="A23" s="87" t="s">
        <v>26</v>
      </c>
      <c r="B23" s="31" t="e">
        <f>'Mgmt ENI YTD'!B23-#REF!</f>
        <v>#REF!</v>
      </c>
      <c r="C23" s="12" t="e">
        <f>'Mgmt ENI YTD'!C23-#REF!</f>
        <v>#REF!</v>
      </c>
      <c r="D23" s="76" t="e">
        <f>'Mgmt ENI YTD'!D23-#REF!</f>
        <v>#REF!</v>
      </c>
      <c r="E23" s="12" t="e">
        <f>'Mgmt ENI YTD'!E23-#REF!</f>
        <v>#REF!</v>
      </c>
      <c r="F23" s="55" t="e">
        <f>'Mgmt ENI YTD'!F23-#REF!</f>
        <v>#REF!</v>
      </c>
      <c r="G23" s="12" t="e">
        <f>'Mgmt ENI YTD'!G23-#REF!</f>
        <v>#REF!</v>
      </c>
      <c r="H23" s="12" t="e">
        <f>'Mgmt ENI YTD'!H23-#REF!</f>
        <v>#REF!</v>
      </c>
      <c r="I23" s="31" t="e">
        <f>'Mgmt ENI YTD'!I23-#REF!</f>
        <v>#REF!</v>
      </c>
      <c r="J23" s="12" t="e">
        <f>'Mgmt ENI YTD'!J23-#REF!</f>
        <v>#REF!</v>
      </c>
      <c r="K23" s="76" t="e">
        <f>'Mgmt ENI YTD'!K23-#REF!</f>
        <v>#REF!</v>
      </c>
      <c r="L23" s="12" t="e">
        <f>'Mgmt ENI YTD'!L23-#REF!</f>
        <v>#REF!</v>
      </c>
      <c r="M23" s="55" t="e">
        <f>'Mgmt ENI YTD'!M23-#REF!</f>
        <v>#REF!</v>
      </c>
      <c r="N23" s="12" t="e">
        <f>'Mgmt ENI YTD'!N23-#REF!</f>
        <v>#REF!</v>
      </c>
      <c r="O23" s="12" t="e">
        <f>'Mgmt ENI YTD'!O23-#REF!</f>
        <v>#REF!</v>
      </c>
      <c r="P23" s="71" t="e">
        <f>'Mgmt ENI YTD'!P23-#REF!</f>
        <v>#REF!</v>
      </c>
      <c r="Q23" s="4" t="e">
        <f>'Mgmt ENI YTD'!Q23-#REF!</f>
        <v>#REF!</v>
      </c>
      <c r="R23" s="71" t="e">
        <f>'Mgmt ENI YTD'!R23-#REF!</f>
        <v>#REF!</v>
      </c>
      <c r="S23" s="50" t="e">
        <f>'Mgmt ENI YTD'!S23-#REF!</f>
        <v>#REF!</v>
      </c>
      <c r="T23" s="12" t="e">
        <f>'Mgmt ENI YTD'!T23-#REF!</f>
        <v>#REF!</v>
      </c>
      <c r="U23" s="31" t="e">
        <f>'Mgmt ENI YTD'!U23-#REF!</f>
        <v>#REF!</v>
      </c>
      <c r="V23" s="12" t="e">
        <f>'Mgmt ENI YTD'!V23-#REF!</f>
        <v>#REF!</v>
      </c>
      <c r="W23" s="76" t="e">
        <f>'Mgmt ENI YTD'!W23-#REF!</f>
        <v>#REF!</v>
      </c>
      <c r="X23" s="12" t="e">
        <f>'Mgmt ENI YTD'!X23-#REF!</f>
        <v>#REF!</v>
      </c>
      <c r="Y23" s="55" t="e">
        <f>'Mgmt ENI YTD'!Y23-#REF!</f>
        <v>#REF!</v>
      </c>
      <c r="Z23" s="12" t="e">
        <f>'Mgmt ENI YTD'!Z23-#REF!</f>
        <v>#REF!</v>
      </c>
      <c r="AA23" s="12" t="e">
        <f>'Mgmt ENI YTD'!AA23-#REF!</f>
        <v>#REF!</v>
      </c>
      <c r="AB23" s="31" t="e">
        <f>'Mgmt ENI YTD'!AB23-#REF!</f>
        <v>#REF!</v>
      </c>
      <c r="AC23" s="12" t="e">
        <f>'Mgmt ENI YTD'!AC23-#REF!</f>
        <v>#REF!</v>
      </c>
      <c r="AD23" s="76" t="e">
        <f>'Mgmt ENI YTD'!AD23-#REF!</f>
        <v>#REF!</v>
      </c>
      <c r="AE23" s="12" t="e">
        <f>'Mgmt ENI YTD'!AE23-#REF!</f>
        <v>#REF!</v>
      </c>
      <c r="AF23" s="55" t="e">
        <f>'Mgmt ENI YTD'!AF23-#REF!</f>
        <v>#REF!</v>
      </c>
      <c r="AG23" s="12" t="e">
        <f>'Mgmt ENI YTD'!AG23-#REF!</f>
        <v>#REF!</v>
      </c>
      <c r="AH23" s="12" t="e">
        <f>'Mgmt ENI YTD'!AH23-#REF!</f>
        <v>#REF!</v>
      </c>
      <c r="AI23" s="71" t="e">
        <f>'Mgmt ENI YTD'!AI23-#REF!</f>
        <v>#REF!</v>
      </c>
      <c r="AJ23" s="4" t="e">
        <f>'Mgmt ENI YTD'!AJ23-#REF!</f>
        <v>#REF!</v>
      </c>
      <c r="AK23" s="71" t="e">
        <f>'Mgmt ENI YTD'!AK23-#REF!</f>
        <v>#REF!</v>
      </c>
      <c r="AL23" s="50" t="e">
        <f>'Mgmt ENI YTD'!AL23-#REF!</f>
        <v>#REF!</v>
      </c>
      <c r="AM23" s="12" t="e">
        <f>'Mgmt ENI YTD'!AM23-#REF!</f>
        <v>#REF!</v>
      </c>
      <c r="AN23" s="31" t="e">
        <f>'Mgmt ENI YTD'!AN23-#REF!</f>
        <v>#REF!</v>
      </c>
      <c r="AO23" s="12" t="e">
        <f>'Mgmt ENI YTD'!AO23-#REF!</f>
        <v>#REF!</v>
      </c>
      <c r="AP23" s="76" t="e">
        <f>'Mgmt ENI YTD'!AP23-#REF!</f>
        <v>#REF!</v>
      </c>
      <c r="AQ23" s="12" t="e">
        <f>'Mgmt ENI YTD'!AQ23-#REF!</f>
        <v>#REF!</v>
      </c>
      <c r="AR23" s="55" t="e">
        <f>'Mgmt ENI YTD'!AR23-#REF!</f>
        <v>#REF!</v>
      </c>
      <c r="AS23" s="12" t="e">
        <f>'Mgmt ENI YTD'!AS23-#REF!</f>
        <v>#REF!</v>
      </c>
      <c r="AT23" s="12" t="e">
        <f>'Mgmt ENI YTD'!AT23-#REF!</f>
        <v>#REF!</v>
      </c>
      <c r="AU23" s="31" t="e">
        <f>'Mgmt ENI YTD'!AU23-#REF!</f>
        <v>#REF!</v>
      </c>
      <c r="AV23" s="12" t="e">
        <f>'Mgmt ENI YTD'!AV23-#REF!</f>
        <v>#REF!</v>
      </c>
      <c r="AW23" s="76" t="e">
        <f>'Mgmt ENI YTD'!AW23-#REF!</f>
        <v>#REF!</v>
      </c>
      <c r="AX23" s="12" t="e">
        <f>'Mgmt ENI YTD'!AX23-#REF!</f>
        <v>#REF!</v>
      </c>
      <c r="AY23" s="55" t="e">
        <f>'Mgmt ENI YTD'!AY23-#REF!</f>
        <v>#REF!</v>
      </c>
      <c r="AZ23" s="12" t="e">
        <f>'Mgmt ENI YTD'!AZ23-#REF!</f>
        <v>#REF!</v>
      </c>
      <c r="BA23" s="12" t="e">
        <f>'Mgmt ENI YTD'!BA23-#REF!</f>
        <v>#REF!</v>
      </c>
      <c r="BB23" s="71" t="e">
        <f>'Mgmt ENI YTD'!BB23-#REF!</f>
        <v>#REF!</v>
      </c>
      <c r="BC23" s="4" t="e">
        <f>'Mgmt ENI YTD'!BC23-#REF!</f>
        <v>#REF!</v>
      </c>
      <c r="BD23" s="71" t="e">
        <f>'Mgmt ENI YTD'!BD23-#REF!</f>
        <v>#REF!</v>
      </c>
      <c r="BE23" s="50" t="e">
        <f>'Mgmt ENI YTD'!BE23-#REF!</f>
        <v>#REF!</v>
      </c>
      <c r="BF23" s="12" t="e">
        <f>'Mgmt ENI YTD'!BF23-#REF!</f>
        <v>#REF!</v>
      </c>
      <c r="BG23" s="71" t="e">
        <f>'Mgmt ENI YTD'!BG23-#REF!</f>
        <v>#REF!</v>
      </c>
      <c r="BH23" s="4" t="e">
        <f>'Mgmt ENI YTD'!BH23-#REF!</f>
        <v>#REF!</v>
      </c>
      <c r="BI23" s="71" t="e">
        <f>'Mgmt ENI YTD'!BI23-#REF!</f>
        <v>#REF!</v>
      </c>
      <c r="BJ23" s="4" t="e">
        <f>'Mgmt ENI YTD'!BJ23-#REF!</f>
        <v>#REF!</v>
      </c>
      <c r="BK23" s="71" t="e">
        <f>'Mgmt ENI YTD'!BK23-#REF!</f>
        <v>#REF!</v>
      </c>
      <c r="BM23" s="32">
        <f>SUM('Essbase - Mgmt View'!G23)</f>
        <v>203479344.21999997</v>
      </c>
      <c r="BN23" s="32">
        <f>ROUND(BM23/1000,0)</f>
        <v>203479</v>
      </c>
      <c r="BO23" s="72" t="e">
        <f t="shared" si="2"/>
        <v>#REF!</v>
      </c>
    </row>
    <row r="24" spans="1:67">
      <c r="A24" s="87" t="s">
        <v>84</v>
      </c>
      <c r="B24" s="31" t="e">
        <f>'Mgmt ENI YTD'!B24-#REF!</f>
        <v>#REF!</v>
      </c>
      <c r="C24" s="12" t="e">
        <f>'Mgmt ENI YTD'!C24-#REF!</f>
        <v>#REF!</v>
      </c>
      <c r="D24" s="76" t="e">
        <f>'Mgmt ENI YTD'!D24-#REF!</f>
        <v>#REF!</v>
      </c>
      <c r="E24" s="12" t="e">
        <f>'Mgmt ENI YTD'!E24-#REF!</f>
        <v>#REF!</v>
      </c>
      <c r="F24" s="55" t="e">
        <f>'Mgmt ENI YTD'!F24-#REF!</f>
        <v>#REF!</v>
      </c>
      <c r="G24" s="12" t="e">
        <f>'Mgmt ENI YTD'!G24-#REF!</f>
        <v>#REF!</v>
      </c>
      <c r="H24" s="12" t="e">
        <f>'Mgmt ENI YTD'!H24-#REF!</f>
        <v>#REF!</v>
      </c>
      <c r="I24" s="31" t="e">
        <f>'Mgmt ENI YTD'!I24-#REF!</f>
        <v>#REF!</v>
      </c>
      <c r="J24" s="12" t="e">
        <f>'Mgmt ENI YTD'!J24-#REF!</f>
        <v>#REF!</v>
      </c>
      <c r="K24" s="76" t="e">
        <f>'Mgmt ENI YTD'!K24-#REF!</f>
        <v>#REF!</v>
      </c>
      <c r="L24" s="12" t="e">
        <f>'Mgmt ENI YTD'!L24-#REF!</f>
        <v>#REF!</v>
      </c>
      <c r="M24" s="55" t="e">
        <f>'Mgmt ENI YTD'!M24-#REF!</f>
        <v>#REF!</v>
      </c>
      <c r="N24" s="12" t="e">
        <f>'Mgmt ENI YTD'!N24-#REF!</f>
        <v>#REF!</v>
      </c>
      <c r="O24" s="12" t="e">
        <f>'Mgmt ENI YTD'!O24-#REF!</f>
        <v>#REF!</v>
      </c>
      <c r="P24" s="71" t="e">
        <f>'Mgmt ENI YTD'!P24-#REF!</f>
        <v>#REF!</v>
      </c>
      <c r="Q24" s="4" t="e">
        <f>'Mgmt ENI YTD'!Q24-#REF!</f>
        <v>#REF!</v>
      </c>
      <c r="R24" s="71" t="e">
        <f>'Mgmt ENI YTD'!R24-#REF!</f>
        <v>#REF!</v>
      </c>
      <c r="S24" s="50" t="e">
        <f>'Mgmt ENI YTD'!S24-#REF!</f>
        <v>#REF!</v>
      </c>
      <c r="T24" s="12" t="e">
        <f>'Mgmt ENI YTD'!T24-#REF!</f>
        <v>#REF!</v>
      </c>
      <c r="U24" s="31" t="e">
        <f>'Mgmt ENI YTD'!U24-#REF!</f>
        <v>#REF!</v>
      </c>
      <c r="V24" s="12" t="e">
        <f>'Mgmt ENI YTD'!V24-#REF!</f>
        <v>#REF!</v>
      </c>
      <c r="W24" s="76" t="e">
        <f>'Mgmt ENI YTD'!W24-#REF!</f>
        <v>#REF!</v>
      </c>
      <c r="X24" s="12" t="e">
        <f>'Mgmt ENI YTD'!X24-#REF!</f>
        <v>#REF!</v>
      </c>
      <c r="Y24" s="55" t="e">
        <f>'Mgmt ENI YTD'!Y24-#REF!</f>
        <v>#REF!</v>
      </c>
      <c r="Z24" s="12" t="e">
        <f>'Mgmt ENI YTD'!Z24-#REF!</f>
        <v>#REF!</v>
      </c>
      <c r="AA24" s="12" t="e">
        <f>'Mgmt ENI YTD'!AA24-#REF!</f>
        <v>#REF!</v>
      </c>
      <c r="AB24" s="31" t="e">
        <f>'Mgmt ENI YTD'!AB24-#REF!</f>
        <v>#REF!</v>
      </c>
      <c r="AC24" s="12" t="e">
        <f>'Mgmt ENI YTD'!AC24-#REF!</f>
        <v>#REF!</v>
      </c>
      <c r="AD24" s="76" t="e">
        <f>'Mgmt ENI YTD'!AD24-#REF!</f>
        <v>#REF!</v>
      </c>
      <c r="AE24" s="12" t="e">
        <f>'Mgmt ENI YTD'!AE24-#REF!</f>
        <v>#REF!</v>
      </c>
      <c r="AF24" s="55" t="e">
        <f>'Mgmt ENI YTD'!AF24-#REF!</f>
        <v>#REF!</v>
      </c>
      <c r="AG24" s="12" t="e">
        <f>'Mgmt ENI YTD'!AG24-#REF!</f>
        <v>#REF!</v>
      </c>
      <c r="AH24" s="12" t="e">
        <f>'Mgmt ENI YTD'!AH24-#REF!</f>
        <v>#REF!</v>
      </c>
      <c r="AI24" s="71" t="e">
        <f>'Mgmt ENI YTD'!AI24-#REF!</f>
        <v>#REF!</v>
      </c>
      <c r="AJ24" s="4" t="e">
        <f>'Mgmt ENI YTD'!AJ24-#REF!</f>
        <v>#REF!</v>
      </c>
      <c r="AK24" s="71" t="e">
        <f>'Mgmt ENI YTD'!AK24-#REF!</f>
        <v>#REF!</v>
      </c>
      <c r="AL24" s="50" t="e">
        <f>'Mgmt ENI YTD'!AL24-#REF!</f>
        <v>#REF!</v>
      </c>
      <c r="AM24" s="12" t="e">
        <f>'Mgmt ENI YTD'!AM24-#REF!</f>
        <v>#REF!</v>
      </c>
      <c r="AN24" s="31" t="e">
        <f>'Mgmt ENI YTD'!AN24-#REF!</f>
        <v>#REF!</v>
      </c>
      <c r="AO24" s="12" t="e">
        <f>'Mgmt ENI YTD'!AO24-#REF!</f>
        <v>#REF!</v>
      </c>
      <c r="AP24" s="76" t="e">
        <f>'Mgmt ENI YTD'!AP24-#REF!</f>
        <v>#REF!</v>
      </c>
      <c r="AQ24" s="12" t="e">
        <f>'Mgmt ENI YTD'!AQ24-#REF!</f>
        <v>#REF!</v>
      </c>
      <c r="AR24" s="55" t="e">
        <f>'Mgmt ENI YTD'!AR24-#REF!</f>
        <v>#REF!</v>
      </c>
      <c r="AS24" s="12" t="e">
        <f>'Mgmt ENI YTD'!AS24-#REF!</f>
        <v>#REF!</v>
      </c>
      <c r="AT24" s="12" t="e">
        <f>'Mgmt ENI YTD'!AT24-#REF!</f>
        <v>#REF!</v>
      </c>
      <c r="AU24" s="31" t="e">
        <f>'Mgmt ENI YTD'!AU24-#REF!</f>
        <v>#REF!</v>
      </c>
      <c r="AV24" s="12" t="e">
        <f>'Mgmt ENI YTD'!AV24-#REF!</f>
        <v>#REF!</v>
      </c>
      <c r="AW24" s="76" t="e">
        <f>'Mgmt ENI YTD'!AW24-#REF!</f>
        <v>#REF!</v>
      </c>
      <c r="AX24" s="12" t="e">
        <f>'Mgmt ENI YTD'!AX24-#REF!</f>
        <v>#REF!</v>
      </c>
      <c r="AY24" s="55" t="e">
        <f>'Mgmt ENI YTD'!AY24-#REF!</f>
        <v>#REF!</v>
      </c>
      <c r="AZ24" s="12" t="e">
        <f>'Mgmt ENI YTD'!AZ24-#REF!</f>
        <v>#REF!</v>
      </c>
      <c r="BA24" s="12" t="e">
        <f>'Mgmt ENI YTD'!BA24-#REF!</f>
        <v>#REF!</v>
      </c>
      <c r="BB24" s="71" t="e">
        <f>'Mgmt ENI YTD'!BB24-#REF!</f>
        <v>#REF!</v>
      </c>
      <c r="BC24" s="4" t="e">
        <f>'Mgmt ENI YTD'!BC24-#REF!</f>
        <v>#REF!</v>
      </c>
      <c r="BD24" s="71" t="e">
        <f>'Mgmt ENI YTD'!BD24-#REF!</f>
        <v>#REF!</v>
      </c>
      <c r="BE24" s="50" t="e">
        <f>'Mgmt ENI YTD'!BE24-#REF!</f>
        <v>#REF!</v>
      </c>
      <c r="BF24" s="12" t="e">
        <f>'Mgmt ENI YTD'!BF24-#REF!</f>
        <v>#REF!</v>
      </c>
      <c r="BG24" s="71" t="e">
        <f>'Mgmt ENI YTD'!BG24-#REF!</f>
        <v>#REF!</v>
      </c>
      <c r="BH24" s="4" t="e">
        <f>'Mgmt ENI YTD'!BH24-#REF!</f>
        <v>#REF!</v>
      </c>
      <c r="BI24" s="71" t="e">
        <f>'Mgmt ENI YTD'!BI24-#REF!</f>
        <v>#REF!</v>
      </c>
      <c r="BJ24" s="4" t="e">
        <f>'Mgmt ENI YTD'!BJ24-#REF!</f>
        <v>#REF!</v>
      </c>
      <c r="BK24" s="71" t="e">
        <f>'Mgmt ENI YTD'!BK24-#REF!</f>
        <v>#REF!</v>
      </c>
      <c r="BM24" s="32">
        <f>SUM('Essbase - Mgmt View'!G24)</f>
        <v>2656897.81</v>
      </c>
      <c r="BN24" s="32">
        <f>ROUND(BM24/1000,0)</f>
        <v>2657</v>
      </c>
      <c r="BO24" s="72" t="e">
        <f t="shared" si="2"/>
        <v>#REF!</v>
      </c>
    </row>
    <row r="25" spans="1:67">
      <c r="A25" s="9" t="s">
        <v>143</v>
      </c>
      <c r="B25" s="66" t="e">
        <f>'Mgmt ENI YTD'!B25-#REF!</f>
        <v>#REF!</v>
      </c>
      <c r="C25" s="11" t="e">
        <f>'Mgmt ENI YTD'!C25-#REF!</f>
        <v>#REF!</v>
      </c>
      <c r="D25" s="66" t="e">
        <f>'Mgmt ENI YTD'!D25-#REF!</f>
        <v>#REF!</v>
      </c>
      <c r="E25" s="11" t="e">
        <f>'Mgmt ENI YTD'!E25-#REF!</f>
        <v>#REF!</v>
      </c>
      <c r="F25" s="66" t="e">
        <f>'Mgmt ENI YTD'!F25-#REF!</f>
        <v>#REF!</v>
      </c>
      <c r="G25" s="53" t="e">
        <f>'Mgmt ENI YTD'!G25-#REF!</f>
        <v>#REF!</v>
      </c>
      <c r="H25" s="11" t="e">
        <f>'Mgmt ENI YTD'!H25-#REF!</f>
        <v>#REF!</v>
      </c>
      <c r="I25" s="66" t="e">
        <f>'Mgmt ENI YTD'!I25-#REF!</f>
        <v>#REF!</v>
      </c>
      <c r="J25" s="11" t="e">
        <f>'Mgmt ENI YTD'!J25-#REF!</f>
        <v>#REF!</v>
      </c>
      <c r="K25" s="66" t="e">
        <f>'Mgmt ENI YTD'!K25-#REF!</f>
        <v>#REF!</v>
      </c>
      <c r="L25" s="11" t="e">
        <f>'Mgmt ENI YTD'!L25-#REF!</f>
        <v>#REF!</v>
      </c>
      <c r="M25" s="66" t="e">
        <f>'Mgmt ENI YTD'!M25-#REF!</f>
        <v>#REF!</v>
      </c>
      <c r="N25" s="53" t="e">
        <f>'Mgmt ENI YTD'!N25-#REF!</f>
        <v>#REF!</v>
      </c>
      <c r="O25" s="53" t="e">
        <f>'Mgmt ENI YTD'!O25-#REF!</f>
        <v>#REF!</v>
      </c>
      <c r="P25" s="90" t="e">
        <f>'Mgmt ENI YTD'!P25-#REF!</f>
        <v>#REF!</v>
      </c>
      <c r="Q25" s="4" t="e">
        <f>'Mgmt ENI YTD'!Q25-#REF!</f>
        <v>#REF!</v>
      </c>
      <c r="R25" s="66" t="e">
        <f>'Mgmt ENI YTD'!R25-#REF!</f>
        <v>#REF!</v>
      </c>
      <c r="S25" s="50" t="e">
        <f>'Mgmt ENI YTD'!S25-#REF!</f>
        <v>#REF!</v>
      </c>
      <c r="T25" s="12" t="e">
        <f>'Mgmt ENI YTD'!T25-#REF!</f>
        <v>#REF!</v>
      </c>
      <c r="U25" s="66" t="e">
        <f>'Mgmt ENI YTD'!U25-#REF!</f>
        <v>#REF!</v>
      </c>
      <c r="V25" s="11" t="e">
        <f>'Mgmt ENI YTD'!V25-#REF!</f>
        <v>#REF!</v>
      </c>
      <c r="W25" s="66" t="e">
        <f>'Mgmt ENI YTD'!W25-#REF!</f>
        <v>#REF!</v>
      </c>
      <c r="X25" s="11" t="e">
        <f>'Mgmt ENI YTD'!X25-#REF!</f>
        <v>#REF!</v>
      </c>
      <c r="Y25" s="66" t="e">
        <f>'Mgmt ENI YTD'!Y25-#REF!</f>
        <v>#REF!</v>
      </c>
      <c r="Z25" s="53" t="e">
        <f>'Mgmt ENI YTD'!Z25-#REF!</f>
        <v>#REF!</v>
      </c>
      <c r="AA25" s="11" t="e">
        <f>'Mgmt ENI YTD'!AA25-#REF!</f>
        <v>#REF!</v>
      </c>
      <c r="AB25" s="66" t="e">
        <f>'Mgmt ENI YTD'!AB25-#REF!</f>
        <v>#REF!</v>
      </c>
      <c r="AC25" s="11" t="e">
        <f>'Mgmt ENI YTD'!AC25-#REF!</f>
        <v>#REF!</v>
      </c>
      <c r="AD25" s="66" t="e">
        <f>'Mgmt ENI YTD'!AD25-#REF!</f>
        <v>#REF!</v>
      </c>
      <c r="AE25" s="11" t="e">
        <f>'Mgmt ENI YTD'!AE25-#REF!</f>
        <v>#REF!</v>
      </c>
      <c r="AF25" s="66" t="e">
        <f>'Mgmt ENI YTD'!AF25-#REF!</f>
        <v>#REF!</v>
      </c>
      <c r="AG25" s="53" t="e">
        <f>'Mgmt ENI YTD'!AG25-#REF!</f>
        <v>#REF!</v>
      </c>
      <c r="AH25" s="53" t="e">
        <f>'Mgmt ENI YTD'!AH25-#REF!</f>
        <v>#REF!</v>
      </c>
      <c r="AI25" s="90" t="e">
        <f>'Mgmt ENI YTD'!AI25-#REF!</f>
        <v>#REF!</v>
      </c>
      <c r="AJ25" s="4" t="e">
        <f>'Mgmt ENI YTD'!AJ25-#REF!</f>
        <v>#REF!</v>
      </c>
      <c r="AK25" s="66" t="e">
        <f>'Mgmt ENI YTD'!AK25-#REF!</f>
        <v>#REF!</v>
      </c>
      <c r="AL25" s="50" t="e">
        <f>'Mgmt ENI YTD'!AL25-#REF!</f>
        <v>#REF!</v>
      </c>
      <c r="AM25" s="12" t="e">
        <f>'Mgmt ENI YTD'!AM25-#REF!</f>
        <v>#REF!</v>
      </c>
      <c r="AN25" s="66" t="e">
        <f>'Mgmt ENI YTD'!AN25-#REF!</f>
        <v>#REF!</v>
      </c>
      <c r="AO25" s="11" t="e">
        <f>'Mgmt ENI YTD'!AO25-#REF!</f>
        <v>#REF!</v>
      </c>
      <c r="AP25" s="66" t="e">
        <f>'Mgmt ENI YTD'!AP25-#REF!</f>
        <v>#REF!</v>
      </c>
      <c r="AQ25" s="11" t="e">
        <f>'Mgmt ENI YTD'!AQ25-#REF!</f>
        <v>#REF!</v>
      </c>
      <c r="AR25" s="66" t="e">
        <f>'Mgmt ENI YTD'!AR25-#REF!</f>
        <v>#REF!</v>
      </c>
      <c r="AS25" s="53" t="e">
        <f>'Mgmt ENI YTD'!AS25-#REF!</f>
        <v>#REF!</v>
      </c>
      <c r="AT25" s="11" t="e">
        <f>'Mgmt ENI YTD'!AT25-#REF!</f>
        <v>#REF!</v>
      </c>
      <c r="AU25" s="66" t="e">
        <f>'Mgmt ENI YTD'!AU25-#REF!</f>
        <v>#REF!</v>
      </c>
      <c r="AV25" s="11" t="e">
        <f>'Mgmt ENI YTD'!AV25-#REF!</f>
        <v>#REF!</v>
      </c>
      <c r="AW25" s="66" t="e">
        <f>'Mgmt ENI YTD'!AW25-#REF!</f>
        <v>#REF!</v>
      </c>
      <c r="AX25" s="11" t="e">
        <f>'Mgmt ENI YTD'!AX25-#REF!</f>
        <v>#REF!</v>
      </c>
      <c r="AY25" s="66" t="e">
        <f>'Mgmt ENI YTD'!AY25-#REF!</f>
        <v>#REF!</v>
      </c>
      <c r="AZ25" s="53" t="e">
        <f>'Mgmt ENI YTD'!AZ25-#REF!</f>
        <v>#REF!</v>
      </c>
      <c r="BA25" s="53" t="e">
        <f>'Mgmt ENI YTD'!BA25-#REF!</f>
        <v>#REF!</v>
      </c>
      <c r="BB25" s="90" t="e">
        <f>'Mgmt ENI YTD'!BB25-#REF!</f>
        <v>#REF!</v>
      </c>
      <c r="BC25" s="4" t="e">
        <f>'Mgmt ENI YTD'!BC25-#REF!</f>
        <v>#REF!</v>
      </c>
      <c r="BD25" s="66" t="e">
        <f>'Mgmt ENI YTD'!BD25-#REF!</f>
        <v>#REF!</v>
      </c>
      <c r="BE25" s="50" t="e">
        <f>'Mgmt ENI YTD'!BE25-#REF!</f>
        <v>#REF!</v>
      </c>
      <c r="BF25" s="12" t="e">
        <f>'Mgmt ENI YTD'!BF25-#REF!</f>
        <v>#REF!</v>
      </c>
      <c r="BG25" s="66" t="e">
        <f>'Mgmt ENI YTD'!BG25-#REF!</f>
        <v>#REF!</v>
      </c>
      <c r="BH25" s="3" t="e">
        <f>'Mgmt ENI YTD'!BH25-#REF!</f>
        <v>#REF!</v>
      </c>
      <c r="BI25" s="66" t="e">
        <f>'Mgmt ENI YTD'!BI25-#REF!</f>
        <v>#REF!</v>
      </c>
      <c r="BJ25" s="3" t="e">
        <f>'Mgmt ENI YTD'!BJ25-#REF!</f>
        <v>#REF!</v>
      </c>
      <c r="BK25" s="66" t="e">
        <f>'Mgmt ENI YTD'!BK25-#REF!</f>
        <v>#REF!</v>
      </c>
      <c r="BM25" s="69">
        <f>SUM(BM22:BM24)</f>
        <v>310102281.92799997</v>
      </c>
      <c r="BN25" s="69">
        <f>ROUND(BM25/1000,0)</f>
        <v>310102</v>
      </c>
      <c r="BO25" s="72" t="e">
        <f t="shared" si="2"/>
        <v>#REF!</v>
      </c>
    </row>
    <row r="26" spans="1:67">
      <c r="A26" s="86" t="s">
        <v>2</v>
      </c>
      <c r="B26" s="30" t="e">
        <f>'Mgmt ENI YTD'!B26-#REF!</f>
        <v>#REF!</v>
      </c>
      <c r="C26" s="11" t="e">
        <f>'Mgmt ENI YTD'!C26-#REF!</f>
        <v>#REF!</v>
      </c>
      <c r="D26" s="30" t="e">
        <f>'Mgmt ENI YTD'!D26-#REF!</f>
        <v>#REF!</v>
      </c>
      <c r="E26" s="11" t="e">
        <f>'Mgmt ENI YTD'!E26-#REF!</f>
        <v>#REF!</v>
      </c>
      <c r="F26" s="30" t="e">
        <f>'Mgmt ENI YTD'!F26-#REF!</f>
        <v>#REF!</v>
      </c>
      <c r="G26" s="53" t="e">
        <f>'Mgmt ENI YTD'!G26-#REF!</f>
        <v>#REF!</v>
      </c>
      <c r="H26" s="11" t="e">
        <f>'Mgmt ENI YTD'!H26-#REF!</f>
        <v>#REF!</v>
      </c>
      <c r="I26" s="30" t="e">
        <f>'Mgmt ENI YTD'!I26-#REF!</f>
        <v>#REF!</v>
      </c>
      <c r="J26" s="11" t="e">
        <f>'Mgmt ENI YTD'!J26-#REF!</f>
        <v>#REF!</v>
      </c>
      <c r="K26" s="30" t="e">
        <f>'Mgmt ENI YTD'!K26-#REF!</f>
        <v>#REF!</v>
      </c>
      <c r="L26" s="11" t="e">
        <f>'Mgmt ENI YTD'!L26-#REF!</f>
        <v>#REF!</v>
      </c>
      <c r="M26" s="30" t="e">
        <f>'Mgmt ENI YTD'!M26-#REF!</f>
        <v>#REF!</v>
      </c>
      <c r="N26" s="53" t="e">
        <f>'Mgmt ENI YTD'!N26-#REF!</f>
        <v>#REF!</v>
      </c>
      <c r="O26" s="11" t="e">
        <f>'Mgmt ENI YTD'!O26-#REF!</f>
        <v>#REF!</v>
      </c>
      <c r="P26" s="30" t="e">
        <f>'Mgmt ENI YTD'!P26-#REF!</f>
        <v>#REF!</v>
      </c>
      <c r="Q26" s="4" t="e">
        <f>'Mgmt ENI YTD'!Q26-#REF!</f>
        <v>#REF!</v>
      </c>
      <c r="R26" s="30" t="e">
        <f>'Mgmt ENI YTD'!R26-#REF!</f>
        <v>#REF!</v>
      </c>
      <c r="S26" s="50" t="e">
        <f>'Mgmt ENI YTD'!S26-#REF!</f>
        <v>#REF!</v>
      </c>
      <c r="T26" s="12" t="e">
        <f>'Mgmt ENI YTD'!T26-#REF!</f>
        <v>#REF!</v>
      </c>
      <c r="U26" s="30" t="e">
        <f>'Mgmt ENI YTD'!U26-#REF!</f>
        <v>#REF!</v>
      </c>
      <c r="V26" s="11" t="e">
        <f>'Mgmt ENI YTD'!V26-#REF!</f>
        <v>#REF!</v>
      </c>
      <c r="W26" s="30" t="e">
        <f>'Mgmt ENI YTD'!W26-#REF!</f>
        <v>#REF!</v>
      </c>
      <c r="X26" s="11" t="e">
        <f>'Mgmt ENI YTD'!X26-#REF!</f>
        <v>#REF!</v>
      </c>
      <c r="Y26" s="30" t="e">
        <f>'Mgmt ENI YTD'!Y26-#REF!</f>
        <v>#REF!</v>
      </c>
      <c r="Z26" s="53" t="e">
        <f>'Mgmt ENI YTD'!Z26-#REF!</f>
        <v>#REF!</v>
      </c>
      <c r="AA26" s="11" t="e">
        <f>'Mgmt ENI YTD'!AA26-#REF!</f>
        <v>#REF!</v>
      </c>
      <c r="AB26" s="30" t="e">
        <f>'Mgmt ENI YTD'!AB26-#REF!</f>
        <v>#REF!</v>
      </c>
      <c r="AC26" s="11" t="e">
        <f>'Mgmt ENI YTD'!AC26-#REF!</f>
        <v>#REF!</v>
      </c>
      <c r="AD26" s="30" t="e">
        <f>'Mgmt ENI YTD'!AD26-#REF!</f>
        <v>#REF!</v>
      </c>
      <c r="AE26" s="11" t="e">
        <f>'Mgmt ENI YTD'!AE26-#REF!</f>
        <v>#REF!</v>
      </c>
      <c r="AF26" s="30" t="e">
        <f>'Mgmt ENI YTD'!AF26-#REF!</f>
        <v>#REF!</v>
      </c>
      <c r="AG26" s="53" t="e">
        <f>'Mgmt ENI YTD'!AG26-#REF!</f>
        <v>#REF!</v>
      </c>
      <c r="AH26" s="11" t="e">
        <f>'Mgmt ENI YTD'!AH26-#REF!</f>
        <v>#REF!</v>
      </c>
      <c r="AI26" s="30" t="e">
        <f>'Mgmt ENI YTD'!AI26-#REF!</f>
        <v>#REF!</v>
      </c>
      <c r="AJ26" s="4" t="e">
        <f>'Mgmt ENI YTD'!AJ26-#REF!</f>
        <v>#REF!</v>
      </c>
      <c r="AK26" s="30" t="e">
        <f>'Mgmt ENI YTD'!AK26-#REF!</f>
        <v>#REF!</v>
      </c>
      <c r="AL26" s="50" t="e">
        <f>'Mgmt ENI YTD'!AL26-#REF!</f>
        <v>#REF!</v>
      </c>
      <c r="AM26" s="12" t="e">
        <f>'Mgmt ENI YTD'!AM26-#REF!</f>
        <v>#REF!</v>
      </c>
      <c r="AN26" s="30" t="e">
        <f>'Mgmt ENI YTD'!AN26-#REF!</f>
        <v>#REF!</v>
      </c>
      <c r="AO26" s="11" t="e">
        <f>'Mgmt ENI YTD'!AO26-#REF!</f>
        <v>#REF!</v>
      </c>
      <c r="AP26" s="30" t="e">
        <f>'Mgmt ENI YTD'!AP26-#REF!</f>
        <v>#REF!</v>
      </c>
      <c r="AQ26" s="11" t="e">
        <f>'Mgmt ENI YTD'!AQ26-#REF!</f>
        <v>#REF!</v>
      </c>
      <c r="AR26" s="30" t="e">
        <f>'Mgmt ENI YTD'!AR26-#REF!</f>
        <v>#REF!</v>
      </c>
      <c r="AS26" s="53" t="e">
        <f>'Mgmt ENI YTD'!AS26-#REF!</f>
        <v>#REF!</v>
      </c>
      <c r="AT26" s="11" t="e">
        <f>'Mgmt ENI YTD'!AT26-#REF!</f>
        <v>#REF!</v>
      </c>
      <c r="AU26" s="30" t="e">
        <f>'Mgmt ENI YTD'!AU26-#REF!</f>
        <v>#REF!</v>
      </c>
      <c r="AV26" s="11" t="e">
        <f>'Mgmt ENI YTD'!AV26-#REF!</f>
        <v>#REF!</v>
      </c>
      <c r="AW26" s="30" t="e">
        <f>'Mgmt ENI YTD'!AW26-#REF!</f>
        <v>#REF!</v>
      </c>
      <c r="AX26" s="11" t="e">
        <f>'Mgmt ENI YTD'!AX26-#REF!</f>
        <v>#REF!</v>
      </c>
      <c r="AY26" s="30" t="e">
        <f>'Mgmt ENI YTD'!AY26-#REF!</f>
        <v>#REF!</v>
      </c>
      <c r="AZ26" s="53" t="e">
        <f>'Mgmt ENI YTD'!AZ26-#REF!</f>
        <v>#REF!</v>
      </c>
      <c r="BA26" s="11" t="e">
        <f>'Mgmt ENI YTD'!BA26-#REF!</f>
        <v>#REF!</v>
      </c>
      <c r="BB26" s="30" t="e">
        <f>'Mgmt ENI YTD'!BB26-#REF!</f>
        <v>#REF!</v>
      </c>
      <c r="BC26" s="4" t="e">
        <f>'Mgmt ENI YTD'!BC26-#REF!</f>
        <v>#REF!</v>
      </c>
      <c r="BD26" s="30" t="e">
        <f>'Mgmt ENI YTD'!BD26-#REF!</f>
        <v>#REF!</v>
      </c>
      <c r="BE26" s="50" t="e">
        <f>'Mgmt ENI YTD'!BE26-#REF!</f>
        <v>#REF!</v>
      </c>
      <c r="BF26" s="12" t="e">
        <f>'Mgmt ENI YTD'!BF26-#REF!</f>
        <v>#REF!</v>
      </c>
      <c r="BG26" s="30" t="e">
        <f>'Mgmt ENI YTD'!BG26-#REF!</f>
        <v>#REF!</v>
      </c>
      <c r="BH26" s="3" t="e">
        <f>'Mgmt ENI YTD'!BH26-#REF!</f>
        <v>#REF!</v>
      </c>
      <c r="BI26" s="30" t="e">
        <f>'Mgmt ENI YTD'!BI26-#REF!</f>
        <v>#REF!</v>
      </c>
      <c r="BJ26" s="3" t="e">
        <f>'Mgmt ENI YTD'!BJ26-#REF!</f>
        <v>#REF!</v>
      </c>
      <c r="BK26" s="30" t="e">
        <f>'Mgmt ENI YTD'!BK26-#REF!</f>
        <v>#REF!</v>
      </c>
      <c r="BM26" s="67">
        <f>SUM(BM19:BM20,BM25)</f>
        <v>542782126.08799994</v>
      </c>
      <c r="BN26" s="67">
        <f t="shared" ref="BN26:BN31" si="3">ROUND(BM26/1000,0)</f>
        <v>542782</v>
      </c>
      <c r="BO26" s="72" t="e">
        <f t="shared" si="2"/>
        <v>#REF!</v>
      </c>
    </row>
    <row r="27" spans="1:67">
      <c r="A27" s="86" t="s">
        <v>75</v>
      </c>
      <c r="B27" s="12" t="e">
        <f>'Mgmt ENI YTD'!B27-#REF!</f>
        <v>#REF!</v>
      </c>
      <c r="C27" s="11" t="e">
        <f>'Mgmt ENI YTD'!C27-#REF!</f>
        <v>#REF!</v>
      </c>
      <c r="D27" s="12" t="e">
        <f>'Mgmt ENI YTD'!D27-#REF!</f>
        <v>#REF!</v>
      </c>
      <c r="E27" s="11" t="e">
        <f>'Mgmt ENI YTD'!E27-#REF!</f>
        <v>#REF!</v>
      </c>
      <c r="F27" s="12" t="e">
        <f>'Mgmt ENI YTD'!F27-#REF!</f>
        <v>#REF!</v>
      </c>
      <c r="G27" s="53" t="e">
        <f>'Mgmt ENI YTD'!G27-#REF!</f>
        <v>#REF!</v>
      </c>
      <c r="H27" s="11" t="e">
        <f>'Mgmt ENI YTD'!H27-#REF!</f>
        <v>#REF!</v>
      </c>
      <c r="I27" s="12" t="e">
        <f>'Mgmt ENI YTD'!I27-#REF!</f>
        <v>#REF!</v>
      </c>
      <c r="J27" s="11" t="e">
        <f>'Mgmt ENI YTD'!J27-#REF!</f>
        <v>#REF!</v>
      </c>
      <c r="K27" s="12" t="e">
        <f>'Mgmt ENI YTD'!K27-#REF!</f>
        <v>#REF!</v>
      </c>
      <c r="L27" s="11" t="e">
        <f>'Mgmt ENI YTD'!L27-#REF!</f>
        <v>#REF!</v>
      </c>
      <c r="M27" s="12" t="e">
        <f>'Mgmt ENI YTD'!M27-#REF!</f>
        <v>#REF!</v>
      </c>
      <c r="N27" s="53" t="e">
        <f>'Mgmt ENI YTD'!N27-#REF!</f>
        <v>#REF!</v>
      </c>
      <c r="O27" s="11" t="e">
        <f>'Mgmt ENI YTD'!O27-#REF!</f>
        <v>#REF!</v>
      </c>
      <c r="P27" s="12" t="e">
        <f>'Mgmt ENI YTD'!P27-#REF!</f>
        <v>#REF!</v>
      </c>
      <c r="Q27" s="4" t="e">
        <f>'Mgmt ENI YTD'!Q27-#REF!</f>
        <v>#REF!</v>
      </c>
      <c r="R27" s="12" t="e">
        <f>'Mgmt ENI YTD'!R27-#REF!</f>
        <v>#REF!</v>
      </c>
      <c r="S27" s="50" t="e">
        <f>'Mgmt ENI YTD'!S27-#REF!</f>
        <v>#REF!</v>
      </c>
      <c r="T27" s="12" t="e">
        <f>'Mgmt ENI YTD'!T27-#REF!</f>
        <v>#REF!</v>
      </c>
      <c r="U27" s="12" t="e">
        <f>'Mgmt ENI YTD'!U27-#REF!</f>
        <v>#REF!</v>
      </c>
      <c r="V27" s="11" t="e">
        <f>'Mgmt ENI YTD'!V27-#REF!</f>
        <v>#REF!</v>
      </c>
      <c r="W27" s="12" t="e">
        <f>'Mgmt ENI YTD'!W27-#REF!</f>
        <v>#REF!</v>
      </c>
      <c r="X27" s="11" t="e">
        <f>'Mgmt ENI YTD'!X27-#REF!</f>
        <v>#REF!</v>
      </c>
      <c r="Y27" s="12" t="e">
        <f>'Mgmt ENI YTD'!Y27-#REF!</f>
        <v>#REF!</v>
      </c>
      <c r="Z27" s="53" t="e">
        <f>'Mgmt ENI YTD'!Z27-#REF!</f>
        <v>#REF!</v>
      </c>
      <c r="AA27" s="11" t="e">
        <f>'Mgmt ENI YTD'!AA27-#REF!</f>
        <v>#REF!</v>
      </c>
      <c r="AB27" s="12" t="e">
        <f>'Mgmt ENI YTD'!AB27-#REF!</f>
        <v>#REF!</v>
      </c>
      <c r="AC27" s="11" t="e">
        <f>'Mgmt ENI YTD'!AC27-#REF!</f>
        <v>#REF!</v>
      </c>
      <c r="AD27" s="12" t="e">
        <f>'Mgmt ENI YTD'!AD27-#REF!</f>
        <v>#REF!</v>
      </c>
      <c r="AE27" s="11" t="e">
        <f>'Mgmt ENI YTD'!AE27-#REF!</f>
        <v>#REF!</v>
      </c>
      <c r="AF27" s="12" t="e">
        <f>'Mgmt ENI YTD'!AF27-#REF!</f>
        <v>#REF!</v>
      </c>
      <c r="AG27" s="53" t="e">
        <f>'Mgmt ENI YTD'!AG27-#REF!</f>
        <v>#REF!</v>
      </c>
      <c r="AH27" s="11" t="e">
        <f>'Mgmt ENI YTD'!AH27-#REF!</f>
        <v>#REF!</v>
      </c>
      <c r="AI27" s="12" t="e">
        <f>'Mgmt ENI YTD'!AI27-#REF!</f>
        <v>#REF!</v>
      </c>
      <c r="AJ27" s="4" t="e">
        <f>'Mgmt ENI YTD'!AJ27-#REF!</f>
        <v>#REF!</v>
      </c>
      <c r="AK27" s="12" t="e">
        <f>'Mgmt ENI YTD'!AK27-#REF!</f>
        <v>#REF!</v>
      </c>
      <c r="AL27" s="50" t="e">
        <f>'Mgmt ENI YTD'!AL27-#REF!</f>
        <v>#REF!</v>
      </c>
      <c r="AM27" s="12" t="e">
        <f>'Mgmt ENI YTD'!AM27-#REF!</f>
        <v>#REF!</v>
      </c>
      <c r="AN27" s="12" t="e">
        <f>'Mgmt ENI YTD'!AN27-#REF!</f>
        <v>#REF!</v>
      </c>
      <c r="AO27" s="11" t="e">
        <f>'Mgmt ENI YTD'!AO27-#REF!</f>
        <v>#REF!</v>
      </c>
      <c r="AP27" s="12" t="e">
        <f>'Mgmt ENI YTD'!AP27-#REF!</f>
        <v>#REF!</v>
      </c>
      <c r="AQ27" s="11" t="e">
        <f>'Mgmt ENI YTD'!AQ27-#REF!</f>
        <v>#REF!</v>
      </c>
      <c r="AR27" s="12" t="e">
        <f>'Mgmt ENI YTD'!AR27-#REF!</f>
        <v>#REF!</v>
      </c>
      <c r="AS27" s="53" t="e">
        <f>'Mgmt ENI YTD'!AS27-#REF!</f>
        <v>#REF!</v>
      </c>
      <c r="AT27" s="11" t="e">
        <f>'Mgmt ENI YTD'!AT27-#REF!</f>
        <v>#REF!</v>
      </c>
      <c r="AU27" s="12" t="e">
        <f>'Mgmt ENI YTD'!AU27-#REF!</f>
        <v>#REF!</v>
      </c>
      <c r="AV27" s="11" t="e">
        <f>'Mgmt ENI YTD'!AV27-#REF!</f>
        <v>#REF!</v>
      </c>
      <c r="AW27" s="12" t="e">
        <f>'Mgmt ENI YTD'!AW27-#REF!</f>
        <v>#REF!</v>
      </c>
      <c r="AX27" s="11" t="e">
        <f>'Mgmt ENI YTD'!AX27-#REF!</f>
        <v>#REF!</v>
      </c>
      <c r="AY27" s="12" t="e">
        <f>'Mgmt ENI YTD'!AY27-#REF!</f>
        <v>#REF!</v>
      </c>
      <c r="AZ27" s="53" t="e">
        <f>'Mgmt ENI YTD'!AZ27-#REF!</f>
        <v>#REF!</v>
      </c>
      <c r="BA27" s="11" t="e">
        <f>'Mgmt ENI YTD'!BA27-#REF!</f>
        <v>#REF!</v>
      </c>
      <c r="BB27" s="12" t="e">
        <f>'Mgmt ENI YTD'!BB27-#REF!</f>
        <v>#REF!</v>
      </c>
      <c r="BC27" s="4" t="e">
        <f>'Mgmt ENI YTD'!BC27-#REF!</f>
        <v>#REF!</v>
      </c>
      <c r="BD27" s="12" t="e">
        <f>'Mgmt ENI YTD'!BD27-#REF!</f>
        <v>#REF!</v>
      </c>
      <c r="BE27" s="50" t="e">
        <f>'Mgmt ENI YTD'!BE27-#REF!</f>
        <v>#REF!</v>
      </c>
      <c r="BF27" s="12" t="e">
        <f>'Mgmt ENI YTD'!BF27-#REF!</f>
        <v>#REF!</v>
      </c>
      <c r="BG27" s="12" t="e">
        <f>'Mgmt ENI YTD'!BG27-#REF!</f>
        <v>#REF!</v>
      </c>
      <c r="BH27" s="3" t="e">
        <f>'Mgmt ENI YTD'!BH27-#REF!</f>
        <v>#REF!</v>
      </c>
      <c r="BI27" s="12" t="e">
        <f>'Mgmt ENI YTD'!BI27-#REF!</f>
        <v>#REF!</v>
      </c>
      <c r="BJ27" s="3" t="e">
        <f>'Mgmt ENI YTD'!BJ27-#REF!</f>
        <v>#REF!</v>
      </c>
      <c r="BK27" s="12" t="e">
        <f>'Mgmt ENI YTD'!BK27-#REF!</f>
        <v>#REF!</v>
      </c>
      <c r="BM27" s="31"/>
      <c r="BN27" s="31"/>
      <c r="BO27" s="34"/>
    </row>
    <row r="28" spans="1:67">
      <c r="A28" s="9" t="s">
        <v>22</v>
      </c>
      <c r="B28" s="35" t="e">
        <f>'Mgmt ENI YTD'!B28-#REF!</f>
        <v>#REF!</v>
      </c>
      <c r="C28" s="11" t="e">
        <f>'Mgmt ENI YTD'!C28-#REF!</f>
        <v>#REF!</v>
      </c>
      <c r="D28" s="45" t="e">
        <f>'Mgmt ENI YTD'!D28-#REF!</f>
        <v>#REF!</v>
      </c>
      <c r="E28" s="11" t="e">
        <f>'Mgmt ENI YTD'!E28-#REF!</f>
        <v>#REF!</v>
      </c>
      <c r="F28" s="42" t="e">
        <f>'Mgmt ENI YTD'!F28-#REF!</f>
        <v>#REF!</v>
      </c>
      <c r="G28" s="53" t="e">
        <f>'Mgmt ENI YTD'!G28-#REF!</f>
        <v>#REF!</v>
      </c>
      <c r="H28" s="11" t="e">
        <f>'Mgmt ENI YTD'!H28-#REF!</f>
        <v>#REF!</v>
      </c>
      <c r="I28" s="35" t="e">
        <f>'Mgmt ENI YTD'!I28-#REF!</f>
        <v>#REF!</v>
      </c>
      <c r="J28" s="11" t="e">
        <f>'Mgmt ENI YTD'!J28-#REF!</f>
        <v>#REF!</v>
      </c>
      <c r="K28" s="45" t="e">
        <f>'Mgmt ENI YTD'!K28-#REF!</f>
        <v>#REF!</v>
      </c>
      <c r="L28" s="11" t="e">
        <f>'Mgmt ENI YTD'!L28-#REF!</f>
        <v>#REF!</v>
      </c>
      <c r="M28" s="42" t="e">
        <f>'Mgmt ENI YTD'!M28-#REF!</f>
        <v>#REF!</v>
      </c>
      <c r="N28" s="53" t="e">
        <f>'Mgmt ENI YTD'!N28-#REF!</f>
        <v>#REF!</v>
      </c>
      <c r="O28" s="11" t="e">
        <f>'Mgmt ENI YTD'!O28-#REF!</f>
        <v>#REF!</v>
      </c>
      <c r="P28" s="27" t="e">
        <f>'Mgmt ENI YTD'!P28-#REF!</f>
        <v>#REF!</v>
      </c>
      <c r="Q28" s="12" t="e">
        <f>'Mgmt ENI YTD'!Q28-#REF!</f>
        <v>#REF!</v>
      </c>
      <c r="R28" s="27" t="e">
        <f>'Mgmt ENI YTD'!R28-#REF!</f>
        <v>#REF!</v>
      </c>
      <c r="S28" s="50" t="e">
        <f>'Mgmt ENI YTD'!S28-#REF!</f>
        <v>#REF!</v>
      </c>
      <c r="T28" s="12" t="e">
        <f>'Mgmt ENI YTD'!T28-#REF!</f>
        <v>#REF!</v>
      </c>
      <c r="U28" s="35" t="e">
        <f>'Mgmt ENI YTD'!U28-#REF!</f>
        <v>#REF!</v>
      </c>
      <c r="V28" s="11" t="e">
        <f>'Mgmt ENI YTD'!V28-#REF!</f>
        <v>#REF!</v>
      </c>
      <c r="W28" s="45" t="e">
        <f>'Mgmt ENI YTD'!W28-#REF!</f>
        <v>#REF!</v>
      </c>
      <c r="X28" s="11" t="e">
        <f>'Mgmt ENI YTD'!X28-#REF!</f>
        <v>#REF!</v>
      </c>
      <c r="Y28" s="42" t="e">
        <f>'Mgmt ENI YTD'!Y28-#REF!</f>
        <v>#REF!</v>
      </c>
      <c r="Z28" s="53" t="e">
        <f>'Mgmt ENI YTD'!Z28-#REF!</f>
        <v>#REF!</v>
      </c>
      <c r="AA28" s="11" t="e">
        <f>'Mgmt ENI YTD'!AA28-#REF!</f>
        <v>#REF!</v>
      </c>
      <c r="AB28" s="35" t="e">
        <f>'Mgmt ENI YTD'!AB28-#REF!</f>
        <v>#REF!</v>
      </c>
      <c r="AC28" s="11" t="e">
        <f>'Mgmt ENI YTD'!AC28-#REF!</f>
        <v>#REF!</v>
      </c>
      <c r="AD28" s="45" t="e">
        <f>'Mgmt ENI YTD'!AD28-#REF!</f>
        <v>#REF!</v>
      </c>
      <c r="AE28" s="11" t="e">
        <f>'Mgmt ENI YTD'!AE28-#REF!</f>
        <v>#REF!</v>
      </c>
      <c r="AF28" s="42" t="e">
        <f>'Mgmt ENI YTD'!AF28-#REF!</f>
        <v>#REF!</v>
      </c>
      <c r="AG28" s="53" t="e">
        <f>'Mgmt ENI YTD'!AG28-#REF!</f>
        <v>#REF!</v>
      </c>
      <c r="AH28" s="11" t="e">
        <f>'Mgmt ENI YTD'!AH28-#REF!</f>
        <v>#REF!</v>
      </c>
      <c r="AI28" s="27" t="e">
        <f>'Mgmt ENI YTD'!AI28-#REF!</f>
        <v>#REF!</v>
      </c>
      <c r="AJ28" s="12" t="e">
        <f>'Mgmt ENI YTD'!AJ28-#REF!</f>
        <v>#REF!</v>
      </c>
      <c r="AK28" s="27" t="e">
        <f>'Mgmt ENI YTD'!AK28-#REF!</f>
        <v>#REF!</v>
      </c>
      <c r="AL28" s="50" t="e">
        <f>'Mgmt ENI YTD'!AL28-#REF!</f>
        <v>#REF!</v>
      </c>
      <c r="AM28" s="12" t="e">
        <f>'Mgmt ENI YTD'!AM28-#REF!</f>
        <v>#REF!</v>
      </c>
      <c r="AN28" s="35" t="e">
        <f>'Mgmt ENI YTD'!AN28-#REF!</f>
        <v>#REF!</v>
      </c>
      <c r="AO28" s="11" t="e">
        <f>'Mgmt ENI YTD'!AO28-#REF!</f>
        <v>#REF!</v>
      </c>
      <c r="AP28" s="45" t="e">
        <f>'Mgmt ENI YTD'!AP28-#REF!</f>
        <v>#REF!</v>
      </c>
      <c r="AQ28" s="11" t="e">
        <f>'Mgmt ENI YTD'!AQ28-#REF!</f>
        <v>#REF!</v>
      </c>
      <c r="AR28" s="42" t="e">
        <f>'Mgmt ENI YTD'!AR28-#REF!</f>
        <v>#REF!</v>
      </c>
      <c r="AS28" s="53" t="e">
        <f>'Mgmt ENI YTD'!AS28-#REF!</f>
        <v>#REF!</v>
      </c>
      <c r="AT28" s="11" t="e">
        <f>'Mgmt ENI YTD'!AT28-#REF!</f>
        <v>#REF!</v>
      </c>
      <c r="AU28" s="35" t="e">
        <f>'Mgmt ENI YTD'!AU28-#REF!</f>
        <v>#REF!</v>
      </c>
      <c r="AV28" s="11" t="e">
        <f>'Mgmt ENI YTD'!AV28-#REF!</f>
        <v>#REF!</v>
      </c>
      <c r="AW28" s="45" t="e">
        <f>'Mgmt ENI YTD'!AW28-#REF!</f>
        <v>#REF!</v>
      </c>
      <c r="AX28" s="11" t="e">
        <f>'Mgmt ENI YTD'!AX28-#REF!</f>
        <v>#REF!</v>
      </c>
      <c r="AY28" s="42" t="e">
        <f>'Mgmt ENI YTD'!AY28-#REF!</f>
        <v>#REF!</v>
      </c>
      <c r="AZ28" s="53" t="e">
        <f>'Mgmt ENI YTD'!AZ28-#REF!</f>
        <v>#REF!</v>
      </c>
      <c r="BA28" s="11" t="e">
        <f>'Mgmt ENI YTD'!BA28-#REF!</f>
        <v>#REF!</v>
      </c>
      <c r="BB28" s="27" t="e">
        <f>'Mgmt ENI YTD'!BB28-#REF!</f>
        <v>#REF!</v>
      </c>
      <c r="BC28" s="12" t="e">
        <f>'Mgmt ENI YTD'!BC28-#REF!</f>
        <v>#REF!</v>
      </c>
      <c r="BD28" s="27" t="e">
        <f>'Mgmt ENI YTD'!BD28-#REF!</f>
        <v>#REF!</v>
      </c>
      <c r="BE28" s="50" t="e">
        <f>'Mgmt ENI YTD'!BE28-#REF!</f>
        <v>#REF!</v>
      </c>
      <c r="BF28" s="12" t="e">
        <f>'Mgmt ENI YTD'!BF28-#REF!</f>
        <v>#REF!</v>
      </c>
      <c r="BG28" s="27" t="e">
        <f>'Mgmt ENI YTD'!BG28-#REF!</f>
        <v>#REF!</v>
      </c>
      <c r="BH28" s="3" t="e">
        <f>'Mgmt ENI YTD'!BH28-#REF!</f>
        <v>#REF!</v>
      </c>
      <c r="BI28" s="27" t="e">
        <f>'Mgmt ENI YTD'!BI28-#REF!</f>
        <v>#REF!</v>
      </c>
      <c r="BJ28" s="3" t="e">
        <f>'Mgmt ENI YTD'!BJ28-#REF!</f>
        <v>#REF!</v>
      </c>
      <c r="BK28" s="27" t="e">
        <f>'Mgmt ENI YTD'!BK28-#REF!</f>
        <v>#REF!</v>
      </c>
      <c r="BM28" s="32">
        <f>SUM('Essbase - Mgmt View'!G32)</f>
        <v>71990588.282649085</v>
      </c>
      <c r="BN28" s="32">
        <f t="shared" si="3"/>
        <v>71991</v>
      </c>
      <c r="BO28" s="72" t="e">
        <f t="shared" si="2"/>
        <v>#REF!</v>
      </c>
    </row>
    <row r="29" spans="1:67">
      <c r="A29" s="9" t="s">
        <v>23</v>
      </c>
      <c r="B29" s="35" t="e">
        <f>'Mgmt ENI YTD'!B29-#REF!</f>
        <v>#REF!</v>
      </c>
      <c r="C29" s="11" t="e">
        <f>'Mgmt ENI YTD'!C29-#REF!</f>
        <v>#REF!</v>
      </c>
      <c r="D29" s="45" t="e">
        <f>'Mgmt ENI YTD'!D29-#REF!</f>
        <v>#REF!</v>
      </c>
      <c r="E29" s="11" t="e">
        <f>'Mgmt ENI YTD'!E29-#REF!</f>
        <v>#REF!</v>
      </c>
      <c r="F29" s="42" t="e">
        <f>'Mgmt ENI YTD'!F29-#REF!</f>
        <v>#REF!</v>
      </c>
      <c r="G29" s="53" t="e">
        <f>'Mgmt ENI YTD'!G29-#REF!</f>
        <v>#REF!</v>
      </c>
      <c r="H29" s="11" t="e">
        <f>'Mgmt ENI YTD'!H29-#REF!</f>
        <v>#REF!</v>
      </c>
      <c r="I29" s="35" t="e">
        <f>'Mgmt ENI YTD'!I29-#REF!</f>
        <v>#REF!</v>
      </c>
      <c r="J29" s="11" t="e">
        <f>'Mgmt ENI YTD'!J29-#REF!</f>
        <v>#REF!</v>
      </c>
      <c r="K29" s="45" t="e">
        <f>'Mgmt ENI YTD'!K29-#REF!</f>
        <v>#REF!</v>
      </c>
      <c r="L29" s="11" t="e">
        <f>'Mgmt ENI YTD'!L29-#REF!</f>
        <v>#REF!</v>
      </c>
      <c r="M29" s="42" t="e">
        <f>'Mgmt ENI YTD'!M29-#REF!</f>
        <v>#REF!</v>
      </c>
      <c r="N29" s="53" t="e">
        <f>'Mgmt ENI YTD'!N29-#REF!</f>
        <v>#REF!</v>
      </c>
      <c r="O29" s="11" t="e">
        <f>'Mgmt ENI YTD'!O29-#REF!</f>
        <v>#REF!</v>
      </c>
      <c r="P29" s="27" t="e">
        <f>'Mgmt ENI YTD'!P29-#REF!</f>
        <v>#REF!</v>
      </c>
      <c r="Q29" s="12" t="e">
        <f>'Mgmt ENI YTD'!Q29-#REF!</f>
        <v>#REF!</v>
      </c>
      <c r="R29" s="27" t="e">
        <f>'Mgmt ENI YTD'!R29-#REF!</f>
        <v>#REF!</v>
      </c>
      <c r="S29" s="50" t="e">
        <f>'Mgmt ENI YTD'!S29-#REF!</f>
        <v>#REF!</v>
      </c>
      <c r="T29" s="12" t="e">
        <f>'Mgmt ENI YTD'!T29-#REF!</f>
        <v>#REF!</v>
      </c>
      <c r="U29" s="35" t="e">
        <f>'Mgmt ENI YTD'!U29-#REF!</f>
        <v>#REF!</v>
      </c>
      <c r="V29" s="11" t="e">
        <f>'Mgmt ENI YTD'!V29-#REF!</f>
        <v>#REF!</v>
      </c>
      <c r="W29" s="45" t="e">
        <f>'Mgmt ENI YTD'!W29-#REF!</f>
        <v>#REF!</v>
      </c>
      <c r="X29" s="11" t="e">
        <f>'Mgmt ENI YTD'!X29-#REF!</f>
        <v>#REF!</v>
      </c>
      <c r="Y29" s="42" t="e">
        <f>'Mgmt ENI YTD'!Y29-#REF!</f>
        <v>#REF!</v>
      </c>
      <c r="Z29" s="53" t="e">
        <f>'Mgmt ENI YTD'!Z29-#REF!</f>
        <v>#REF!</v>
      </c>
      <c r="AA29" s="11" t="e">
        <f>'Mgmt ENI YTD'!AA29-#REF!</f>
        <v>#REF!</v>
      </c>
      <c r="AB29" s="35" t="e">
        <f>'Mgmt ENI YTD'!AB29-#REF!</f>
        <v>#REF!</v>
      </c>
      <c r="AC29" s="11" t="e">
        <f>'Mgmt ENI YTD'!AC29-#REF!</f>
        <v>#REF!</v>
      </c>
      <c r="AD29" s="45" t="e">
        <f>'Mgmt ENI YTD'!AD29-#REF!</f>
        <v>#REF!</v>
      </c>
      <c r="AE29" s="11" t="e">
        <f>'Mgmt ENI YTD'!AE29-#REF!</f>
        <v>#REF!</v>
      </c>
      <c r="AF29" s="42" t="e">
        <f>'Mgmt ENI YTD'!AF29-#REF!</f>
        <v>#REF!</v>
      </c>
      <c r="AG29" s="53" t="e">
        <f>'Mgmt ENI YTD'!AG29-#REF!</f>
        <v>#REF!</v>
      </c>
      <c r="AH29" s="11" t="e">
        <f>'Mgmt ENI YTD'!AH29-#REF!</f>
        <v>#REF!</v>
      </c>
      <c r="AI29" s="27" t="e">
        <f>'Mgmt ENI YTD'!AI29-#REF!</f>
        <v>#REF!</v>
      </c>
      <c r="AJ29" s="12" t="e">
        <f>'Mgmt ENI YTD'!AJ29-#REF!</f>
        <v>#REF!</v>
      </c>
      <c r="AK29" s="27" t="e">
        <f>'Mgmt ENI YTD'!AK29-#REF!</f>
        <v>#REF!</v>
      </c>
      <c r="AL29" s="50" t="e">
        <f>'Mgmt ENI YTD'!AL29-#REF!</f>
        <v>#REF!</v>
      </c>
      <c r="AM29" s="12" t="e">
        <f>'Mgmt ENI YTD'!AM29-#REF!</f>
        <v>#REF!</v>
      </c>
      <c r="AN29" s="35" t="e">
        <f>'Mgmt ENI YTD'!AN29-#REF!</f>
        <v>#REF!</v>
      </c>
      <c r="AO29" s="11" t="e">
        <f>'Mgmt ENI YTD'!AO29-#REF!</f>
        <v>#REF!</v>
      </c>
      <c r="AP29" s="45" t="e">
        <f>'Mgmt ENI YTD'!AP29-#REF!</f>
        <v>#REF!</v>
      </c>
      <c r="AQ29" s="11" t="e">
        <f>'Mgmt ENI YTD'!AQ29-#REF!</f>
        <v>#REF!</v>
      </c>
      <c r="AR29" s="42" t="e">
        <f>'Mgmt ENI YTD'!AR29-#REF!</f>
        <v>#REF!</v>
      </c>
      <c r="AS29" s="53" t="e">
        <f>'Mgmt ENI YTD'!AS29-#REF!</f>
        <v>#REF!</v>
      </c>
      <c r="AT29" s="11" t="e">
        <f>'Mgmt ENI YTD'!AT29-#REF!</f>
        <v>#REF!</v>
      </c>
      <c r="AU29" s="35" t="e">
        <f>'Mgmt ENI YTD'!AU29-#REF!</f>
        <v>#REF!</v>
      </c>
      <c r="AV29" s="11" t="e">
        <f>'Mgmt ENI YTD'!AV29-#REF!</f>
        <v>#REF!</v>
      </c>
      <c r="AW29" s="45" t="e">
        <f>'Mgmt ENI YTD'!AW29-#REF!</f>
        <v>#REF!</v>
      </c>
      <c r="AX29" s="11" t="e">
        <f>'Mgmt ENI YTD'!AX29-#REF!</f>
        <v>#REF!</v>
      </c>
      <c r="AY29" s="42" t="e">
        <f>'Mgmt ENI YTD'!AY29-#REF!</f>
        <v>#REF!</v>
      </c>
      <c r="AZ29" s="53" t="e">
        <f>'Mgmt ENI YTD'!AZ29-#REF!</f>
        <v>#REF!</v>
      </c>
      <c r="BA29" s="11" t="e">
        <f>'Mgmt ENI YTD'!BA29-#REF!</f>
        <v>#REF!</v>
      </c>
      <c r="BB29" s="27" t="e">
        <f>'Mgmt ENI YTD'!BB29-#REF!</f>
        <v>#REF!</v>
      </c>
      <c r="BC29" s="12" t="e">
        <f>'Mgmt ENI YTD'!BC29-#REF!</f>
        <v>#REF!</v>
      </c>
      <c r="BD29" s="27" t="e">
        <f>'Mgmt ENI YTD'!BD29-#REF!</f>
        <v>#REF!</v>
      </c>
      <c r="BE29" s="50" t="e">
        <f>'Mgmt ENI YTD'!BE29-#REF!</f>
        <v>#REF!</v>
      </c>
      <c r="BF29" s="12" t="e">
        <f>'Mgmt ENI YTD'!BF29-#REF!</f>
        <v>#REF!</v>
      </c>
      <c r="BG29" s="27" t="e">
        <f>'Mgmt ENI YTD'!BG29-#REF!</f>
        <v>#REF!</v>
      </c>
      <c r="BH29" s="3" t="e">
        <f>'Mgmt ENI YTD'!BH29-#REF!</f>
        <v>#REF!</v>
      </c>
      <c r="BI29" s="27" t="e">
        <f>'Mgmt ENI YTD'!BI29-#REF!</f>
        <v>#REF!</v>
      </c>
      <c r="BJ29" s="3" t="e">
        <f>'Mgmt ENI YTD'!BJ29-#REF!</f>
        <v>#REF!</v>
      </c>
      <c r="BK29" s="27" t="e">
        <f>'Mgmt ENI YTD'!BK29-#REF!</f>
        <v>#REF!</v>
      </c>
      <c r="BM29" s="32">
        <f>SUM('Essbase - Mgmt View'!G34)</f>
        <v>12560064.889999999</v>
      </c>
      <c r="BN29" s="32">
        <f t="shared" si="3"/>
        <v>12560</v>
      </c>
      <c r="BO29" s="72" t="e">
        <f t="shared" si="2"/>
        <v>#REF!</v>
      </c>
    </row>
    <row r="30" spans="1:67">
      <c r="A30" s="86" t="s">
        <v>76</v>
      </c>
      <c r="B30" s="74" t="e">
        <f>'Mgmt ENI YTD'!B30-#REF!</f>
        <v>#REF!</v>
      </c>
      <c r="C30" s="11" t="e">
        <f>'Mgmt ENI YTD'!C30-#REF!</f>
        <v>#REF!</v>
      </c>
      <c r="D30" s="74" t="e">
        <f>'Mgmt ENI YTD'!D30-#REF!</f>
        <v>#REF!</v>
      </c>
      <c r="E30" s="11" t="e">
        <f>'Mgmt ENI YTD'!E30-#REF!</f>
        <v>#REF!</v>
      </c>
      <c r="F30" s="74" t="e">
        <f>'Mgmt ENI YTD'!F30-#REF!</f>
        <v>#REF!</v>
      </c>
      <c r="G30" s="53" t="e">
        <f>'Mgmt ENI YTD'!G30-#REF!</f>
        <v>#REF!</v>
      </c>
      <c r="H30" s="11" t="e">
        <f>'Mgmt ENI YTD'!H30-#REF!</f>
        <v>#REF!</v>
      </c>
      <c r="I30" s="74" t="e">
        <f>'Mgmt ENI YTD'!I30-#REF!</f>
        <v>#REF!</v>
      </c>
      <c r="J30" s="11" t="e">
        <f>'Mgmt ENI YTD'!J30-#REF!</f>
        <v>#REF!</v>
      </c>
      <c r="K30" s="74" t="e">
        <f>'Mgmt ENI YTD'!K30-#REF!</f>
        <v>#REF!</v>
      </c>
      <c r="L30" s="11" t="e">
        <f>'Mgmt ENI YTD'!L30-#REF!</f>
        <v>#REF!</v>
      </c>
      <c r="M30" s="74" t="e">
        <f>'Mgmt ENI YTD'!M30-#REF!</f>
        <v>#REF!</v>
      </c>
      <c r="N30" s="53" t="e">
        <f>'Mgmt ENI YTD'!N30-#REF!</f>
        <v>#REF!</v>
      </c>
      <c r="O30" s="11" t="e">
        <f>'Mgmt ENI YTD'!O30-#REF!</f>
        <v>#REF!</v>
      </c>
      <c r="P30" s="74" t="e">
        <f>'Mgmt ENI YTD'!P30-#REF!</f>
        <v>#REF!</v>
      </c>
      <c r="Q30" s="13" t="e">
        <f>'Mgmt ENI YTD'!Q30-#REF!</f>
        <v>#REF!</v>
      </c>
      <c r="R30" s="74" t="e">
        <f>'Mgmt ENI YTD'!R30-#REF!</f>
        <v>#REF!</v>
      </c>
      <c r="S30" s="50" t="e">
        <f>'Mgmt ENI YTD'!S30-#REF!</f>
        <v>#REF!</v>
      </c>
      <c r="T30" s="12" t="e">
        <f>'Mgmt ENI YTD'!T30-#REF!</f>
        <v>#REF!</v>
      </c>
      <c r="U30" s="74" t="e">
        <f>'Mgmt ENI YTD'!U30-#REF!</f>
        <v>#REF!</v>
      </c>
      <c r="V30" s="11" t="e">
        <f>'Mgmt ENI YTD'!V30-#REF!</f>
        <v>#REF!</v>
      </c>
      <c r="W30" s="74" t="e">
        <f>'Mgmt ENI YTD'!W30-#REF!</f>
        <v>#REF!</v>
      </c>
      <c r="X30" s="11" t="e">
        <f>'Mgmt ENI YTD'!X30-#REF!</f>
        <v>#REF!</v>
      </c>
      <c r="Y30" s="74" t="e">
        <f>'Mgmt ENI YTD'!Y30-#REF!</f>
        <v>#REF!</v>
      </c>
      <c r="Z30" s="53" t="e">
        <f>'Mgmt ENI YTD'!Z30-#REF!</f>
        <v>#REF!</v>
      </c>
      <c r="AA30" s="11" t="e">
        <f>'Mgmt ENI YTD'!AA30-#REF!</f>
        <v>#REF!</v>
      </c>
      <c r="AB30" s="74" t="e">
        <f>'Mgmt ENI YTD'!AB30-#REF!</f>
        <v>#REF!</v>
      </c>
      <c r="AC30" s="11" t="e">
        <f>'Mgmt ENI YTD'!AC30-#REF!</f>
        <v>#REF!</v>
      </c>
      <c r="AD30" s="74" t="e">
        <f>'Mgmt ENI YTD'!AD30-#REF!</f>
        <v>#REF!</v>
      </c>
      <c r="AE30" s="11" t="e">
        <f>'Mgmt ENI YTD'!AE30-#REF!</f>
        <v>#REF!</v>
      </c>
      <c r="AF30" s="74" t="e">
        <f>'Mgmt ENI YTD'!AF30-#REF!</f>
        <v>#REF!</v>
      </c>
      <c r="AG30" s="53" t="e">
        <f>'Mgmt ENI YTD'!AG30-#REF!</f>
        <v>#REF!</v>
      </c>
      <c r="AH30" s="11" t="e">
        <f>'Mgmt ENI YTD'!AH30-#REF!</f>
        <v>#REF!</v>
      </c>
      <c r="AI30" s="74" t="e">
        <f>'Mgmt ENI YTD'!AI30-#REF!</f>
        <v>#REF!</v>
      </c>
      <c r="AJ30" s="13" t="e">
        <f>'Mgmt ENI YTD'!AJ30-#REF!</f>
        <v>#REF!</v>
      </c>
      <c r="AK30" s="74" t="e">
        <f>'Mgmt ENI YTD'!AK30-#REF!</f>
        <v>#REF!</v>
      </c>
      <c r="AL30" s="50" t="e">
        <f>'Mgmt ENI YTD'!AL30-#REF!</f>
        <v>#REF!</v>
      </c>
      <c r="AM30" s="12" t="e">
        <f>'Mgmt ENI YTD'!AM30-#REF!</f>
        <v>#REF!</v>
      </c>
      <c r="AN30" s="74" t="e">
        <f>'Mgmt ENI YTD'!AN30-#REF!</f>
        <v>#REF!</v>
      </c>
      <c r="AO30" s="11" t="e">
        <f>'Mgmt ENI YTD'!AO30-#REF!</f>
        <v>#REF!</v>
      </c>
      <c r="AP30" s="74" t="e">
        <f>'Mgmt ENI YTD'!AP30-#REF!</f>
        <v>#REF!</v>
      </c>
      <c r="AQ30" s="11" t="e">
        <f>'Mgmt ENI YTD'!AQ30-#REF!</f>
        <v>#REF!</v>
      </c>
      <c r="AR30" s="74" t="e">
        <f>'Mgmt ENI YTD'!AR30-#REF!</f>
        <v>#REF!</v>
      </c>
      <c r="AS30" s="53" t="e">
        <f>'Mgmt ENI YTD'!AS30-#REF!</f>
        <v>#REF!</v>
      </c>
      <c r="AT30" s="11" t="e">
        <f>'Mgmt ENI YTD'!AT30-#REF!</f>
        <v>#REF!</v>
      </c>
      <c r="AU30" s="74" t="e">
        <f>'Mgmt ENI YTD'!AU30-#REF!</f>
        <v>#REF!</v>
      </c>
      <c r="AV30" s="11" t="e">
        <f>'Mgmt ENI YTD'!AV30-#REF!</f>
        <v>#REF!</v>
      </c>
      <c r="AW30" s="74" t="e">
        <f>'Mgmt ENI YTD'!AW30-#REF!</f>
        <v>#REF!</v>
      </c>
      <c r="AX30" s="11" t="e">
        <f>'Mgmt ENI YTD'!AX30-#REF!</f>
        <v>#REF!</v>
      </c>
      <c r="AY30" s="74" t="e">
        <f>'Mgmt ENI YTD'!AY30-#REF!</f>
        <v>#REF!</v>
      </c>
      <c r="AZ30" s="53" t="e">
        <f>'Mgmt ENI YTD'!AZ30-#REF!</f>
        <v>#REF!</v>
      </c>
      <c r="BA30" s="11" t="e">
        <f>'Mgmt ENI YTD'!BA30-#REF!</f>
        <v>#REF!</v>
      </c>
      <c r="BB30" s="74" t="e">
        <f>'Mgmt ENI YTD'!BB30-#REF!</f>
        <v>#REF!</v>
      </c>
      <c r="BC30" s="13" t="e">
        <f>'Mgmt ENI YTD'!BC30-#REF!</f>
        <v>#REF!</v>
      </c>
      <c r="BD30" s="74" t="e">
        <f>'Mgmt ENI YTD'!BD30-#REF!</f>
        <v>#REF!</v>
      </c>
      <c r="BE30" s="50" t="e">
        <f>'Mgmt ENI YTD'!BE30-#REF!</f>
        <v>#REF!</v>
      </c>
      <c r="BF30" s="12" t="e">
        <f>'Mgmt ENI YTD'!BF30-#REF!</f>
        <v>#REF!</v>
      </c>
      <c r="BG30" s="74" t="e">
        <f>'Mgmt ENI YTD'!BG30-#REF!</f>
        <v>#REF!</v>
      </c>
      <c r="BH30" s="3" t="e">
        <f>'Mgmt ENI YTD'!BH30-#REF!</f>
        <v>#REF!</v>
      </c>
      <c r="BI30" s="74" t="e">
        <f>'Mgmt ENI YTD'!BI30-#REF!</f>
        <v>#REF!</v>
      </c>
      <c r="BJ30" s="3" t="e">
        <f>'Mgmt ENI YTD'!BJ30-#REF!</f>
        <v>#REF!</v>
      </c>
      <c r="BK30" s="74" t="e">
        <f>'Mgmt ENI YTD'!BK30-#REF!</f>
        <v>#REF!</v>
      </c>
      <c r="BM30" s="69">
        <f>SUM(BM28:BM29)</f>
        <v>84550653.172649086</v>
      </c>
      <c r="BN30" s="69">
        <f t="shared" si="3"/>
        <v>84551</v>
      </c>
      <c r="BO30" s="72" t="e">
        <f t="shared" si="2"/>
        <v>#REF!</v>
      </c>
    </row>
    <row r="31" spans="1:67">
      <c r="A31" s="85" t="s">
        <v>5</v>
      </c>
      <c r="B31" s="30" t="e">
        <f>'Mgmt ENI YTD'!B31-#REF!</f>
        <v>#REF!</v>
      </c>
      <c r="C31" s="11" t="e">
        <f>'Mgmt ENI YTD'!C31-#REF!</f>
        <v>#REF!</v>
      </c>
      <c r="D31" s="30" t="e">
        <f>'Mgmt ENI YTD'!D31-#REF!</f>
        <v>#REF!</v>
      </c>
      <c r="E31" s="11" t="e">
        <f>'Mgmt ENI YTD'!E31-#REF!</f>
        <v>#REF!</v>
      </c>
      <c r="F31" s="30" t="e">
        <f>'Mgmt ENI YTD'!F31-#REF!</f>
        <v>#REF!</v>
      </c>
      <c r="G31" s="53" t="e">
        <f>'Mgmt ENI YTD'!G31-#REF!</f>
        <v>#REF!</v>
      </c>
      <c r="H31" s="11" t="e">
        <f>'Mgmt ENI YTD'!H31-#REF!</f>
        <v>#REF!</v>
      </c>
      <c r="I31" s="30" t="e">
        <f>'Mgmt ENI YTD'!I31-#REF!</f>
        <v>#REF!</v>
      </c>
      <c r="J31" s="11" t="e">
        <f>'Mgmt ENI YTD'!J31-#REF!</f>
        <v>#REF!</v>
      </c>
      <c r="K31" s="30" t="e">
        <f>'Mgmt ENI YTD'!K31-#REF!</f>
        <v>#REF!</v>
      </c>
      <c r="L31" s="11" t="e">
        <f>'Mgmt ENI YTD'!L31-#REF!</f>
        <v>#REF!</v>
      </c>
      <c r="M31" s="30" t="e">
        <f>'Mgmt ENI YTD'!M31-#REF!</f>
        <v>#REF!</v>
      </c>
      <c r="N31" s="53" t="e">
        <f>'Mgmt ENI YTD'!N31-#REF!</f>
        <v>#REF!</v>
      </c>
      <c r="O31" s="11" t="e">
        <f>'Mgmt ENI YTD'!O31-#REF!</f>
        <v>#REF!</v>
      </c>
      <c r="P31" s="30" t="e">
        <f>'Mgmt ENI YTD'!P31-#REF!</f>
        <v>#REF!</v>
      </c>
      <c r="Q31" s="12" t="e">
        <f>'Mgmt ENI YTD'!Q31-#REF!</f>
        <v>#REF!</v>
      </c>
      <c r="R31" s="30" t="e">
        <f>'Mgmt ENI YTD'!R31-#REF!</f>
        <v>#REF!</v>
      </c>
      <c r="S31" s="50" t="e">
        <f>'Mgmt ENI YTD'!S31-#REF!</f>
        <v>#REF!</v>
      </c>
      <c r="T31" s="12" t="e">
        <f>'Mgmt ENI YTD'!T31-#REF!</f>
        <v>#REF!</v>
      </c>
      <c r="U31" s="30" t="e">
        <f>'Mgmt ENI YTD'!U31-#REF!</f>
        <v>#REF!</v>
      </c>
      <c r="V31" s="11" t="e">
        <f>'Mgmt ENI YTD'!V31-#REF!</f>
        <v>#REF!</v>
      </c>
      <c r="W31" s="30" t="e">
        <f>'Mgmt ENI YTD'!W31-#REF!</f>
        <v>#REF!</v>
      </c>
      <c r="X31" s="11" t="e">
        <f>'Mgmt ENI YTD'!X31-#REF!</f>
        <v>#REF!</v>
      </c>
      <c r="Y31" s="30" t="e">
        <f>'Mgmt ENI YTD'!Y31-#REF!</f>
        <v>#REF!</v>
      </c>
      <c r="Z31" s="53" t="e">
        <f>'Mgmt ENI YTD'!Z31-#REF!</f>
        <v>#REF!</v>
      </c>
      <c r="AA31" s="11" t="e">
        <f>'Mgmt ENI YTD'!AA31-#REF!</f>
        <v>#REF!</v>
      </c>
      <c r="AB31" s="30" t="e">
        <f>'Mgmt ENI YTD'!AB31-#REF!</f>
        <v>#REF!</v>
      </c>
      <c r="AC31" s="11" t="e">
        <f>'Mgmt ENI YTD'!AC31-#REF!</f>
        <v>#REF!</v>
      </c>
      <c r="AD31" s="30" t="e">
        <f>'Mgmt ENI YTD'!AD31-#REF!</f>
        <v>#REF!</v>
      </c>
      <c r="AE31" s="11" t="e">
        <f>'Mgmt ENI YTD'!AE31-#REF!</f>
        <v>#REF!</v>
      </c>
      <c r="AF31" s="30" t="e">
        <f>'Mgmt ENI YTD'!AF31-#REF!</f>
        <v>#REF!</v>
      </c>
      <c r="AG31" s="53" t="e">
        <f>'Mgmt ENI YTD'!AG31-#REF!</f>
        <v>#REF!</v>
      </c>
      <c r="AH31" s="11" t="e">
        <f>'Mgmt ENI YTD'!AH31-#REF!</f>
        <v>#REF!</v>
      </c>
      <c r="AI31" s="30" t="e">
        <f>'Mgmt ENI YTD'!AI31-#REF!</f>
        <v>#REF!</v>
      </c>
      <c r="AJ31" s="12" t="e">
        <f>'Mgmt ENI YTD'!AJ31-#REF!</f>
        <v>#REF!</v>
      </c>
      <c r="AK31" s="30" t="e">
        <f>'Mgmt ENI YTD'!AK31-#REF!</f>
        <v>#REF!</v>
      </c>
      <c r="AL31" s="50" t="e">
        <f>'Mgmt ENI YTD'!AL31-#REF!</f>
        <v>#REF!</v>
      </c>
      <c r="AM31" s="12" t="e">
        <f>'Mgmt ENI YTD'!AM31-#REF!</f>
        <v>#REF!</v>
      </c>
      <c r="AN31" s="30" t="e">
        <f>'Mgmt ENI YTD'!AN31-#REF!</f>
        <v>#REF!</v>
      </c>
      <c r="AO31" s="11" t="e">
        <f>'Mgmt ENI YTD'!AO31-#REF!</f>
        <v>#REF!</v>
      </c>
      <c r="AP31" s="30" t="e">
        <f>'Mgmt ENI YTD'!AP31-#REF!</f>
        <v>#REF!</v>
      </c>
      <c r="AQ31" s="11" t="e">
        <f>'Mgmt ENI YTD'!AQ31-#REF!</f>
        <v>#REF!</v>
      </c>
      <c r="AR31" s="30" t="e">
        <f>'Mgmt ENI YTD'!AR31-#REF!</f>
        <v>#REF!</v>
      </c>
      <c r="AS31" s="53" t="e">
        <f>'Mgmt ENI YTD'!AS31-#REF!</f>
        <v>#REF!</v>
      </c>
      <c r="AT31" s="11" t="e">
        <f>'Mgmt ENI YTD'!AT31-#REF!</f>
        <v>#REF!</v>
      </c>
      <c r="AU31" s="30" t="e">
        <f>'Mgmt ENI YTD'!AU31-#REF!</f>
        <v>#REF!</v>
      </c>
      <c r="AV31" s="11" t="e">
        <f>'Mgmt ENI YTD'!AV31-#REF!</f>
        <v>#REF!</v>
      </c>
      <c r="AW31" s="30" t="e">
        <f>'Mgmt ENI YTD'!AW31-#REF!</f>
        <v>#REF!</v>
      </c>
      <c r="AX31" s="11" t="e">
        <f>'Mgmt ENI YTD'!AX31-#REF!</f>
        <v>#REF!</v>
      </c>
      <c r="AY31" s="30" t="e">
        <f>'Mgmt ENI YTD'!AY31-#REF!</f>
        <v>#REF!</v>
      </c>
      <c r="AZ31" s="53" t="e">
        <f>'Mgmt ENI YTD'!AZ31-#REF!</f>
        <v>#REF!</v>
      </c>
      <c r="BA31" s="11" t="e">
        <f>'Mgmt ENI YTD'!BA31-#REF!</f>
        <v>#REF!</v>
      </c>
      <c r="BB31" s="30" t="e">
        <f>'Mgmt ENI YTD'!BB31-#REF!</f>
        <v>#REF!</v>
      </c>
      <c r="BC31" s="12" t="e">
        <f>'Mgmt ENI YTD'!BC31-#REF!</f>
        <v>#REF!</v>
      </c>
      <c r="BD31" s="30" t="e">
        <f>'Mgmt ENI YTD'!BD31-#REF!</f>
        <v>#REF!</v>
      </c>
      <c r="BE31" s="50" t="e">
        <f>'Mgmt ENI YTD'!BE31-#REF!</f>
        <v>#REF!</v>
      </c>
      <c r="BF31" s="12" t="e">
        <f>'Mgmt ENI YTD'!BF31-#REF!</f>
        <v>#REF!</v>
      </c>
      <c r="BG31" s="30" t="e">
        <f>'Mgmt ENI YTD'!BG31-#REF!</f>
        <v>#REF!</v>
      </c>
      <c r="BH31" s="3" t="e">
        <f>'Mgmt ENI YTD'!BH31-#REF!</f>
        <v>#REF!</v>
      </c>
      <c r="BI31" s="30" t="e">
        <f>'Mgmt ENI YTD'!BI31-#REF!</f>
        <v>#REF!</v>
      </c>
      <c r="BJ31" s="3" t="e">
        <f>'Mgmt ENI YTD'!BJ31-#REF!</f>
        <v>#REF!</v>
      </c>
      <c r="BK31" s="30" t="e">
        <f>'Mgmt ENI YTD'!BK31-#REF!</f>
        <v>#REF!</v>
      </c>
      <c r="BM31" s="69">
        <f>SUM(BM26,BM30)</f>
        <v>627332779.26064897</v>
      </c>
      <c r="BN31" s="69">
        <f t="shared" si="3"/>
        <v>627333</v>
      </c>
      <c r="BO31" s="72" t="e">
        <f t="shared" si="2"/>
        <v>#REF!</v>
      </c>
    </row>
    <row r="32" spans="1:67">
      <c r="A32" s="14"/>
      <c r="B32" s="11" t="e">
        <f>'Mgmt ENI YTD'!B32-#REF!</f>
        <v>#REF!</v>
      </c>
      <c r="C32" s="11" t="e">
        <f>'Mgmt ENI YTD'!C32-#REF!</f>
        <v>#REF!</v>
      </c>
      <c r="D32" s="11" t="e">
        <f>'Mgmt ENI YTD'!D32-#REF!</f>
        <v>#REF!</v>
      </c>
      <c r="E32" s="11" t="e">
        <f>'Mgmt ENI YTD'!E32-#REF!</f>
        <v>#REF!</v>
      </c>
      <c r="F32" s="33" t="e">
        <f>'Mgmt ENI YTD'!F32-#REF!</f>
        <v>#REF!</v>
      </c>
      <c r="G32" s="53" t="e">
        <f>'Mgmt ENI YTD'!G32-#REF!</f>
        <v>#REF!</v>
      </c>
      <c r="H32" s="11" t="e">
        <f>'Mgmt ENI YTD'!H32-#REF!</f>
        <v>#REF!</v>
      </c>
      <c r="I32" s="11" t="e">
        <f>'Mgmt ENI YTD'!I32-#REF!</f>
        <v>#REF!</v>
      </c>
      <c r="J32" s="11" t="e">
        <f>'Mgmt ENI YTD'!J32-#REF!</f>
        <v>#REF!</v>
      </c>
      <c r="K32" s="11" t="e">
        <f>'Mgmt ENI YTD'!K32-#REF!</f>
        <v>#REF!</v>
      </c>
      <c r="L32" s="11" t="e">
        <f>'Mgmt ENI YTD'!L32-#REF!</f>
        <v>#REF!</v>
      </c>
      <c r="M32" s="33" t="e">
        <f>'Mgmt ENI YTD'!M32-#REF!</f>
        <v>#REF!</v>
      </c>
      <c r="N32" s="53" t="e">
        <f>'Mgmt ENI YTD'!N32-#REF!</f>
        <v>#REF!</v>
      </c>
      <c r="O32" s="11" t="e">
        <f>'Mgmt ENI YTD'!O32-#REF!</f>
        <v>#REF!</v>
      </c>
      <c r="P32" s="11" t="e">
        <f>'Mgmt ENI YTD'!P32-#REF!</f>
        <v>#REF!</v>
      </c>
      <c r="Q32" s="12" t="e">
        <f>'Mgmt ENI YTD'!Q32-#REF!</f>
        <v>#REF!</v>
      </c>
      <c r="R32" s="11" t="e">
        <f>'Mgmt ENI YTD'!R32-#REF!</f>
        <v>#REF!</v>
      </c>
      <c r="S32" s="50" t="e">
        <f>'Mgmt ENI YTD'!S32-#REF!</f>
        <v>#REF!</v>
      </c>
      <c r="T32" s="12" t="e">
        <f>'Mgmt ENI YTD'!T32-#REF!</f>
        <v>#REF!</v>
      </c>
      <c r="U32" s="11" t="e">
        <f>'Mgmt ENI YTD'!U32-#REF!</f>
        <v>#REF!</v>
      </c>
      <c r="V32" s="11" t="e">
        <f>'Mgmt ENI YTD'!V32-#REF!</f>
        <v>#REF!</v>
      </c>
      <c r="W32" s="11" t="e">
        <f>'Mgmt ENI YTD'!W32-#REF!</f>
        <v>#REF!</v>
      </c>
      <c r="X32" s="11" t="e">
        <f>'Mgmt ENI YTD'!X32-#REF!</f>
        <v>#REF!</v>
      </c>
      <c r="Y32" s="33" t="e">
        <f>'Mgmt ENI YTD'!Y32-#REF!</f>
        <v>#REF!</v>
      </c>
      <c r="Z32" s="53" t="e">
        <f>'Mgmt ENI YTD'!Z32-#REF!</f>
        <v>#REF!</v>
      </c>
      <c r="AA32" s="11" t="e">
        <f>'Mgmt ENI YTD'!AA32-#REF!</f>
        <v>#REF!</v>
      </c>
      <c r="AB32" s="11" t="e">
        <f>'Mgmt ENI YTD'!AB32-#REF!</f>
        <v>#REF!</v>
      </c>
      <c r="AC32" s="11" t="e">
        <f>'Mgmt ENI YTD'!AC32-#REF!</f>
        <v>#REF!</v>
      </c>
      <c r="AD32" s="11" t="e">
        <f>'Mgmt ENI YTD'!AD32-#REF!</f>
        <v>#REF!</v>
      </c>
      <c r="AE32" s="11" t="e">
        <f>'Mgmt ENI YTD'!AE32-#REF!</f>
        <v>#REF!</v>
      </c>
      <c r="AF32" s="33" t="e">
        <f>'Mgmt ENI YTD'!AF32-#REF!</f>
        <v>#REF!</v>
      </c>
      <c r="AG32" s="53" t="e">
        <f>'Mgmt ENI YTD'!AG32-#REF!</f>
        <v>#REF!</v>
      </c>
      <c r="AH32" s="11" t="e">
        <f>'Mgmt ENI YTD'!AH32-#REF!</f>
        <v>#REF!</v>
      </c>
      <c r="AI32" s="11" t="e">
        <f>'Mgmt ENI YTD'!AI32-#REF!</f>
        <v>#REF!</v>
      </c>
      <c r="AJ32" s="12" t="e">
        <f>'Mgmt ENI YTD'!AJ32-#REF!</f>
        <v>#REF!</v>
      </c>
      <c r="AK32" s="11" t="e">
        <f>'Mgmt ENI YTD'!AK32-#REF!</f>
        <v>#REF!</v>
      </c>
      <c r="AL32" s="50" t="e">
        <f>'Mgmt ENI YTD'!AL32-#REF!</f>
        <v>#REF!</v>
      </c>
      <c r="AM32" s="12" t="e">
        <f>'Mgmt ENI YTD'!AM32-#REF!</f>
        <v>#REF!</v>
      </c>
      <c r="AN32" s="11" t="e">
        <f>'Mgmt ENI YTD'!AN32-#REF!</f>
        <v>#REF!</v>
      </c>
      <c r="AO32" s="11" t="e">
        <f>'Mgmt ENI YTD'!AO32-#REF!</f>
        <v>#REF!</v>
      </c>
      <c r="AP32" s="11" t="e">
        <f>'Mgmt ENI YTD'!AP32-#REF!</f>
        <v>#REF!</v>
      </c>
      <c r="AQ32" s="11" t="e">
        <f>'Mgmt ENI YTD'!AQ32-#REF!</f>
        <v>#REF!</v>
      </c>
      <c r="AR32" s="33" t="e">
        <f>'Mgmt ENI YTD'!AR32-#REF!</f>
        <v>#REF!</v>
      </c>
      <c r="AS32" s="53" t="e">
        <f>'Mgmt ENI YTD'!AS32-#REF!</f>
        <v>#REF!</v>
      </c>
      <c r="AT32" s="11" t="e">
        <f>'Mgmt ENI YTD'!AT32-#REF!</f>
        <v>#REF!</v>
      </c>
      <c r="AU32" s="11" t="e">
        <f>'Mgmt ENI YTD'!AU32-#REF!</f>
        <v>#REF!</v>
      </c>
      <c r="AV32" s="11" t="e">
        <f>'Mgmt ENI YTD'!AV32-#REF!</f>
        <v>#REF!</v>
      </c>
      <c r="AW32" s="11" t="e">
        <f>'Mgmt ENI YTD'!AW32-#REF!</f>
        <v>#REF!</v>
      </c>
      <c r="AX32" s="11" t="e">
        <f>'Mgmt ENI YTD'!AX32-#REF!</f>
        <v>#REF!</v>
      </c>
      <c r="AY32" s="33" t="e">
        <f>'Mgmt ENI YTD'!AY32-#REF!</f>
        <v>#REF!</v>
      </c>
      <c r="AZ32" s="53" t="e">
        <f>'Mgmt ENI YTD'!AZ32-#REF!</f>
        <v>#REF!</v>
      </c>
      <c r="BA32" s="11" t="e">
        <f>'Mgmt ENI YTD'!BA32-#REF!</f>
        <v>#REF!</v>
      </c>
      <c r="BB32" s="11" t="e">
        <f>'Mgmt ENI YTD'!BB32-#REF!</f>
        <v>#REF!</v>
      </c>
      <c r="BC32" s="12" t="e">
        <f>'Mgmt ENI YTD'!BC32-#REF!</f>
        <v>#REF!</v>
      </c>
      <c r="BD32" s="11" t="e">
        <f>'Mgmt ENI YTD'!BD32-#REF!</f>
        <v>#REF!</v>
      </c>
      <c r="BE32" s="50" t="e">
        <f>'Mgmt ENI YTD'!BE32-#REF!</f>
        <v>#REF!</v>
      </c>
      <c r="BF32" s="12" t="e">
        <f>'Mgmt ENI YTD'!BF32-#REF!</f>
        <v>#REF!</v>
      </c>
      <c r="BG32" s="11" t="e">
        <f>'Mgmt ENI YTD'!BG32-#REF!</f>
        <v>#REF!</v>
      </c>
      <c r="BH32" s="3" t="e">
        <f>'Mgmt ENI YTD'!BH32-#REF!</f>
        <v>#REF!</v>
      </c>
      <c r="BI32" s="11" t="e">
        <f>'Mgmt ENI YTD'!BI32-#REF!</f>
        <v>#REF!</v>
      </c>
      <c r="BJ32" s="3" t="e">
        <f>'Mgmt ENI YTD'!BJ32-#REF!</f>
        <v>#REF!</v>
      </c>
      <c r="BK32" s="11" t="e">
        <f>'Mgmt ENI YTD'!BK32-#REF!</f>
        <v>#REF!</v>
      </c>
      <c r="BN32" s="11"/>
      <c r="BO32" s="11"/>
    </row>
    <row r="33" spans="1:67">
      <c r="A33" s="85" t="s">
        <v>6</v>
      </c>
      <c r="B33" s="32" t="e">
        <f>'Mgmt ENI YTD'!B33-#REF!</f>
        <v>#REF!</v>
      </c>
      <c r="C33" s="11" t="e">
        <f>'Mgmt ENI YTD'!C33-#REF!</f>
        <v>#REF!</v>
      </c>
      <c r="D33" s="32" t="e">
        <f>'Mgmt ENI YTD'!D33-#REF!</f>
        <v>#REF!</v>
      </c>
      <c r="E33" s="11" t="e">
        <f>'Mgmt ENI YTD'!E33-#REF!</f>
        <v>#REF!</v>
      </c>
      <c r="F33" s="33" t="e">
        <f>'Mgmt ENI YTD'!F33-#REF!</f>
        <v>#REF!</v>
      </c>
      <c r="G33" s="53" t="e">
        <f>'Mgmt ENI YTD'!G33-#REF!</f>
        <v>#REF!</v>
      </c>
      <c r="H33" s="11" t="e">
        <f>'Mgmt ENI YTD'!H33-#REF!</f>
        <v>#REF!</v>
      </c>
      <c r="I33" s="32" t="e">
        <f>'Mgmt ENI YTD'!I33-#REF!</f>
        <v>#REF!</v>
      </c>
      <c r="J33" s="11" t="e">
        <f>'Mgmt ENI YTD'!J33-#REF!</f>
        <v>#REF!</v>
      </c>
      <c r="K33" s="32" t="e">
        <f>'Mgmt ENI YTD'!K33-#REF!</f>
        <v>#REF!</v>
      </c>
      <c r="L33" s="11" t="e">
        <f>'Mgmt ENI YTD'!L33-#REF!</f>
        <v>#REF!</v>
      </c>
      <c r="M33" s="33" t="e">
        <f>'Mgmt ENI YTD'!M33-#REF!</f>
        <v>#REF!</v>
      </c>
      <c r="N33" s="53" t="e">
        <f>'Mgmt ENI YTD'!N33-#REF!</f>
        <v>#REF!</v>
      </c>
      <c r="O33" s="11" t="e">
        <f>'Mgmt ENI YTD'!O33-#REF!</f>
        <v>#REF!</v>
      </c>
      <c r="P33" s="11" t="e">
        <f>'Mgmt ENI YTD'!P33-#REF!</f>
        <v>#REF!</v>
      </c>
      <c r="Q33" s="12" t="e">
        <f>'Mgmt ENI YTD'!Q33-#REF!</f>
        <v>#REF!</v>
      </c>
      <c r="R33" s="11" t="e">
        <f>'Mgmt ENI YTD'!R33-#REF!</f>
        <v>#REF!</v>
      </c>
      <c r="S33" s="50" t="e">
        <f>'Mgmt ENI YTD'!S33-#REF!</f>
        <v>#REF!</v>
      </c>
      <c r="T33" s="12" t="e">
        <f>'Mgmt ENI YTD'!T33-#REF!</f>
        <v>#REF!</v>
      </c>
      <c r="U33" s="32" t="e">
        <f>'Mgmt ENI YTD'!U33-#REF!</f>
        <v>#REF!</v>
      </c>
      <c r="V33" s="11" t="e">
        <f>'Mgmt ENI YTD'!V33-#REF!</f>
        <v>#REF!</v>
      </c>
      <c r="W33" s="32" t="e">
        <f>'Mgmt ENI YTD'!W33-#REF!</f>
        <v>#REF!</v>
      </c>
      <c r="X33" s="11" t="e">
        <f>'Mgmt ENI YTD'!X33-#REF!</f>
        <v>#REF!</v>
      </c>
      <c r="Y33" s="33" t="e">
        <f>'Mgmt ENI YTD'!Y33-#REF!</f>
        <v>#REF!</v>
      </c>
      <c r="Z33" s="53" t="e">
        <f>'Mgmt ENI YTD'!Z33-#REF!</f>
        <v>#REF!</v>
      </c>
      <c r="AA33" s="11" t="e">
        <f>'Mgmt ENI YTD'!AA33-#REF!</f>
        <v>#REF!</v>
      </c>
      <c r="AB33" s="32" t="e">
        <f>'Mgmt ENI YTD'!AB33-#REF!</f>
        <v>#REF!</v>
      </c>
      <c r="AC33" s="11" t="e">
        <f>'Mgmt ENI YTD'!AC33-#REF!</f>
        <v>#REF!</v>
      </c>
      <c r="AD33" s="32" t="e">
        <f>'Mgmt ENI YTD'!AD33-#REF!</f>
        <v>#REF!</v>
      </c>
      <c r="AE33" s="11" t="e">
        <f>'Mgmt ENI YTD'!AE33-#REF!</f>
        <v>#REF!</v>
      </c>
      <c r="AF33" s="33" t="e">
        <f>'Mgmt ENI YTD'!AF33-#REF!</f>
        <v>#REF!</v>
      </c>
      <c r="AG33" s="53" t="e">
        <f>'Mgmt ENI YTD'!AG33-#REF!</f>
        <v>#REF!</v>
      </c>
      <c r="AH33" s="11" t="e">
        <f>'Mgmt ENI YTD'!AH33-#REF!</f>
        <v>#REF!</v>
      </c>
      <c r="AI33" s="11" t="e">
        <f>'Mgmt ENI YTD'!AI33-#REF!</f>
        <v>#REF!</v>
      </c>
      <c r="AJ33" s="12" t="e">
        <f>'Mgmt ENI YTD'!AJ33-#REF!</f>
        <v>#REF!</v>
      </c>
      <c r="AK33" s="11" t="e">
        <f>'Mgmt ENI YTD'!AK33-#REF!</f>
        <v>#REF!</v>
      </c>
      <c r="AL33" s="50" t="e">
        <f>'Mgmt ENI YTD'!AL33-#REF!</f>
        <v>#REF!</v>
      </c>
      <c r="AM33" s="12" t="e">
        <f>'Mgmt ENI YTD'!AM33-#REF!</f>
        <v>#REF!</v>
      </c>
      <c r="AN33" s="32" t="e">
        <f>'Mgmt ENI YTD'!AN33-#REF!</f>
        <v>#REF!</v>
      </c>
      <c r="AO33" s="11" t="e">
        <f>'Mgmt ENI YTD'!AO33-#REF!</f>
        <v>#REF!</v>
      </c>
      <c r="AP33" s="32" t="e">
        <f>'Mgmt ENI YTD'!AP33-#REF!</f>
        <v>#REF!</v>
      </c>
      <c r="AQ33" s="11" t="e">
        <f>'Mgmt ENI YTD'!AQ33-#REF!</f>
        <v>#REF!</v>
      </c>
      <c r="AR33" s="33" t="e">
        <f>'Mgmt ENI YTD'!AR33-#REF!</f>
        <v>#REF!</v>
      </c>
      <c r="AS33" s="53" t="e">
        <f>'Mgmt ENI YTD'!AS33-#REF!</f>
        <v>#REF!</v>
      </c>
      <c r="AT33" s="11" t="e">
        <f>'Mgmt ENI YTD'!AT33-#REF!</f>
        <v>#REF!</v>
      </c>
      <c r="AU33" s="32" t="e">
        <f>'Mgmt ENI YTD'!AU33-#REF!</f>
        <v>#REF!</v>
      </c>
      <c r="AV33" s="11" t="e">
        <f>'Mgmt ENI YTD'!AV33-#REF!</f>
        <v>#REF!</v>
      </c>
      <c r="AW33" s="32" t="e">
        <f>'Mgmt ENI YTD'!AW33-#REF!</f>
        <v>#REF!</v>
      </c>
      <c r="AX33" s="11" t="e">
        <f>'Mgmt ENI YTD'!AX33-#REF!</f>
        <v>#REF!</v>
      </c>
      <c r="AY33" s="33" t="e">
        <f>'Mgmt ENI YTD'!AY33-#REF!</f>
        <v>#REF!</v>
      </c>
      <c r="AZ33" s="53" t="e">
        <f>'Mgmt ENI YTD'!AZ33-#REF!</f>
        <v>#REF!</v>
      </c>
      <c r="BA33" s="11" t="e">
        <f>'Mgmt ENI YTD'!BA33-#REF!</f>
        <v>#REF!</v>
      </c>
      <c r="BB33" s="11" t="e">
        <f>'Mgmt ENI YTD'!BB33-#REF!</f>
        <v>#REF!</v>
      </c>
      <c r="BC33" s="12" t="e">
        <f>'Mgmt ENI YTD'!BC33-#REF!</f>
        <v>#REF!</v>
      </c>
      <c r="BD33" s="11" t="e">
        <f>'Mgmt ENI YTD'!BD33-#REF!</f>
        <v>#REF!</v>
      </c>
      <c r="BE33" s="50" t="e">
        <f>'Mgmt ENI YTD'!BE33-#REF!</f>
        <v>#REF!</v>
      </c>
      <c r="BF33" s="12" t="e">
        <f>'Mgmt ENI YTD'!BF33-#REF!</f>
        <v>#REF!</v>
      </c>
      <c r="BG33" s="11" t="e">
        <f>'Mgmt ENI YTD'!BG33-#REF!</f>
        <v>#REF!</v>
      </c>
      <c r="BH33" s="3" t="e">
        <f>'Mgmt ENI YTD'!BH33-#REF!</f>
        <v>#REF!</v>
      </c>
      <c r="BI33" s="11" t="e">
        <f>'Mgmt ENI YTD'!BI33-#REF!</f>
        <v>#REF!</v>
      </c>
      <c r="BJ33" s="3" t="e">
        <f>'Mgmt ENI YTD'!BJ33-#REF!</f>
        <v>#REF!</v>
      </c>
      <c r="BK33" s="11" t="e">
        <f>'Mgmt ENI YTD'!BK33-#REF!</f>
        <v>#REF!</v>
      </c>
      <c r="BN33" s="11"/>
      <c r="BO33" s="11"/>
    </row>
    <row r="34" spans="1:67">
      <c r="A34" s="86" t="s">
        <v>7</v>
      </c>
      <c r="B34" s="32" t="e">
        <f>'Mgmt ENI YTD'!B34-#REF!</f>
        <v>#REF!</v>
      </c>
      <c r="C34" s="11" t="e">
        <f>'Mgmt ENI YTD'!C34-#REF!</f>
        <v>#REF!</v>
      </c>
      <c r="D34" s="45" t="e">
        <f>'Mgmt ENI YTD'!D34-#REF!</f>
        <v>#REF!</v>
      </c>
      <c r="E34" s="11" t="e">
        <f>'Mgmt ENI YTD'!E34-#REF!</f>
        <v>#REF!</v>
      </c>
      <c r="F34" s="42" t="e">
        <f>'Mgmt ENI YTD'!F34-#REF!</f>
        <v>#REF!</v>
      </c>
      <c r="G34" s="53" t="e">
        <f>'Mgmt ENI YTD'!G34-#REF!</f>
        <v>#REF!</v>
      </c>
      <c r="H34" s="11" t="e">
        <f>'Mgmt ENI YTD'!H34-#REF!</f>
        <v>#REF!</v>
      </c>
      <c r="I34" s="32" t="e">
        <f>'Mgmt ENI YTD'!I34-#REF!</f>
        <v>#REF!</v>
      </c>
      <c r="J34" s="11" t="e">
        <f>'Mgmt ENI YTD'!J34-#REF!</f>
        <v>#REF!</v>
      </c>
      <c r="K34" s="75" t="e">
        <f>'Mgmt ENI YTD'!K34-#REF!</f>
        <v>#REF!</v>
      </c>
      <c r="L34" s="11" t="e">
        <f>'Mgmt ENI YTD'!L34-#REF!</f>
        <v>#REF!</v>
      </c>
      <c r="M34" s="42" t="e">
        <f>'Mgmt ENI YTD'!M34-#REF!</f>
        <v>#REF!</v>
      </c>
      <c r="N34" s="53" t="e">
        <f>'Mgmt ENI YTD'!N34-#REF!</f>
        <v>#REF!</v>
      </c>
      <c r="O34" s="11" t="e">
        <f>'Mgmt ENI YTD'!O34-#REF!</f>
        <v>#REF!</v>
      </c>
      <c r="P34" s="27" t="e">
        <f>'Mgmt ENI YTD'!P34-#REF!</f>
        <v>#REF!</v>
      </c>
      <c r="Q34" s="12" t="e">
        <f>'Mgmt ENI YTD'!Q34-#REF!</f>
        <v>#REF!</v>
      </c>
      <c r="R34" s="27" t="e">
        <f>'Mgmt ENI YTD'!R34-#REF!</f>
        <v>#REF!</v>
      </c>
      <c r="S34" s="50" t="e">
        <f>'Mgmt ENI YTD'!S34-#REF!</f>
        <v>#REF!</v>
      </c>
      <c r="T34" s="12" t="e">
        <f>'Mgmt ENI YTD'!T34-#REF!</f>
        <v>#REF!</v>
      </c>
      <c r="U34" s="32" t="e">
        <f>'Mgmt ENI YTD'!U34-#REF!</f>
        <v>#REF!</v>
      </c>
      <c r="V34" s="11" t="e">
        <f>'Mgmt ENI YTD'!V34-#REF!</f>
        <v>#REF!</v>
      </c>
      <c r="W34" s="45" t="e">
        <f>'Mgmt ENI YTD'!W34-#REF!</f>
        <v>#REF!</v>
      </c>
      <c r="X34" s="11" t="e">
        <f>'Mgmt ENI YTD'!X34-#REF!</f>
        <v>#REF!</v>
      </c>
      <c r="Y34" s="42" t="e">
        <f>'Mgmt ENI YTD'!Y34-#REF!</f>
        <v>#REF!</v>
      </c>
      <c r="Z34" s="53" t="e">
        <f>'Mgmt ENI YTD'!Z34-#REF!</f>
        <v>#REF!</v>
      </c>
      <c r="AA34" s="11" t="e">
        <f>'Mgmt ENI YTD'!AA34-#REF!</f>
        <v>#REF!</v>
      </c>
      <c r="AB34" s="32" t="e">
        <f>'Mgmt ENI YTD'!AB34-#REF!</f>
        <v>#REF!</v>
      </c>
      <c r="AC34" s="11" t="e">
        <f>'Mgmt ENI YTD'!AC34-#REF!</f>
        <v>#REF!</v>
      </c>
      <c r="AD34" s="45" t="e">
        <f>'Mgmt ENI YTD'!AD34-#REF!</f>
        <v>#REF!</v>
      </c>
      <c r="AE34" s="11" t="e">
        <f>'Mgmt ENI YTD'!AE34-#REF!</f>
        <v>#REF!</v>
      </c>
      <c r="AF34" s="42" t="e">
        <f>'Mgmt ENI YTD'!AF34-#REF!</f>
        <v>#REF!</v>
      </c>
      <c r="AG34" s="53" t="e">
        <f>'Mgmt ENI YTD'!AG34-#REF!</f>
        <v>#REF!</v>
      </c>
      <c r="AH34" s="11" t="e">
        <f>'Mgmt ENI YTD'!AH34-#REF!</f>
        <v>#REF!</v>
      </c>
      <c r="AI34" s="27" t="e">
        <f>'Mgmt ENI YTD'!AI34-#REF!</f>
        <v>#REF!</v>
      </c>
      <c r="AJ34" s="12" t="e">
        <f>'Mgmt ENI YTD'!AJ34-#REF!</f>
        <v>#REF!</v>
      </c>
      <c r="AK34" s="27" t="e">
        <f>'Mgmt ENI YTD'!AK34-#REF!</f>
        <v>#REF!</v>
      </c>
      <c r="AL34" s="50" t="e">
        <f>'Mgmt ENI YTD'!AL34-#REF!</f>
        <v>#REF!</v>
      </c>
      <c r="AM34" s="12" t="e">
        <f>'Mgmt ENI YTD'!AM34-#REF!</f>
        <v>#REF!</v>
      </c>
      <c r="AN34" s="32" t="e">
        <f>'Mgmt ENI YTD'!AN34-#REF!</f>
        <v>#REF!</v>
      </c>
      <c r="AO34" s="11" t="e">
        <f>'Mgmt ENI YTD'!AO34-#REF!</f>
        <v>#REF!</v>
      </c>
      <c r="AP34" s="45" t="e">
        <f>'Mgmt ENI YTD'!AP34-#REF!</f>
        <v>#REF!</v>
      </c>
      <c r="AQ34" s="11" t="e">
        <f>'Mgmt ENI YTD'!AQ34-#REF!</f>
        <v>#REF!</v>
      </c>
      <c r="AR34" s="42" t="e">
        <f>'Mgmt ENI YTD'!AR34-#REF!</f>
        <v>#REF!</v>
      </c>
      <c r="AS34" s="53" t="e">
        <f>'Mgmt ENI YTD'!AS34-#REF!</f>
        <v>#REF!</v>
      </c>
      <c r="AT34" s="11" t="e">
        <f>'Mgmt ENI YTD'!AT34-#REF!</f>
        <v>#REF!</v>
      </c>
      <c r="AU34" s="32" t="e">
        <f>'Mgmt ENI YTD'!AU34-#REF!</f>
        <v>#REF!</v>
      </c>
      <c r="AV34" s="11" t="e">
        <f>'Mgmt ENI YTD'!AV34-#REF!</f>
        <v>#REF!</v>
      </c>
      <c r="AW34" s="45" t="e">
        <f>'Mgmt ENI YTD'!AW34-#REF!</f>
        <v>#REF!</v>
      </c>
      <c r="AX34" s="11" t="e">
        <f>'Mgmt ENI YTD'!AX34-#REF!</f>
        <v>#REF!</v>
      </c>
      <c r="AY34" s="42" t="e">
        <f>'Mgmt ENI YTD'!AY34-#REF!</f>
        <v>#REF!</v>
      </c>
      <c r="AZ34" s="53" t="e">
        <f>'Mgmt ENI YTD'!AZ34-#REF!</f>
        <v>#REF!</v>
      </c>
      <c r="BA34" s="11" t="e">
        <f>'Mgmt ENI YTD'!BA34-#REF!</f>
        <v>#REF!</v>
      </c>
      <c r="BB34" s="27" t="e">
        <f>'Mgmt ENI YTD'!BB34-#REF!</f>
        <v>#REF!</v>
      </c>
      <c r="BC34" s="12" t="e">
        <f>'Mgmt ENI YTD'!BC34-#REF!</f>
        <v>#REF!</v>
      </c>
      <c r="BD34" s="27" t="e">
        <f>'Mgmt ENI YTD'!BD34-#REF!</f>
        <v>#REF!</v>
      </c>
      <c r="BE34" s="50" t="e">
        <f>'Mgmt ENI YTD'!BE34-#REF!</f>
        <v>#REF!</v>
      </c>
      <c r="BF34" s="12" t="e">
        <f>'Mgmt ENI YTD'!BF34-#REF!</f>
        <v>#REF!</v>
      </c>
      <c r="BG34" s="27" t="e">
        <f>'Mgmt ENI YTD'!BG34-#REF!</f>
        <v>#REF!</v>
      </c>
      <c r="BH34" s="3" t="e">
        <f>'Mgmt ENI YTD'!BH34-#REF!</f>
        <v>#REF!</v>
      </c>
      <c r="BI34" s="27" t="e">
        <f>'Mgmt ENI YTD'!BI34-#REF!</f>
        <v>#REF!</v>
      </c>
      <c r="BJ34" s="3" t="e">
        <f>'Mgmt ENI YTD'!BJ34-#REF!</f>
        <v>#REF!</v>
      </c>
      <c r="BK34" s="27" t="e">
        <f>'Mgmt ENI YTD'!BK34-#REF!</f>
        <v>#REF!</v>
      </c>
      <c r="BM34" s="32">
        <f>SUM('Essbase - Mgmt View'!G37)</f>
        <v>95820911.144542664</v>
      </c>
      <c r="BN34" s="32">
        <f>ROUND(BM34/1000,0)</f>
        <v>95821</v>
      </c>
      <c r="BO34" s="72" t="e">
        <f>BK34-BN34</f>
        <v>#REF!</v>
      </c>
    </row>
    <row r="35" spans="1:67">
      <c r="A35" s="86" t="s">
        <v>144</v>
      </c>
      <c r="B35" s="32" t="e">
        <f>'Mgmt ENI YTD'!B35-#REF!</f>
        <v>#REF!</v>
      </c>
      <c r="C35" s="11" t="e">
        <f>'Mgmt ENI YTD'!C35-#REF!</f>
        <v>#REF!</v>
      </c>
      <c r="D35" s="45" t="e">
        <f>'Mgmt ENI YTD'!D35-#REF!</f>
        <v>#REF!</v>
      </c>
      <c r="E35" s="11" t="e">
        <f>'Mgmt ENI YTD'!E35-#REF!</f>
        <v>#REF!</v>
      </c>
      <c r="F35" s="42" t="e">
        <f>'Mgmt ENI YTD'!F35-#REF!</f>
        <v>#REF!</v>
      </c>
      <c r="G35" s="53" t="e">
        <f>'Mgmt ENI YTD'!G35-#REF!</f>
        <v>#REF!</v>
      </c>
      <c r="H35" s="11" t="e">
        <f>'Mgmt ENI YTD'!H35-#REF!</f>
        <v>#REF!</v>
      </c>
      <c r="I35" s="32" t="e">
        <f>'Mgmt ENI YTD'!I35-#REF!</f>
        <v>#REF!</v>
      </c>
      <c r="J35" s="11" t="e">
        <f>'Mgmt ENI YTD'!J35-#REF!</f>
        <v>#REF!</v>
      </c>
      <c r="K35" s="45" t="e">
        <f>'Mgmt ENI YTD'!K35-#REF!</f>
        <v>#REF!</v>
      </c>
      <c r="L35" s="11" t="e">
        <f>'Mgmt ENI YTD'!L35-#REF!</f>
        <v>#REF!</v>
      </c>
      <c r="M35" s="42" t="e">
        <f>'Mgmt ENI YTD'!M35-#REF!</f>
        <v>#REF!</v>
      </c>
      <c r="N35" s="53" t="e">
        <f>'Mgmt ENI YTD'!N35-#REF!</f>
        <v>#REF!</v>
      </c>
      <c r="O35" s="11" t="e">
        <f>'Mgmt ENI YTD'!O35-#REF!</f>
        <v>#REF!</v>
      </c>
      <c r="P35" s="27" t="e">
        <f>'Mgmt ENI YTD'!P35-#REF!</f>
        <v>#REF!</v>
      </c>
      <c r="Q35" s="12" t="e">
        <f>'Mgmt ENI YTD'!Q35-#REF!</f>
        <v>#REF!</v>
      </c>
      <c r="R35" s="27" t="e">
        <f>'Mgmt ENI YTD'!R35-#REF!</f>
        <v>#REF!</v>
      </c>
      <c r="S35" s="50" t="e">
        <f>'Mgmt ENI YTD'!S35-#REF!</f>
        <v>#REF!</v>
      </c>
      <c r="T35" s="12" t="e">
        <f>'Mgmt ENI YTD'!T35-#REF!</f>
        <v>#REF!</v>
      </c>
      <c r="U35" s="32" t="e">
        <f>'Mgmt ENI YTD'!U35-#REF!</f>
        <v>#REF!</v>
      </c>
      <c r="V35" s="11" t="e">
        <f>'Mgmt ENI YTD'!V35-#REF!</f>
        <v>#REF!</v>
      </c>
      <c r="W35" s="45" t="e">
        <f>'Mgmt ENI YTD'!W35-#REF!</f>
        <v>#REF!</v>
      </c>
      <c r="X35" s="11" t="e">
        <f>'Mgmt ENI YTD'!X35-#REF!</f>
        <v>#REF!</v>
      </c>
      <c r="Y35" s="42" t="e">
        <f>'Mgmt ENI YTD'!Y35-#REF!</f>
        <v>#REF!</v>
      </c>
      <c r="Z35" s="53" t="e">
        <f>'Mgmt ENI YTD'!Z35-#REF!</f>
        <v>#REF!</v>
      </c>
      <c r="AA35" s="11" t="e">
        <f>'Mgmt ENI YTD'!AA35-#REF!</f>
        <v>#REF!</v>
      </c>
      <c r="AB35" s="32" t="e">
        <f>'Mgmt ENI YTD'!AB35-#REF!</f>
        <v>#REF!</v>
      </c>
      <c r="AC35" s="11" t="e">
        <f>'Mgmt ENI YTD'!AC35-#REF!</f>
        <v>#REF!</v>
      </c>
      <c r="AD35" s="45" t="e">
        <f>'Mgmt ENI YTD'!AD35-#REF!</f>
        <v>#REF!</v>
      </c>
      <c r="AE35" s="11" t="e">
        <f>'Mgmt ENI YTD'!AE35-#REF!</f>
        <v>#REF!</v>
      </c>
      <c r="AF35" s="42" t="e">
        <f>'Mgmt ENI YTD'!AF35-#REF!</f>
        <v>#REF!</v>
      </c>
      <c r="AG35" s="53" t="e">
        <f>'Mgmt ENI YTD'!AG35-#REF!</f>
        <v>#REF!</v>
      </c>
      <c r="AH35" s="11" t="e">
        <f>'Mgmt ENI YTD'!AH35-#REF!</f>
        <v>#REF!</v>
      </c>
      <c r="AI35" s="27" t="e">
        <f>'Mgmt ENI YTD'!AI35-#REF!</f>
        <v>#REF!</v>
      </c>
      <c r="AJ35" s="12" t="e">
        <f>'Mgmt ENI YTD'!AJ35-#REF!</f>
        <v>#REF!</v>
      </c>
      <c r="AK35" s="27" t="e">
        <f>'Mgmt ENI YTD'!AK35-#REF!</f>
        <v>#REF!</v>
      </c>
      <c r="AL35" s="50" t="e">
        <f>'Mgmt ENI YTD'!AL35-#REF!</f>
        <v>#REF!</v>
      </c>
      <c r="AM35" s="12" t="e">
        <f>'Mgmt ENI YTD'!AM35-#REF!</f>
        <v>#REF!</v>
      </c>
      <c r="AN35" s="32" t="e">
        <f>'Mgmt ENI YTD'!AN35-#REF!</f>
        <v>#REF!</v>
      </c>
      <c r="AO35" s="11" t="e">
        <f>'Mgmt ENI YTD'!AO35-#REF!</f>
        <v>#REF!</v>
      </c>
      <c r="AP35" s="45" t="e">
        <f>'Mgmt ENI YTD'!AP35-#REF!</f>
        <v>#REF!</v>
      </c>
      <c r="AQ35" s="11" t="e">
        <f>'Mgmt ENI YTD'!AQ35-#REF!</f>
        <v>#REF!</v>
      </c>
      <c r="AR35" s="42" t="e">
        <f>'Mgmt ENI YTD'!AR35-#REF!</f>
        <v>#REF!</v>
      </c>
      <c r="AS35" s="53" t="e">
        <f>'Mgmt ENI YTD'!AS35-#REF!</f>
        <v>#REF!</v>
      </c>
      <c r="AT35" s="11" t="e">
        <f>'Mgmt ENI YTD'!AT35-#REF!</f>
        <v>#REF!</v>
      </c>
      <c r="AU35" s="32" t="e">
        <f>'Mgmt ENI YTD'!AU35-#REF!</f>
        <v>#REF!</v>
      </c>
      <c r="AV35" s="11" t="e">
        <f>'Mgmt ENI YTD'!AV35-#REF!</f>
        <v>#REF!</v>
      </c>
      <c r="AW35" s="45" t="e">
        <f>'Mgmt ENI YTD'!AW35-#REF!</f>
        <v>#REF!</v>
      </c>
      <c r="AX35" s="11" t="e">
        <f>'Mgmt ENI YTD'!AX35-#REF!</f>
        <v>#REF!</v>
      </c>
      <c r="AY35" s="42" t="e">
        <f>'Mgmt ENI YTD'!AY35-#REF!</f>
        <v>#REF!</v>
      </c>
      <c r="AZ35" s="53" t="e">
        <f>'Mgmt ENI YTD'!AZ35-#REF!</f>
        <v>#REF!</v>
      </c>
      <c r="BA35" s="11" t="e">
        <f>'Mgmt ENI YTD'!BA35-#REF!</f>
        <v>#REF!</v>
      </c>
      <c r="BB35" s="27" t="e">
        <f>'Mgmt ENI YTD'!BB35-#REF!</f>
        <v>#REF!</v>
      </c>
      <c r="BC35" s="12" t="e">
        <f>'Mgmt ENI YTD'!BC35-#REF!</f>
        <v>#REF!</v>
      </c>
      <c r="BD35" s="27" t="e">
        <f>'Mgmt ENI YTD'!BD35-#REF!</f>
        <v>#REF!</v>
      </c>
      <c r="BE35" s="50" t="e">
        <f>'Mgmt ENI YTD'!BE35-#REF!</f>
        <v>#REF!</v>
      </c>
      <c r="BF35" s="12" t="e">
        <f>'Mgmt ENI YTD'!BF35-#REF!</f>
        <v>#REF!</v>
      </c>
      <c r="BG35" s="27" t="e">
        <f>'Mgmt ENI YTD'!BG35-#REF!</f>
        <v>#REF!</v>
      </c>
      <c r="BH35" s="3" t="e">
        <f>'Mgmt ENI YTD'!BH35-#REF!</f>
        <v>#REF!</v>
      </c>
      <c r="BI35" s="27" t="e">
        <f>'Mgmt ENI YTD'!BI35-#REF!</f>
        <v>#REF!</v>
      </c>
      <c r="BJ35" s="3" t="e">
        <f>'Mgmt ENI YTD'!BJ35-#REF!</f>
        <v>#REF!</v>
      </c>
      <c r="BK35" s="27" t="e">
        <f>'Mgmt ENI YTD'!BK35-#REF!</f>
        <v>#REF!</v>
      </c>
      <c r="BM35" s="32">
        <f>SUM('Essbase - Mgmt View'!G38)</f>
        <v>102621279.97999999</v>
      </c>
      <c r="BN35" s="32">
        <f>ROUND(BM35/1000,0)</f>
        <v>102621</v>
      </c>
      <c r="BO35" s="72" t="e">
        <f>BK35-BN35</f>
        <v>#REF!</v>
      </c>
    </row>
    <row r="36" spans="1:67">
      <c r="A36" s="86" t="s">
        <v>79</v>
      </c>
      <c r="B36" s="32" t="e">
        <f>'Mgmt ENI YTD'!B36-#REF!</f>
        <v>#REF!</v>
      </c>
      <c r="C36" s="11" t="e">
        <f>'Mgmt ENI YTD'!C36-#REF!</f>
        <v>#REF!</v>
      </c>
      <c r="D36" s="45" t="e">
        <f>'Mgmt ENI YTD'!D36-#REF!</f>
        <v>#REF!</v>
      </c>
      <c r="E36" s="11" t="e">
        <f>'Mgmt ENI YTD'!E36-#REF!</f>
        <v>#REF!</v>
      </c>
      <c r="F36" s="42" t="e">
        <f>'Mgmt ENI YTD'!F36-#REF!</f>
        <v>#REF!</v>
      </c>
      <c r="G36" s="53" t="e">
        <f>'Mgmt ENI YTD'!G36-#REF!</f>
        <v>#REF!</v>
      </c>
      <c r="H36" s="11" t="e">
        <f>'Mgmt ENI YTD'!H36-#REF!</f>
        <v>#REF!</v>
      </c>
      <c r="I36" s="32" t="e">
        <f>'Mgmt ENI YTD'!I36-#REF!</f>
        <v>#REF!</v>
      </c>
      <c r="J36" s="11" t="e">
        <f>'Mgmt ENI YTD'!J36-#REF!</f>
        <v>#REF!</v>
      </c>
      <c r="K36" s="45" t="e">
        <f>'Mgmt ENI YTD'!K36-#REF!</f>
        <v>#REF!</v>
      </c>
      <c r="L36" s="11" t="e">
        <f>'Mgmt ENI YTD'!L36-#REF!</f>
        <v>#REF!</v>
      </c>
      <c r="M36" s="42" t="e">
        <f>'Mgmt ENI YTD'!M36-#REF!</f>
        <v>#REF!</v>
      </c>
      <c r="N36" s="53" t="e">
        <f>'Mgmt ENI YTD'!N36-#REF!</f>
        <v>#REF!</v>
      </c>
      <c r="O36" s="11" t="e">
        <f>'Mgmt ENI YTD'!O36-#REF!</f>
        <v>#REF!</v>
      </c>
      <c r="P36" s="27" t="e">
        <f>'Mgmt ENI YTD'!P36-#REF!</f>
        <v>#REF!</v>
      </c>
      <c r="Q36" s="12" t="e">
        <f>'Mgmt ENI YTD'!Q36-#REF!</f>
        <v>#REF!</v>
      </c>
      <c r="R36" s="27" t="e">
        <f>'Mgmt ENI YTD'!R36-#REF!</f>
        <v>#REF!</v>
      </c>
      <c r="S36" s="50" t="e">
        <f>'Mgmt ENI YTD'!S36-#REF!</f>
        <v>#REF!</v>
      </c>
      <c r="T36" s="12" t="e">
        <f>'Mgmt ENI YTD'!T36-#REF!</f>
        <v>#REF!</v>
      </c>
      <c r="U36" s="32" t="e">
        <f>'Mgmt ENI YTD'!U36-#REF!</f>
        <v>#REF!</v>
      </c>
      <c r="V36" s="11" t="e">
        <f>'Mgmt ENI YTD'!V36-#REF!</f>
        <v>#REF!</v>
      </c>
      <c r="W36" s="45" t="e">
        <f>'Mgmt ENI YTD'!W36-#REF!</f>
        <v>#REF!</v>
      </c>
      <c r="X36" s="11" t="e">
        <f>'Mgmt ENI YTD'!X36-#REF!</f>
        <v>#REF!</v>
      </c>
      <c r="Y36" s="42" t="e">
        <f>'Mgmt ENI YTD'!Y36-#REF!</f>
        <v>#REF!</v>
      </c>
      <c r="Z36" s="53" t="e">
        <f>'Mgmt ENI YTD'!Z36-#REF!</f>
        <v>#REF!</v>
      </c>
      <c r="AA36" s="11" t="e">
        <f>'Mgmt ENI YTD'!AA36-#REF!</f>
        <v>#REF!</v>
      </c>
      <c r="AB36" s="32" t="e">
        <f>'Mgmt ENI YTD'!AB36-#REF!</f>
        <v>#REF!</v>
      </c>
      <c r="AC36" s="11" t="e">
        <f>'Mgmt ENI YTD'!AC36-#REF!</f>
        <v>#REF!</v>
      </c>
      <c r="AD36" s="45" t="e">
        <f>'Mgmt ENI YTD'!AD36-#REF!</f>
        <v>#REF!</v>
      </c>
      <c r="AE36" s="11" t="e">
        <f>'Mgmt ENI YTD'!AE36-#REF!</f>
        <v>#REF!</v>
      </c>
      <c r="AF36" s="42" t="e">
        <f>'Mgmt ENI YTD'!AF36-#REF!</f>
        <v>#REF!</v>
      </c>
      <c r="AG36" s="53" t="e">
        <f>'Mgmt ENI YTD'!AG36-#REF!</f>
        <v>#REF!</v>
      </c>
      <c r="AH36" s="11" t="e">
        <f>'Mgmt ENI YTD'!AH36-#REF!</f>
        <v>#REF!</v>
      </c>
      <c r="AI36" s="27" t="e">
        <f>'Mgmt ENI YTD'!AI36-#REF!</f>
        <v>#REF!</v>
      </c>
      <c r="AJ36" s="12" t="e">
        <f>'Mgmt ENI YTD'!AJ36-#REF!</f>
        <v>#REF!</v>
      </c>
      <c r="AK36" s="27" t="e">
        <f>'Mgmt ENI YTD'!AK36-#REF!</f>
        <v>#REF!</v>
      </c>
      <c r="AL36" s="50" t="e">
        <f>'Mgmt ENI YTD'!AL36-#REF!</f>
        <v>#REF!</v>
      </c>
      <c r="AM36" s="12" t="e">
        <f>'Mgmt ENI YTD'!AM36-#REF!</f>
        <v>#REF!</v>
      </c>
      <c r="AN36" s="32" t="e">
        <f>'Mgmt ENI YTD'!AN36-#REF!</f>
        <v>#REF!</v>
      </c>
      <c r="AO36" s="11" t="e">
        <f>'Mgmt ENI YTD'!AO36-#REF!</f>
        <v>#REF!</v>
      </c>
      <c r="AP36" s="45" t="e">
        <f>'Mgmt ENI YTD'!AP36-#REF!</f>
        <v>#REF!</v>
      </c>
      <c r="AQ36" s="11" t="e">
        <f>'Mgmt ENI YTD'!AQ36-#REF!</f>
        <v>#REF!</v>
      </c>
      <c r="AR36" s="42" t="e">
        <f>'Mgmt ENI YTD'!AR36-#REF!</f>
        <v>#REF!</v>
      </c>
      <c r="AS36" s="53" t="e">
        <f>'Mgmt ENI YTD'!AS36-#REF!</f>
        <v>#REF!</v>
      </c>
      <c r="AT36" s="11" t="e">
        <f>'Mgmt ENI YTD'!AT36-#REF!</f>
        <v>#REF!</v>
      </c>
      <c r="AU36" s="32" t="e">
        <f>'Mgmt ENI YTD'!AU36-#REF!</f>
        <v>#REF!</v>
      </c>
      <c r="AV36" s="11" t="e">
        <f>'Mgmt ENI YTD'!AV36-#REF!</f>
        <v>#REF!</v>
      </c>
      <c r="AW36" s="75" t="e">
        <f>'Mgmt ENI YTD'!AW36-#REF!</f>
        <v>#REF!</v>
      </c>
      <c r="AX36" s="11" t="e">
        <f>'Mgmt ENI YTD'!AX36-#REF!</f>
        <v>#REF!</v>
      </c>
      <c r="AY36" s="42" t="e">
        <f>'Mgmt ENI YTD'!AY36-#REF!</f>
        <v>#REF!</v>
      </c>
      <c r="AZ36" s="53" t="e">
        <f>'Mgmt ENI YTD'!AZ36-#REF!</f>
        <v>#REF!</v>
      </c>
      <c r="BA36" s="11" t="e">
        <f>'Mgmt ENI YTD'!BA36-#REF!</f>
        <v>#REF!</v>
      </c>
      <c r="BB36" s="27" t="e">
        <f>'Mgmt ENI YTD'!BB36-#REF!</f>
        <v>#REF!</v>
      </c>
      <c r="BC36" s="12" t="e">
        <f>'Mgmt ENI YTD'!BC36-#REF!</f>
        <v>#REF!</v>
      </c>
      <c r="BD36" s="27" t="e">
        <f>'Mgmt ENI YTD'!BD36-#REF!</f>
        <v>#REF!</v>
      </c>
      <c r="BE36" s="50" t="e">
        <f>'Mgmt ENI YTD'!BE36-#REF!</f>
        <v>#REF!</v>
      </c>
      <c r="BF36" s="12" t="e">
        <f>'Mgmt ENI YTD'!BF36-#REF!</f>
        <v>#REF!</v>
      </c>
      <c r="BG36" s="27" t="e">
        <f>'Mgmt ENI YTD'!BG36-#REF!</f>
        <v>#REF!</v>
      </c>
      <c r="BH36" s="3" t="e">
        <f>'Mgmt ENI YTD'!BH36-#REF!</f>
        <v>#REF!</v>
      </c>
      <c r="BI36" s="27" t="e">
        <f>'Mgmt ENI YTD'!BI36-#REF!</f>
        <v>#REF!</v>
      </c>
      <c r="BJ36" s="3" t="e">
        <f>'Mgmt ENI YTD'!BJ36-#REF!</f>
        <v>#REF!</v>
      </c>
      <c r="BK36" s="27" t="e">
        <f>'Mgmt ENI YTD'!BK36-#REF!</f>
        <v>#REF!</v>
      </c>
      <c r="BM36" s="32">
        <f>SUM('Essbase - Mgmt View'!G39)</f>
        <v>1566388.3200000015</v>
      </c>
      <c r="BN36" s="32">
        <f>ROUND(BM36/1000,0)</f>
        <v>1566</v>
      </c>
      <c r="BO36" s="72" t="e">
        <f t="shared" ref="BO36:BO43" si="4">BK36-BN36</f>
        <v>#REF!</v>
      </c>
    </row>
    <row r="37" spans="1:67">
      <c r="A37" s="7" t="s">
        <v>8</v>
      </c>
      <c r="B37" s="36" t="e">
        <f>'Mgmt ENI YTD'!B37-#REF!</f>
        <v>#REF!</v>
      </c>
      <c r="C37" s="11" t="e">
        <f>'Mgmt ENI YTD'!C37-#REF!</f>
        <v>#REF!</v>
      </c>
      <c r="D37" s="44" t="e">
        <f>'Mgmt ENI YTD'!D37-#REF!</f>
        <v>#REF!</v>
      </c>
      <c r="E37" s="11" t="e">
        <f>'Mgmt ENI YTD'!E37-#REF!</f>
        <v>#REF!</v>
      </c>
      <c r="F37" s="42" t="e">
        <f>'Mgmt ENI YTD'!F37-#REF!</f>
        <v>#REF!</v>
      </c>
      <c r="G37" s="53" t="e">
        <f>'Mgmt ENI YTD'!G37-#REF!</f>
        <v>#REF!</v>
      </c>
      <c r="H37" s="11" t="e">
        <f>'Mgmt ENI YTD'!H37-#REF!</f>
        <v>#REF!</v>
      </c>
      <c r="I37" s="36" t="e">
        <f>'Mgmt ENI YTD'!I37-#REF!</f>
        <v>#REF!</v>
      </c>
      <c r="J37" s="11" t="e">
        <f>'Mgmt ENI YTD'!J37-#REF!</f>
        <v>#REF!</v>
      </c>
      <c r="K37" s="45" t="e">
        <f>'Mgmt ENI YTD'!K37-#REF!</f>
        <v>#REF!</v>
      </c>
      <c r="L37" s="11" t="e">
        <f>'Mgmt ENI YTD'!L37-#REF!</f>
        <v>#REF!</v>
      </c>
      <c r="M37" s="42" t="e">
        <f>'Mgmt ENI YTD'!M37-#REF!</f>
        <v>#REF!</v>
      </c>
      <c r="N37" s="53" t="e">
        <f>'Mgmt ENI YTD'!N37-#REF!</f>
        <v>#REF!</v>
      </c>
      <c r="O37" s="11" t="e">
        <f>'Mgmt ENI YTD'!O37-#REF!</f>
        <v>#REF!</v>
      </c>
      <c r="P37" s="56" t="e">
        <f>'Mgmt ENI YTD'!P37-#REF!</f>
        <v>#REF!</v>
      </c>
      <c r="Q37" s="12" t="e">
        <f>'Mgmt ENI YTD'!Q37-#REF!</f>
        <v>#REF!</v>
      </c>
      <c r="R37" s="56" t="e">
        <f>'Mgmt ENI YTD'!R37-#REF!</f>
        <v>#REF!</v>
      </c>
      <c r="S37" s="50" t="e">
        <f>'Mgmt ENI YTD'!S37-#REF!</f>
        <v>#REF!</v>
      </c>
      <c r="T37" s="12" t="e">
        <f>'Mgmt ENI YTD'!T37-#REF!</f>
        <v>#REF!</v>
      </c>
      <c r="U37" s="36" t="e">
        <f>'Mgmt ENI YTD'!U37-#REF!</f>
        <v>#REF!</v>
      </c>
      <c r="V37" s="11" t="e">
        <f>'Mgmt ENI YTD'!V37-#REF!</f>
        <v>#REF!</v>
      </c>
      <c r="W37" s="44" t="e">
        <f>'Mgmt ENI YTD'!W37-#REF!</f>
        <v>#REF!</v>
      </c>
      <c r="X37" s="11" t="e">
        <f>'Mgmt ENI YTD'!X37-#REF!</f>
        <v>#REF!</v>
      </c>
      <c r="Y37" s="42" t="e">
        <f>'Mgmt ENI YTD'!Y37-#REF!</f>
        <v>#REF!</v>
      </c>
      <c r="Z37" s="53" t="e">
        <f>'Mgmt ENI YTD'!Z37-#REF!</f>
        <v>#REF!</v>
      </c>
      <c r="AA37" s="11" t="e">
        <f>'Mgmt ENI YTD'!AA37-#REF!</f>
        <v>#REF!</v>
      </c>
      <c r="AB37" s="36" t="e">
        <f>'Mgmt ENI YTD'!AB37-#REF!</f>
        <v>#REF!</v>
      </c>
      <c r="AC37" s="11" t="e">
        <f>'Mgmt ENI YTD'!AC37-#REF!</f>
        <v>#REF!</v>
      </c>
      <c r="AD37" s="75" t="e">
        <f>'Mgmt ENI YTD'!AD37-#REF!</f>
        <v>#REF!</v>
      </c>
      <c r="AE37" s="11" t="e">
        <f>'Mgmt ENI YTD'!AE37-#REF!</f>
        <v>#REF!</v>
      </c>
      <c r="AF37" s="42" t="e">
        <f>'Mgmt ENI YTD'!AF37-#REF!</f>
        <v>#REF!</v>
      </c>
      <c r="AG37" s="53" t="e">
        <f>'Mgmt ENI YTD'!AG37-#REF!</f>
        <v>#REF!</v>
      </c>
      <c r="AH37" s="11" t="e">
        <f>'Mgmt ENI YTD'!AH37-#REF!</f>
        <v>#REF!</v>
      </c>
      <c r="AI37" s="56" t="e">
        <f>'Mgmt ENI YTD'!AI37-#REF!</f>
        <v>#REF!</v>
      </c>
      <c r="AJ37" s="12" t="e">
        <f>'Mgmt ENI YTD'!AJ37-#REF!</f>
        <v>#REF!</v>
      </c>
      <c r="AK37" s="56" t="e">
        <f>'Mgmt ENI YTD'!AK37-#REF!</f>
        <v>#REF!</v>
      </c>
      <c r="AL37" s="50" t="e">
        <f>'Mgmt ENI YTD'!AL37-#REF!</f>
        <v>#REF!</v>
      </c>
      <c r="AM37" s="12" t="e">
        <f>'Mgmt ENI YTD'!AM37-#REF!</f>
        <v>#REF!</v>
      </c>
      <c r="AN37" s="36" t="e">
        <f>'Mgmt ENI YTD'!AN37-#REF!</f>
        <v>#REF!</v>
      </c>
      <c r="AO37" s="11" t="e">
        <f>'Mgmt ENI YTD'!AO37-#REF!</f>
        <v>#REF!</v>
      </c>
      <c r="AP37" s="44" t="e">
        <f>'Mgmt ENI YTD'!AP37-#REF!</f>
        <v>#REF!</v>
      </c>
      <c r="AQ37" s="11" t="e">
        <f>'Mgmt ENI YTD'!AQ37-#REF!</f>
        <v>#REF!</v>
      </c>
      <c r="AR37" s="42" t="e">
        <f>'Mgmt ENI YTD'!AR37-#REF!</f>
        <v>#REF!</v>
      </c>
      <c r="AS37" s="53" t="e">
        <f>'Mgmt ENI YTD'!AS37-#REF!</f>
        <v>#REF!</v>
      </c>
      <c r="AT37" s="11" t="e">
        <f>'Mgmt ENI YTD'!AT37-#REF!</f>
        <v>#REF!</v>
      </c>
      <c r="AU37" s="36" t="e">
        <f>'Mgmt ENI YTD'!AU37-#REF!</f>
        <v>#REF!</v>
      </c>
      <c r="AV37" s="11" t="e">
        <f>'Mgmt ENI YTD'!AV37-#REF!</f>
        <v>#REF!</v>
      </c>
      <c r="AW37" s="75" t="e">
        <f>'Mgmt ENI YTD'!AW37-#REF!</f>
        <v>#REF!</v>
      </c>
      <c r="AX37" s="11" t="e">
        <f>'Mgmt ENI YTD'!AX37-#REF!</f>
        <v>#REF!</v>
      </c>
      <c r="AY37" s="42" t="e">
        <f>'Mgmt ENI YTD'!AY37-#REF!</f>
        <v>#REF!</v>
      </c>
      <c r="AZ37" s="53" t="e">
        <f>'Mgmt ENI YTD'!AZ37-#REF!</f>
        <v>#REF!</v>
      </c>
      <c r="BA37" s="11" t="e">
        <f>'Mgmt ENI YTD'!BA37-#REF!</f>
        <v>#REF!</v>
      </c>
      <c r="BB37" s="56" t="e">
        <f>'Mgmt ENI YTD'!BB37-#REF!</f>
        <v>#REF!</v>
      </c>
      <c r="BC37" s="12" t="e">
        <f>'Mgmt ENI YTD'!BC37-#REF!</f>
        <v>#REF!</v>
      </c>
      <c r="BD37" s="56" t="e">
        <f>'Mgmt ENI YTD'!BD37-#REF!</f>
        <v>#REF!</v>
      </c>
      <c r="BE37" s="50" t="e">
        <f>'Mgmt ENI YTD'!BE37-#REF!</f>
        <v>#REF!</v>
      </c>
      <c r="BF37" s="12" t="e">
        <f>'Mgmt ENI YTD'!BF37-#REF!</f>
        <v>#REF!</v>
      </c>
      <c r="BG37" s="56" t="e">
        <f>'Mgmt ENI YTD'!BG37-#REF!</f>
        <v>#REF!</v>
      </c>
      <c r="BH37" s="3" t="e">
        <f>'Mgmt ENI YTD'!BH37-#REF!</f>
        <v>#REF!</v>
      </c>
      <c r="BI37" s="56" t="e">
        <f>'Mgmt ENI YTD'!BI37-#REF!</f>
        <v>#REF!</v>
      </c>
      <c r="BJ37" s="3" t="e">
        <f>'Mgmt ENI YTD'!BJ37-#REF!</f>
        <v>#REF!</v>
      </c>
      <c r="BK37" s="56" t="e">
        <f>'Mgmt ENI YTD'!BK37-#REF!</f>
        <v>#REF!</v>
      </c>
      <c r="BM37" s="32">
        <f>SUM('Essbase - Mgmt View'!G51)</f>
        <v>23267215.26546739</v>
      </c>
      <c r="BN37" s="32">
        <f t="shared" ref="BN37:BN43" si="5">ROUND(BM37/1000,0)</f>
        <v>23267</v>
      </c>
      <c r="BO37" s="72" t="e">
        <f t="shared" si="4"/>
        <v>#REF!</v>
      </c>
    </row>
    <row r="38" spans="1:67">
      <c r="A38" s="85" t="s">
        <v>9</v>
      </c>
      <c r="B38" s="30" t="e">
        <f>'Mgmt ENI YTD'!B38-#REF!</f>
        <v>#REF!</v>
      </c>
      <c r="C38" s="11" t="e">
        <f>'Mgmt ENI YTD'!C38-#REF!</f>
        <v>#REF!</v>
      </c>
      <c r="D38" s="30" t="e">
        <f>'Mgmt ENI YTD'!D38-#REF!</f>
        <v>#REF!</v>
      </c>
      <c r="E38" s="11" t="e">
        <f>'Mgmt ENI YTD'!E38-#REF!</f>
        <v>#REF!</v>
      </c>
      <c r="F38" s="30" t="e">
        <f>'Mgmt ENI YTD'!F38-#REF!</f>
        <v>#REF!</v>
      </c>
      <c r="G38" s="53" t="e">
        <f>'Mgmt ENI YTD'!G38-#REF!</f>
        <v>#REF!</v>
      </c>
      <c r="H38" s="11" t="e">
        <f>'Mgmt ENI YTD'!H38-#REF!</f>
        <v>#REF!</v>
      </c>
      <c r="I38" s="30" t="e">
        <f>'Mgmt ENI YTD'!I38-#REF!</f>
        <v>#REF!</v>
      </c>
      <c r="J38" s="11" t="e">
        <f>'Mgmt ENI YTD'!J38-#REF!</f>
        <v>#REF!</v>
      </c>
      <c r="K38" s="30" t="e">
        <f>'Mgmt ENI YTD'!K38-#REF!</f>
        <v>#REF!</v>
      </c>
      <c r="L38" s="11" t="e">
        <f>'Mgmt ENI YTD'!L38-#REF!</f>
        <v>#REF!</v>
      </c>
      <c r="M38" s="30" t="e">
        <f>'Mgmt ENI YTD'!M38-#REF!</f>
        <v>#REF!</v>
      </c>
      <c r="N38" s="53" t="e">
        <f>'Mgmt ENI YTD'!N38-#REF!</f>
        <v>#REF!</v>
      </c>
      <c r="O38" s="11" t="e">
        <f>'Mgmt ENI YTD'!O38-#REF!</f>
        <v>#REF!</v>
      </c>
      <c r="P38" s="30" t="e">
        <f>'Mgmt ENI YTD'!P38-#REF!</f>
        <v>#REF!</v>
      </c>
      <c r="Q38" s="12" t="e">
        <f>'Mgmt ENI YTD'!Q38-#REF!</f>
        <v>#REF!</v>
      </c>
      <c r="R38" s="30" t="e">
        <f>'Mgmt ENI YTD'!R38-#REF!</f>
        <v>#REF!</v>
      </c>
      <c r="S38" s="50" t="e">
        <f>'Mgmt ENI YTD'!S38-#REF!</f>
        <v>#REF!</v>
      </c>
      <c r="T38" s="12" t="e">
        <f>'Mgmt ENI YTD'!T38-#REF!</f>
        <v>#REF!</v>
      </c>
      <c r="U38" s="30" t="e">
        <f>'Mgmt ENI YTD'!U38-#REF!</f>
        <v>#REF!</v>
      </c>
      <c r="V38" s="11" t="e">
        <f>'Mgmt ENI YTD'!V38-#REF!</f>
        <v>#REF!</v>
      </c>
      <c r="W38" s="30" t="e">
        <f>'Mgmt ENI YTD'!W38-#REF!</f>
        <v>#REF!</v>
      </c>
      <c r="X38" s="11" t="e">
        <f>'Mgmt ENI YTD'!X38-#REF!</f>
        <v>#REF!</v>
      </c>
      <c r="Y38" s="30" t="e">
        <f>'Mgmt ENI YTD'!Y38-#REF!</f>
        <v>#REF!</v>
      </c>
      <c r="Z38" s="53" t="e">
        <f>'Mgmt ENI YTD'!Z38-#REF!</f>
        <v>#REF!</v>
      </c>
      <c r="AA38" s="11" t="e">
        <f>'Mgmt ENI YTD'!AA38-#REF!</f>
        <v>#REF!</v>
      </c>
      <c r="AB38" s="30" t="e">
        <f>'Mgmt ENI YTD'!AB38-#REF!</f>
        <v>#REF!</v>
      </c>
      <c r="AC38" s="11" t="e">
        <f>'Mgmt ENI YTD'!AC38-#REF!</f>
        <v>#REF!</v>
      </c>
      <c r="AD38" s="30" t="e">
        <f>'Mgmt ENI YTD'!AD38-#REF!</f>
        <v>#REF!</v>
      </c>
      <c r="AE38" s="11" t="e">
        <f>'Mgmt ENI YTD'!AE38-#REF!</f>
        <v>#REF!</v>
      </c>
      <c r="AF38" s="30" t="e">
        <f>'Mgmt ENI YTD'!AF38-#REF!</f>
        <v>#REF!</v>
      </c>
      <c r="AG38" s="53" t="e">
        <f>'Mgmt ENI YTD'!AG38-#REF!</f>
        <v>#REF!</v>
      </c>
      <c r="AH38" s="11" t="e">
        <f>'Mgmt ENI YTD'!AH38-#REF!</f>
        <v>#REF!</v>
      </c>
      <c r="AI38" s="30" t="e">
        <f>'Mgmt ENI YTD'!AI38-#REF!</f>
        <v>#REF!</v>
      </c>
      <c r="AJ38" s="12" t="e">
        <f>'Mgmt ENI YTD'!AJ38-#REF!</f>
        <v>#REF!</v>
      </c>
      <c r="AK38" s="30" t="e">
        <f>'Mgmt ENI YTD'!AK38-#REF!</f>
        <v>#REF!</v>
      </c>
      <c r="AL38" s="50" t="e">
        <f>'Mgmt ENI YTD'!AL38-#REF!</f>
        <v>#REF!</v>
      </c>
      <c r="AM38" s="12" t="e">
        <f>'Mgmt ENI YTD'!AM38-#REF!</f>
        <v>#REF!</v>
      </c>
      <c r="AN38" s="30" t="e">
        <f>'Mgmt ENI YTD'!AN38-#REF!</f>
        <v>#REF!</v>
      </c>
      <c r="AO38" s="11" t="e">
        <f>'Mgmt ENI YTD'!AO38-#REF!</f>
        <v>#REF!</v>
      </c>
      <c r="AP38" s="30" t="e">
        <f>'Mgmt ENI YTD'!AP38-#REF!</f>
        <v>#REF!</v>
      </c>
      <c r="AQ38" s="11" t="e">
        <f>'Mgmt ENI YTD'!AQ38-#REF!</f>
        <v>#REF!</v>
      </c>
      <c r="AR38" s="30" t="e">
        <f>'Mgmt ENI YTD'!AR38-#REF!</f>
        <v>#REF!</v>
      </c>
      <c r="AS38" s="53" t="e">
        <f>'Mgmt ENI YTD'!AS38-#REF!</f>
        <v>#REF!</v>
      </c>
      <c r="AT38" s="11" t="e">
        <f>'Mgmt ENI YTD'!AT38-#REF!</f>
        <v>#REF!</v>
      </c>
      <c r="AU38" s="30" t="e">
        <f>'Mgmt ENI YTD'!AU38-#REF!</f>
        <v>#REF!</v>
      </c>
      <c r="AV38" s="11" t="e">
        <f>'Mgmt ENI YTD'!AV38-#REF!</f>
        <v>#REF!</v>
      </c>
      <c r="AW38" s="30" t="e">
        <f>'Mgmt ENI YTD'!AW38-#REF!</f>
        <v>#REF!</v>
      </c>
      <c r="AX38" s="11" t="e">
        <f>'Mgmt ENI YTD'!AX38-#REF!</f>
        <v>#REF!</v>
      </c>
      <c r="AY38" s="30" t="e">
        <f>'Mgmt ENI YTD'!AY38-#REF!</f>
        <v>#REF!</v>
      </c>
      <c r="AZ38" s="53" t="e">
        <f>'Mgmt ENI YTD'!AZ38-#REF!</f>
        <v>#REF!</v>
      </c>
      <c r="BA38" s="11" t="e">
        <f>'Mgmt ENI YTD'!BA38-#REF!</f>
        <v>#REF!</v>
      </c>
      <c r="BB38" s="30" t="e">
        <f>'Mgmt ENI YTD'!BB38-#REF!</f>
        <v>#REF!</v>
      </c>
      <c r="BC38" s="12" t="e">
        <f>'Mgmt ENI YTD'!BC38-#REF!</f>
        <v>#REF!</v>
      </c>
      <c r="BD38" s="30" t="e">
        <f>'Mgmt ENI YTD'!BD38-#REF!</f>
        <v>#REF!</v>
      </c>
      <c r="BE38" s="50" t="e">
        <f>'Mgmt ENI YTD'!BE38-#REF!</f>
        <v>#REF!</v>
      </c>
      <c r="BF38" s="12" t="e">
        <f>'Mgmt ENI YTD'!BF38-#REF!</f>
        <v>#REF!</v>
      </c>
      <c r="BG38" s="30" t="e">
        <f>'Mgmt ENI YTD'!BG38-#REF!</f>
        <v>#REF!</v>
      </c>
      <c r="BH38" s="3" t="e">
        <f>'Mgmt ENI YTD'!BH38-#REF!</f>
        <v>#REF!</v>
      </c>
      <c r="BI38" s="30" t="e">
        <f>'Mgmt ENI YTD'!BI38-#REF!</f>
        <v>#REF!</v>
      </c>
      <c r="BJ38" s="3" t="e">
        <f>'Mgmt ENI YTD'!BJ38-#REF!</f>
        <v>#REF!</v>
      </c>
      <c r="BK38" s="30" t="e">
        <f>'Mgmt ENI YTD'!BK38-#REF!</f>
        <v>#REF!</v>
      </c>
      <c r="BM38" s="69">
        <f>SUM(BM34:BM37)</f>
        <v>223275794.71001005</v>
      </c>
      <c r="BN38" s="69">
        <f t="shared" si="5"/>
        <v>223276</v>
      </c>
      <c r="BO38" s="72" t="e">
        <f t="shared" si="4"/>
        <v>#REF!</v>
      </c>
    </row>
    <row r="39" spans="1:67">
      <c r="A39" s="10" t="s">
        <v>10</v>
      </c>
      <c r="B39" s="36" t="e">
        <f>'Mgmt ENI YTD'!B39-#REF!</f>
        <v>#REF!</v>
      </c>
      <c r="C39" s="11" t="e">
        <f>'Mgmt ENI YTD'!C39-#REF!</f>
        <v>#REF!</v>
      </c>
      <c r="D39" s="44" t="e">
        <f>'Mgmt ENI YTD'!D39-#REF!</f>
        <v>#REF!</v>
      </c>
      <c r="E39" s="11" t="e">
        <f>'Mgmt ENI YTD'!E39-#REF!</f>
        <v>#REF!</v>
      </c>
      <c r="F39" s="43" t="e">
        <f>'Mgmt ENI YTD'!F39-#REF!</f>
        <v>#REF!</v>
      </c>
      <c r="G39" s="53" t="e">
        <f>'Mgmt ENI YTD'!G39-#REF!</f>
        <v>#REF!</v>
      </c>
      <c r="H39" s="11" t="e">
        <f>'Mgmt ENI YTD'!H39-#REF!</f>
        <v>#REF!</v>
      </c>
      <c r="I39" s="36" t="e">
        <f>'Mgmt ENI YTD'!I39-#REF!</f>
        <v>#REF!</v>
      </c>
      <c r="J39" s="11" t="e">
        <f>'Mgmt ENI YTD'!J39-#REF!</f>
        <v>#REF!</v>
      </c>
      <c r="K39" s="44" t="e">
        <f>'Mgmt ENI YTD'!K39-#REF!</f>
        <v>#REF!</v>
      </c>
      <c r="L39" s="11" t="e">
        <f>'Mgmt ENI YTD'!L39-#REF!</f>
        <v>#REF!</v>
      </c>
      <c r="M39" s="43" t="e">
        <f>'Mgmt ENI YTD'!M39-#REF!</f>
        <v>#REF!</v>
      </c>
      <c r="N39" s="53" t="e">
        <f>'Mgmt ENI YTD'!N39-#REF!</f>
        <v>#REF!</v>
      </c>
      <c r="O39" s="11" t="e">
        <f>'Mgmt ENI YTD'!O39-#REF!</f>
        <v>#REF!</v>
      </c>
      <c r="P39" s="43" t="e">
        <f>'Mgmt ENI YTD'!P39-#REF!</f>
        <v>#REF!</v>
      </c>
      <c r="Q39" s="12" t="e">
        <f>'Mgmt ENI YTD'!Q39-#REF!</f>
        <v>#REF!</v>
      </c>
      <c r="R39" s="43" t="e">
        <f>'Mgmt ENI YTD'!R39-#REF!</f>
        <v>#REF!</v>
      </c>
      <c r="S39" s="50" t="e">
        <f>'Mgmt ENI YTD'!S39-#REF!</f>
        <v>#REF!</v>
      </c>
      <c r="T39" s="12" t="e">
        <f>'Mgmt ENI YTD'!T39-#REF!</f>
        <v>#REF!</v>
      </c>
      <c r="U39" s="36" t="e">
        <f>'Mgmt ENI YTD'!U39-#REF!</f>
        <v>#REF!</v>
      </c>
      <c r="V39" s="11" t="e">
        <f>'Mgmt ENI YTD'!V39-#REF!</f>
        <v>#REF!</v>
      </c>
      <c r="W39" s="44" t="e">
        <f>'Mgmt ENI YTD'!W39-#REF!</f>
        <v>#REF!</v>
      </c>
      <c r="X39" s="11" t="e">
        <f>'Mgmt ENI YTD'!X39-#REF!</f>
        <v>#REF!</v>
      </c>
      <c r="Y39" s="43" t="e">
        <f>'Mgmt ENI YTD'!Y39-#REF!</f>
        <v>#REF!</v>
      </c>
      <c r="Z39" s="53" t="e">
        <f>'Mgmt ENI YTD'!Z39-#REF!</f>
        <v>#REF!</v>
      </c>
      <c r="AA39" s="11" t="e">
        <f>'Mgmt ENI YTD'!AA39-#REF!</f>
        <v>#REF!</v>
      </c>
      <c r="AB39" s="36" t="e">
        <f>'Mgmt ENI YTD'!AB39-#REF!</f>
        <v>#REF!</v>
      </c>
      <c r="AC39" s="11" t="e">
        <f>'Mgmt ENI YTD'!AC39-#REF!</f>
        <v>#REF!</v>
      </c>
      <c r="AD39" s="44" t="e">
        <f>'Mgmt ENI YTD'!AD39-#REF!</f>
        <v>#REF!</v>
      </c>
      <c r="AE39" s="11" t="e">
        <f>'Mgmt ENI YTD'!AE39-#REF!</f>
        <v>#REF!</v>
      </c>
      <c r="AF39" s="43" t="e">
        <f>'Mgmt ENI YTD'!AF39-#REF!</f>
        <v>#REF!</v>
      </c>
      <c r="AG39" s="53" t="e">
        <f>'Mgmt ENI YTD'!AG39-#REF!</f>
        <v>#REF!</v>
      </c>
      <c r="AH39" s="11" t="e">
        <f>'Mgmt ENI YTD'!AH39-#REF!</f>
        <v>#REF!</v>
      </c>
      <c r="AI39" s="43" t="e">
        <f>'Mgmt ENI YTD'!AI39-#REF!</f>
        <v>#REF!</v>
      </c>
      <c r="AJ39" s="12" t="e">
        <f>'Mgmt ENI YTD'!AJ39-#REF!</f>
        <v>#REF!</v>
      </c>
      <c r="AK39" s="43" t="e">
        <f>'Mgmt ENI YTD'!AK39-#REF!</f>
        <v>#REF!</v>
      </c>
      <c r="AL39" s="50" t="e">
        <f>'Mgmt ENI YTD'!AL39-#REF!</f>
        <v>#REF!</v>
      </c>
      <c r="AM39" s="12" t="e">
        <f>'Mgmt ENI YTD'!AM39-#REF!</f>
        <v>#REF!</v>
      </c>
      <c r="AN39" s="36" t="e">
        <f>'Mgmt ENI YTD'!AN39-#REF!</f>
        <v>#REF!</v>
      </c>
      <c r="AO39" s="11" t="e">
        <f>'Mgmt ENI YTD'!AO39-#REF!</f>
        <v>#REF!</v>
      </c>
      <c r="AP39" s="44" t="e">
        <f>'Mgmt ENI YTD'!AP39-#REF!</f>
        <v>#REF!</v>
      </c>
      <c r="AQ39" s="11" t="e">
        <f>'Mgmt ENI YTD'!AQ39-#REF!</f>
        <v>#REF!</v>
      </c>
      <c r="AR39" s="43" t="e">
        <f>'Mgmt ENI YTD'!AR39-#REF!</f>
        <v>#REF!</v>
      </c>
      <c r="AS39" s="53" t="e">
        <f>'Mgmt ENI YTD'!AS39-#REF!</f>
        <v>#REF!</v>
      </c>
      <c r="AT39" s="11" t="e">
        <f>'Mgmt ENI YTD'!AT39-#REF!</f>
        <v>#REF!</v>
      </c>
      <c r="AU39" s="36" t="e">
        <f>'Mgmt ENI YTD'!AU39-#REF!</f>
        <v>#REF!</v>
      </c>
      <c r="AV39" s="11" t="e">
        <f>'Mgmt ENI YTD'!AV39-#REF!</f>
        <v>#REF!</v>
      </c>
      <c r="AW39" s="44" t="e">
        <f>'Mgmt ENI YTD'!AW39-#REF!</f>
        <v>#REF!</v>
      </c>
      <c r="AX39" s="11" t="e">
        <f>'Mgmt ENI YTD'!AX39-#REF!</f>
        <v>#REF!</v>
      </c>
      <c r="AY39" s="43" t="e">
        <f>'Mgmt ENI YTD'!AY39-#REF!</f>
        <v>#REF!</v>
      </c>
      <c r="AZ39" s="53" t="e">
        <f>'Mgmt ENI YTD'!AZ39-#REF!</f>
        <v>#REF!</v>
      </c>
      <c r="BA39" s="11" t="e">
        <f>'Mgmt ENI YTD'!BA39-#REF!</f>
        <v>#REF!</v>
      </c>
      <c r="BB39" s="43" t="e">
        <f>'Mgmt ENI YTD'!BB39-#REF!</f>
        <v>#REF!</v>
      </c>
      <c r="BC39" s="12" t="e">
        <f>'Mgmt ENI YTD'!BC39-#REF!</f>
        <v>#REF!</v>
      </c>
      <c r="BD39" s="43" t="e">
        <f>'Mgmt ENI YTD'!BD39-#REF!</f>
        <v>#REF!</v>
      </c>
      <c r="BE39" s="50" t="e">
        <f>'Mgmt ENI YTD'!BE39-#REF!</f>
        <v>#REF!</v>
      </c>
      <c r="BF39" s="12" t="e">
        <f>'Mgmt ENI YTD'!BF39-#REF!</f>
        <v>#REF!</v>
      </c>
      <c r="BG39" s="43" t="e">
        <f>'Mgmt ENI YTD'!BG39-#REF!</f>
        <v>#REF!</v>
      </c>
      <c r="BH39" s="3" t="e">
        <f>'Mgmt ENI YTD'!BH39-#REF!</f>
        <v>#REF!</v>
      </c>
      <c r="BI39" s="43" t="e">
        <f>'Mgmt ENI YTD'!BI39-#REF!</f>
        <v>#REF!</v>
      </c>
      <c r="BJ39" s="3" t="e">
        <f>'Mgmt ENI YTD'!BJ39-#REF!</f>
        <v>#REF!</v>
      </c>
      <c r="BK39" s="43" t="e">
        <f>'Mgmt ENI YTD'!BK39-#REF!</f>
        <v>#REF!</v>
      </c>
      <c r="BM39" s="67">
        <f>-SUM('Essbase - Mgmt View'!G54)</f>
        <v>-3243852.02</v>
      </c>
      <c r="BN39" s="67">
        <f t="shared" si="5"/>
        <v>-3244</v>
      </c>
      <c r="BO39" s="72" t="e">
        <f t="shared" si="4"/>
        <v>#REF!</v>
      </c>
    </row>
    <row r="40" spans="1:67">
      <c r="A40" s="15" t="s">
        <v>71</v>
      </c>
      <c r="B40" s="30" t="e">
        <f>'Mgmt ENI YTD'!B40-#REF!</f>
        <v>#REF!</v>
      </c>
      <c r="C40" s="11" t="e">
        <f>'Mgmt ENI YTD'!C40-#REF!</f>
        <v>#REF!</v>
      </c>
      <c r="D40" s="30" t="e">
        <f>'Mgmt ENI YTD'!D40-#REF!</f>
        <v>#REF!</v>
      </c>
      <c r="E40" s="11" t="e">
        <f>'Mgmt ENI YTD'!E40-#REF!</f>
        <v>#REF!</v>
      </c>
      <c r="F40" s="30" t="e">
        <f>'Mgmt ENI YTD'!F40-#REF!</f>
        <v>#REF!</v>
      </c>
      <c r="G40" s="53" t="e">
        <f>'Mgmt ENI YTD'!G40-#REF!</f>
        <v>#REF!</v>
      </c>
      <c r="H40" s="11" t="e">
        <f>'Mgmt ENI YTD'!H40-#REF!</f>
        <v>#REF!</v>
      </c>
      <c r="I40" s="30" t="e">
        <f>'Mgmt ENI YTD'!I40-#REF!</f>
        <v>#REF!</v>
      </c>
      <c r="J40" s="11" t="e">
        <f>'Mgmt ENI YTD'!J40-#REF!</f>
        <v>#REF!</v>
      </c>
      <c r="K40" s="30" t="e">
        <f>'Mgmt ENI YTD'!K40-#REF!</f>
        <v>#REF!</v>
      </c>
      <c r="L40" s="11" t="e">
        <f>'Mgmt ENI YTD'!L40-#REF!</f>
        <v>#REF!</v>
      </c>
      <c r="M40" s="30" t="e">
        <f>'Mgmt ENI YTD'!M40-#REF!</f>
        <v>#REF!</v>
      </c>
      <c r="N40" s="53" t="e">
        <f>'Mgmt ENI YTD'!N40-#REF!</f>
        <v>#REF!</v>
      </c>
      <c r="O40" s="11" t="e">
        <f>'Mgmt ENI YTD'!O40-#REF!</f>
        <v>#REF!</v>
      </c>
      <c r="P40" s="30" t="e">
        <f>'Mgmt ENI YTD'!P40-#REF!</f>
        <v>#REF!</v>
      </c>
      <c r="Q40" s="12" t="e">
        <f>'Mgmt ENI YTD'!Q40-#REF!</f>
        <v>#REF!</v>
      </c>
      <c r="R40" s="30" t="e">
        <f>'Mgmt ENI YTD'!R40-#REF!</f>
        <v>#REF!</v>
      </c>
      <c r="S40" s="50" t="e">
        <f>'Mgmt ENI YTD'!S40-#REF!</f>
        <v>#REF!</v>
      </c>
      <c r="T40" s="12" t="e">
        <f>'Mgmt ENI YTD'!T40-#REF!</f>
        <v>#REF!</v>
      </c>
      <c r="U40" s="30" t="e">
        <f>'Mgmt ENI YTD'!U40-#REF!</f>
        <v>#REF!</v>
      </c>
      <c r="V40" s="11" t="e">
        <f>'Mgmt ENI YTD'!V40-#REF!</f>
        <v>#REF!</v>
      </c>
      <c r="W40" s="30" t="e">
        <f>'Mgmt ENI YTD'!W40-#REF!</f>
        <v>#REF!</v>
      </c>
      <c r="X40" s="11" t="e">
        <f>'Mgmt ENI YTD'!X40-#REF!</f>
        <v>#REF!</v>
      </c>
      <c r="Y40" s="30" t="e">
        <f>'Mgmt ENI YTD'!Y40-#REF!</f>
        <v>#REF!</v>
      </c>
      <c r="Z40" s="53" t="e">
        <f>'Mgmt ENI YTD'!Z40-#REF!</f>
        <v>#REF!</v>
      </c>
      <c r="AA40" s="11" t="e">
        <f>'Mgmt ENI YTD'!AA40-#REF!</f>
        <v>#REF!</v>
      </c>
      <c r="AB40" s="30" t="e">
        <f>'Mgmt ENI YTD'!AB40-#REF!</f>
        <v>#REF!</v>
      </c>
      <c r="AC40" s="11" t="e">
        <f>'Mgmt ENI YTD'!AC40-#REF!</f>
        <v>#REF!</v>
      </c>
      <c r="AD40" s="30" t="e">
        <f>'Mgmt ENI YTD'!AD40-#REF!</f>
        <v>#REF!</v>
      </c>
      <c r="AE40" s="11" t="e">
        <f>'Mgmt ENI YTD'!AE40-#REF!</f>
        <v>#REF!</v>
      </c>
      <c r="AF40" s="30" t="e">
        <f>'Mgmt ENI YTD'!AF40-#REF!</f>
        <v>#REF!</v>
      </c>
      <c r="AG40" s="53" t="e">
        <f>'Mgmt ENI YTD'!AG40-#REF!</f>
        <v>#REF!</v>
      </c>
      <c r="AH40" s="11" t="e">
        <f>'Mgmt ENI YTD'!AH40-#REF!</f>
        <v>#REF!</v>
      </c>
      <c r="AI40" s="30" t="e">
        <f>'Mgmt ENI YTD'!AI40-#REF!</f>
        <v>#REF!</v>
      </c>
      <c r="AJ40" s="12" t="e">
        <f>'Mgmt ENI YTD'!AJ40-#REF!</f>
        <v>#REF!</v>
      </c>
      <c r="AK40" s="30" t="e">
        <f>'Mgmt ENI YTD'!AK40-#REF!</f>
        <v>#REF!</v>
      </c>
      <c r="AL40" s="50" t="e">
        <f>'Mgmt ENI YTD'!AL40-#REF!</f>
        <v>#REF!</v>
      </c>
      <c r="AM40" s="12" t="e">
        <f>'Mgmt ENI YTD'!AM40-#REF!</f>
        <v>#REF!</v>
      </c>
      <c r="AN40" s="30" t="e">
        <f>'Mgmt ENI YTD'!AN40-#REF!</f>
        <v>#REF!</v>
      </c>
      <c r="AO40" s="11" t="e">
        <f>'Mgmt ENI YTD'!AO40-#REF!</f>
        <v>#REF!</v>
      </c>
      <c r="AP40" s="30" t="e">
        <f>'Mgmt ENI YTD'!AP40-#REF!</f>
        <v>#REF!</v>
      </c>
      <c r="AQ40" s="11" t="e">
        <f>'Mgmt ENI YTD'!AQ40-#REF!</f>
        <v>#REF!</v>
      </c>
      <c r="AR40" s="30" t="e">
        <f>'Mgmt ENI YTD'!AR40-#REF!</f>
        <v>#REF!</v>
      </c>
      <c r="AS40" s="53" t="e">
        <f>'Mgmt ENI YTD'!AS40-#REF!</f>
        <v>#REF!</v>
      </c>
      <c r="AT40" s="11" t="e">
        <f>'Mgmt ENI YTD'!AT40-#REF!</f>
        <v>#REF!</v>
      </c>
      <c r="AU40" s="30" t="e">
        <f>'Mgmt ENI YTD'!AU40-#REF!</f>
        <v>#REF!</v>
      </c>
      <c r="AV40" s="11" t="e">
        <f>'Mgmt ENI YTD'!AV40-#REF!</f>
        <v>#REF!</v>
      </c>
      <c r="AW40" s="30" t="e">
        <f>'Mgmt ENI YTD'!AW40-#REF!</f>
        <v>#REF!</v>
      </c>
      <c r="AX40" s="11" t="e">
        <f>'Mgmt ENI YTD'!AX40-#REF!</f>
        <v>#REF!</v>
      </c>
      <c r="AY40" s="30" t="e">
        <f>'Mgmt ENI YTD'!AY40-#REF!</f>
        <v>#REF!</v>
      </c>
      <c r="AZ40" s="53" t="e">
        <f>'Mgmt ENI YTD'!AZ40-#REF!</f>
        <v>#REF!</v>
      </c>
      <c r="BA40" s="11" t="e">
        <f>'Mgmt ENI YTD'!BA40-#REF!</f>
        <v>#REF!</v>
      </c>
      <c r="BB40" s="30" t="e">
        <f>'Mgmt ENI YTD'!BB40-#REF!</f>
        <v>#REF!</v>
      </c>
      <c r="BC40" s="12" t="e">
        <f>'Mgmt ENI YTD'!BC40-#REF!</f>
        <v>#REF!</v>
      </c>
      <c r="BD40" s="30" t="e">
        <f>'Mgmt ENI YTD'!BD40-#REF!</f>
        <v>#REF!</v>
      </c>
      <c r="BE40" s="50" t="e">
        <f>'Mgmt ENI YTD'!BE40-#REF!</f>
        <v>#REF!</v>
      </c>
      <c r="BF40" s="12" t="e">
        <f>'Mgmt ENI YTD'!BF40-#REF!</f>
        <v>#REF!</v>
      </c>
      <c r="BG40" s="30" t="e">
        <f>'Mgmt ENI YTD'!BG40-#REF!</f>
        <v>#REF!</v>
      </c>
      <c r="BH40" s="3" t="e">
        <f>'Mgmt ENI YTD'!BH40-#REF!</f>
        <v>#REF!</v>
      </c>
      <c r="BI40" s="30" t="e">
        <f>'Mgmt ENI YTD'!BI40-#REF!</f>
        <v>#REF!</v>
      </c>
      <c r="BJ40" s="3" t="e">
        <f>'Mgmt ENI YTD'!BJ40-#REF!</f>
        <v>#REF!</v>
      </c>
      <c r="BK40" s="30" t="e">
        <f>'Mgmt ENI YTD'!BK40-#REF!</f>
        <v>#REF!</v>
      </c>
      <c r="BM40" s="69">
        <f>SUM(BM38:BM39)</f>
        <v>220031942.69001004</v>
      </c>
      <c r="BN40" s="69">
        <f t="shared" si="5"/>
        <v>220032</v>
      </c>
      <c r="BO40" s="72" t="e">
        <f t="shared" si="4"/>
        <v>#REF!</v>
      </c>
    </row>
    <row r="41" spans="1:67" ht="15.75" thickBot="1">
      <c r="A41" s="15" t="s">
        <v>32</v>
      </c>
      <c r="B41" s="91" t="e">
        <f>'Mgmt ENI YTD'!B41-#REF!</f>
        <v>#REF!</v>
      </c>
      <c r="C41" s="11" t="e">
        <f>'Mgmt ENI YTD'!C41-#REF!</f>
        <v>#REF!</v>
      </c>
      <c r="D41" s="91" t="e">
        <f>'Mgmt ENI YTD'!D41-#REF!</f>
        <v>#REF!</v>
      </c>
      <c r="E41" s="11" t="e">
        <f>'Mgmt ENI YTD'!E41-#REF!</f>
        <v>#REF!</v>
      </c>
      <c r="F41" s="91" t="e">
        <f>'Mgmt ENI YTD'!F41-#REF!</f>
        <v>#REF!</v>
      </c>
      <c r="G41" s="53" t="e">
        <f>'Mgmt ENI YTD'!G41-#REF!</f>
        <v>#REF!</v>
      </c>
      <c r="H41" s="11" t="e">
        <f>'Mgmt ENI YTD'!H41-#REF!</f>
        <v>#REF!</v>
      </c>
      <c r="I41" s="91" t="e">
        <f>'Mgmt ENI YTD'!I41-#REF!</f>
        <v>#REF!</v>
      </c>
      <c r="J41" s="11" t="e">
        <f>'Mgmt ENI YTD'!J41-#REF!</f>
        <v>#REF!</v>
      </c>
      <c r="K41" s="91" t="e">
        <f>'Mgmt ENI YTD'!K41-#REF!</f>
        <v>#REF!</v>
      </c>
      <c r="L41" s="11" t="e">
        <f>'Mgmt ENI YTD'!L41-#REF!</f>
        <v>#REF!</v>
      </c>
      <c r="M41" s="91" t="e">
        <f>'Mgmt ENI YTD'!M41-#REF!</f>
        <v>#REF!</v>
      </c>
      <c r="N41" s="53" t="e">
        <f>'Mgmt ENI YTD'!N41-#REF!</f>
        <v>#REF!</v>
      </c>
      <c r="O41" s="11" t="e">
        <f>'Mgmt ENI YTD'!O41-#REF!</f>
        <v>#REF!</v>
      </c>
      <c r="P41" s="91" t="e">
        <f>'Mgmt ENI YTD'!P41-#REF!</f>
        <v>#REF!</v>
      </c>
      <c r="Q41" s="13" t="e">
        <f>'Mgmt ENI YTD'!Q41-#REF!</f>
        <v>#REF!</v>
      </c>
      <c r="R41" s="91" t="e">
        <f>'Mgmt ENI YTD'!R41-#REF!</f>
        <v>#REF!</v>
      </c>
      <c r="S41" s="50" t="e">
        <f>'Mgmt ENI YTD'!S41-#REF!</f>
        <v>#REF!</v>
      </c>
      <c r="T41" s="12" t="e">
        <f>'Mgmt ENI YTD'!T41-#REF!</f>
        <v>#REF!</v>
      </c>
      <c r="U41" s="91" t="e">
        <f>'Mgmt ENI YTD'!U41-#REF!</f>
        <v>#REF!</v>
      </c>
      <c r="V41" s="11" t="e">
        <f>'Mgmt ENI YTD'!V41-#REF!</f>
        <v>#REF!</v>
      </c>
      <c r="W41" s="91" t="e">
        <f>'Mgmt ENI YTD'!W41-#REF!</f>
        <v>#REF!</v>
      </c>
      <c r="X41" s="11" t="e">
        <f>'Mgmt ENI YTD'!X41-#REF!</f>
        <v>#REF!</v>
      </c>
      <c r="Y41" s="91" t="e">
        <f>'Mgmt ENI YTD'!Y41-#REF!</f>
        <v>#REF!</v>
      </c>
      <c r="Z41" s="53" t="e">
        <f>'Mgmt ENI YTD'!Z41-#REF!</f>
        <v>#REF!</v>
      </c>
      <c r="AA41" s="11" t="e">
        <f>'Mgmt ENI YTD'!AA41-#REF!</f>
        <v>#REF!</v>
      </c>
      <c r="AB41" s="91" t="e">
        <f>'Mgmt ENI YTD'!AB41-#REF!</f>
        <v>#REF!</v>
      </c>
      <c r="AC41" s="11" t="e">
        <f>'Mgmt ENI YTD'!AC41-#REF!</f>
        <v>#REF!</v>
      </c>
      <c r="AD41" s="91" t="e">
        <f>'Mgmt ENI YTD'!AD41-#REF!</f>
        <v>#REF!</v>
      </c>
      <c r="AE41" s="11" t="e">
        <f>'Mgmt ENI YTD'!AE41-#REF!</f>
        <v>#REF!</v>
      </c>
      <c r="AF41" s="91" t="e">
        <f>'Mgmt ENI YTD'!AF41-#REF!</f>
        <v>#REF!</v>
      </c>
      <c r="AG41" s="53" t="e">
        <f>'Mgmt ENI YTD'!AG41-#REF!</f>
        <v>#REF!</v>
      </c>
      <c r="AH41" s="11" t="e">
        <f>'Mgmt ENI YTD'!AH41-#REF!</f>
        <v>#REF!</v>
      </c>
      <c r="AI41" s="91" t="e">
        <f>'Mgmt ENI YTD'!AI41-#REF!</f>
        <v>#REF!</v>
      </c>
      <c r="AJ41" s="13" t="e">
        <f>'Mgmt ENI YTD'!AJ41-#REF!</f>
        <v>#REF!</v>
      </c>
      <c r="AK41" s="91" t="e">
        <f>'Mgmt ENI YTD'!AK41-#REF!</f>
        <v>#REF!</v>
      </c>
      <c r="AL41" s="50" t="e">
        <f>'Mgmt ENI YTD'!AL41-#REF!</f>
        <v>#REF!</v>
      </c>
      <c r="AM41" s="12" t="e">
        <f>'Mgmt ENI YTD'!AM41-#REF!</f>
        <v>#REF!</v>
      </c>
      <c r="AN41" s="91" t="e">
        <f>'Mgmt ENI YTD'!AN41-#REF!</f>
        <v>#REF!</v>
      </c>
      <c r="AO41" s="11" t="e">
        <f>'Mgmt ENI YTD'!AO41-#REF!</f>
        <v>#REF!</v>
      </c>
      <c r="AP41" s="91" t="e">
        <f>'Mgmt ENI YTD'!AP41-#REF!</f>
        <v>#REF!</v>
      </c>
      <c r="AQ41" s="11" t="e">
        <f>'Mgmt ENI YTD'!AQ41-#REF!</f>
        <v>#REF!</v>
      </c>
      <c r="AR41" s="91" t="e">
        <f>'Mgmt ENI YTD'!AR41-#REF!</f>
        <v>#REF!</v>
      </c>
      <c r="AS41" s="53" t="e">
        <f>'Mgmt ENI YTD'!AS41-#REF!</f>
        <v>#REF!</v>
      </c>
      <c r="AT41" s="11" t="e">
        <f>'Mgmt ENI YTD'!AT41-#REF!</f>
        <v>#REF!</v>
      </c>
      <c r="AU41" s="91" t="e">
        <f>'Mgmt ENI YTD'!AU41-#REF!</f>
        <v>#REF!</v>
      </c>
      <c r="AV41" s="11" t="e">
        <f>'Mgmt ENI YTD'!AV41-#REF!</f>
        <v>#REF!</v>
      </c>
      <c r="AW41" s="91" t="e">
        <f>'Mgmt ENI YTD'!AW41-#REF!</f>
        <v>#REF!</v>
      </c>
      <c r="AX41" s="11" t="e">
        <f>'Mgmt ENI YTD'!AX41-#REF!</f>
        <v>#REF!</v>
      </c>
      <c r="AY41" s="91" t="e">
        <f>'Mgmt ENI YTD'!AY41-#REF!</f>
        <v>#REF!</v>
      </c>
      <c r="AZ41" s="53" t="e">
        <f>'Mgmt ENI YTD'!AZ41-#REF!</f>
        <v>#REF!</v>
      </c>
      <c r="BA41" s="11" t="e">
        <f>'Mgmt ENI YTD'!BA41-#REF!</f>
        <v>#REF!</v>
      </c>
      <c r="BB41" s="91" t="e">
        <f>'Mgmt ENI YTD'!BB41-#REF!</f>
        <v>#REF!</v>
      </c>
      <c r="BC41" s="13" t="e">
        <f>'Mgmt ENI YTD'!BC41-#REF!</f>
        <v>#REF!</v>
      </c>
      <c r="BD41" s="91" t="e">
        <f>'Mgmt ENI YTD'!BD41-#REF!</f>
        <v>#REF!</v>
      </c>
      <c r="BE41" s="50" t="e">
        <f>'Mgmt ENI YTD'!BE41-#REF!</f>
        <v>#REF!</v>
      </c>
      <c r="BF41" s="12" t="e">
        <f>'Mgmt ENI YTD'!BF41-#REF!</f>
        <v>#REF!</v>
      </c>
      <c r="BG41" s="91" t="e">
        <f>'Mgmt ENI YTD'!BG41-#REF!</f>
        <v>#REF!</v>
      </c>
      <c r="BH41" s="3" t="e">
        <f>'Mgmt ENI YTD'!BH41-#REF!</f>
        <v>#REF!</v>
      </c>
      <c r="BI41" s="91" t="e">
        <f>'Mgmt ENI YTD'!BI41-#REF!</f>
        <v>#REF!</v>
      </c>
      <c r="BJ41" s="3" t="e">
        <f>'Mgmt ENI YTD'!BJ41-#REF!</f>
        <v>#REF!</v>
      </c>
      <c r="BK41" s="91" t="e">
        <f>'Mgmt ENI YTD'!BK41-#REF!</f>
        <v>#REF!</v>
      </c>
      <c r="BM41" s="57">
        <f>BM15-BM31+BM38+BM39</f>
        <v>1206941204.3143609</v>
      </c>
      <c r="BN41" s="57">
        <f t="shared" si="5"/>
        <v>1206941</v>
      </c>
      <c r="BO41" s="72" t="e">
        <f t="shared" si="4"/>
        <v>#REF!</v>
      </c>
    </row>
    <row r="42" spans="1:67" ht="15.75" thickTop="1">
      <c r="A42" s="10" t="s">
        <v>24</v>
      </c>
      <c r="B42" s="58" t="e">
        <f>'Mgmt ENI YTD'!B42-#REF!</f>
        <v>#REF!</v>
      </c>
      <c r="C42" s="3" t="e">
        <f>'Mgmt ENI YTD'!C42-#REF!</f>
        <v>#REF!</v>
      </c>
      <c r="D42" s="58" t="e">
        <f>'Mgmt ENI YTD'!D42-#REF!</f>
        <v>#REF!</v>
      </c>
      <c r="E42" s="3" t="e">
        <f>'Mgmt ENI YTD'!E42-#REF!</f>
        <v>#REF!</v>
      </c>
      <c r="F42" s="58" t="e">
        <f>'Mgmt ENI YTD'!F42-#REF!</f>
        <v>#REF!</v>
      </c>
      <c r="G42" s="53" t="e">
        <f>'Mgmt ENI YTD'!G42-#REF!</f>
        <v>#REF!</v>
      </c>
      <c r="H42" s="3" t="e">
        <f>'Mgmt ENI YTD'!H42-#REF!</f>
        <v>#REF!</v>
      </c>
      <c r="I42" s="58" t="e">
        <f>'Mgmt ENI YTD'!I42-#REF!</f>
        <v>#REF!</v>
      </c>
      <c r="J42" s="3" t="e">
        <f>'Mgmt ENI YTD'!J42-#REF!</f>
        <v>#REF!</v>
      </c>
      <c r="K42" s="58" t="e">
        <f>'Mgmt ENI YTD'!K42-#REF!</f>
        <v>#REF!</v>
      </c>
      <c r="L42" s="3" t="e">
        <f>'Mgmt ENI YTD'!L42-#REF!</f>
        <v>#REF!</v>
      </c>
      <c r="M42" s="58" t="e">
        <f>'Mgmt ENI YTD'!M42-#REF!</f>
        <v>#REF!</v>
      </c>
      <c r="N42" s="53" t="e">
        <f>'Mgmt ENI YTD'!N42-#REF!</f>
        <v>#REF!</v>
      </c>
      <c r="O42" s="3" t="e">
        <f>'Mgmt ENI YTD'!O42-#REF!</f>
        <v>#REF!</v>
      </c>
      <c r="P42" s="58" t="e">
        <f>'Mgmt ENI YTD'!P42-#REF!</f>
        <v>#REF!</v>
      </c>
      <c r="Q42" s="4" t="e">
        <f>'Mgmt ENI YTD'!Q42-#REF!</f>
        <v>#REF!</v>
      </c>
      <c r="R42" s="58" t="e">
        <f>'Mgmt ENI YTD'!R42-#REF!</f>
        <v>#REF!</v>
      </c>
      <c r="S42" s="49" t="e">
        <f>'Mgmt ENI YTD'!S42-#REF!</f>
        <v>#REF!</v>
      </c>
      <c r="T42" s="4" t="e">
        <f>'Mgmt ENI YTD'!T42-#REF!</f>
        <v>#REF!</v>
      </c>
      <c r="U42" s="58" t="e">
        <f>'Mgmt ENI YTD'!U42-#REF!</f>
        <v>#REF!</v>
      </c>
      <c r="V42" s="3" t="e">
        <f>'Mgmt ENI YTD'!V42-#REF!</f>
        <v>#REF!</v>
      </c>
      <c r="W42" s="58" t="e">
        <f>'Mgmt ENI YTD'!W42-#REF!</f>
        <v>#REF!</v>
      </c>
      <c r="X42" s="3" t="e">
        <f>'Mgmt ENI YTD'!X42-#REF!</f>
        <v>#REF!</v>
      </c>
      <c r="Y42" s="58" t="e">
        <f>'Mgmt ENI YTD'!Y42-#REF!</f>
        <v>#REF!</v>
      </c>
      <c r="Z42" s="53" t="e">
        <f>'Mgmt ENI YTD'!Z42-#REF!</f>
        <v>#REF!</v>
      </c>
      <c r="AA42" s="3" t="e">
        <f>'Mgmt ENI YTD'!AA42-#REF!</f>
        <v>#REF!</v>
      </c>
      <c r="AB42" s="58" t="e">
        <f>'Mgmt ENI YTD'!AB42-#REF!</f>
        <v>#REF!</v>
      </c>
      <c r="AC42" s="3" t="e">
        <f>'Mgmt ENI YTD'!AC42-#REF!</f>
        <v>#REF!</v>
      </c>
      <c r="AD42" s="58" t="e">
        <f>'Mgmt ENI YTD'!AD42-#REF!</f>
        <v>#REF!</v>
      </c>
      <c r="AE42" s="3" t="e">
        <f>'Mgmt ENI YTD'!AE42-#REF!</f>
        <v>#REF!</v>
      </c>
      <c r="AF42" s="58" t="e">
        <f>'Mgmt ENI YTD'!AF42-#REF!</f>
        <v>#REF!</v>
      </c>
      <c r="AG42" s="53" t="e">
        <f>'Mgmt ENI YTD'!AG42-#REF!</f>
        <v>#REF!</v>
      </c>
      <c r="AH42" s="3" t="e">
        <f>'Mgmt ENI YTD'!AH42-#REF!</f>
        <v>#REF!</v>
      </c>
      <c r="AI42" s="58" t="e">
        <f>'Mgmt ENI YTD'!AI42-#REF!</f>
        <v>#REF!</v>
      </c>
      <c r="AJ42" s="4" t="e">
        <f>'Mgmt ENI YTD'!AJ42-#REF!</f>
        <v>#REF!</v>
      </c>
      <c r="AK42" s="58" t="e">
        <f>'Mgmt ENI YTD'!AK42-#REF!</f>
        <v>#REF!</v>
      </c>
      <c r="AL42" s="49" t="e">
        <f>'Mgmt ENI YTD'!AL42-#REF!</f>
        <v>#REF!</v>
      </c>
      <c r="AM42" s="4" t="e">
        <f>'Mgmt ENI YTD'!AM42-#REF!</f>
        <v>#REF!</v>
      </c>
      <c r="AN42" s="58" t="e">
        <f>'Mgmt ENI YTD'!AN42-#REF!</f>
        <v>#REF!</v>
      </c>
      <c r="AO42" s="3" t="e">
        <f>'Mgmt ENI YTD'!AO42-#REF!</f>
        <v>#REF!</v>
      </c>
      <c r="AP42" s="58" t="e">
        <f>'Mgmt ENI YTD'!AP42-#REF!</f>
        <v>#REF!</v>
      </c>
      <c r="AQ42" s="3" t="e">
        <f>'Mgmt ENI YTD'!AQ42-#REF!</f>
        <v>#REF!</v>
      </c>
      <c r="AR42" s="58" t="e">
        <f>'Mgmt ENI YTD'!AR42-#REF!</f>
        <v>#REF!</v>
      </c>
      <c r="AS42" s="53" t="e">
        <f>'Mgmt ENI YTD'!AS42-#REF!</f>
        <v>#REF!</v>
      </c>
      <c r="AT42" s="3" t="e">
        <f>'Mgmt ENI YTD'!AT42-#REF!</f>
        <v>#REF!</v>
      </c>
      <c r="AU42" s="58" t="e">
        <f>'Mgmt ENI YTD'!AU42-#REF!</f>
        <v>#REF!</v>
      </c>
      <c r="AV42" s="3" t="e">
        <f>'Mgmt ENI YTD'!AV42-#REF!</f>
        <v>#REF!</v>
      </c>
      <c r="AW42" s="58" t="e">
        <f>'Mgmt ENI YTD'!AW42-#REF!</f>
        <v>#REF!</v>
      </c>
      <c r="AX42" s="3" t="e">
        <f>'Mgmt ENI YTD'!AX42-#REF!</f>
        <v>#REF!</v>
      </c>
      <c r="AY42" s="58" t="e">
        <f>'Mgmt ENI YTD'!AY42-#REF!</f>
        <v>#REF!</v>
      </c>
      <c r="AZ42" s="53" t="e">
        <f>'Mgmt ENI YTD'!AZ42-#REF!</f>
        <v>#REF!</v>
      </c>
      <c r="BA42" s="3" t="e">
        <f>'Mgmt ENI YTD'!BA42-#REF!</f>
        <v>#REF!</v>
      </c>
      <c r="BB42" s="58" t="e">
        <f>'Mgmt ENI YTD'!BB42-#REF!</f>
        <v>#REF!</v>
      </c>
      <c r="BC42" s="4" t="e">
        <f>'Mgmt ENI YTD'!BC42-#REF!</f>
        <v>#REF!</v>
      </c>
      <c r="BD42" s="58" t="e">
        <f>'Mgmt ENI YTD'!BD42-#REF!</f>
        <v>#REF!</v>
      </c>
      <c r="BE42" s="49" t="e">
        <f>'Mgmt ENI YTD'!BE42-#REF!</f>
        <v>#REF!</v>
      </c>
      <c r="BF42" s="4" t="e">
        <f>'Mgmt ENI YTD'!BF42-#REF!</f>
        <v>#REF!</v>
      </c>
      <c r="BG42" s="58" t="e">
        <f>'Mgmt ENI YTD'!BG42-#REF!</f>
        <v>#REF!</v>
      </c>
      <c r="BH42" s="3" t="e">
        <f>'Mgmt ENI YTD'!BH42-#REF!</f>
        <v>#REF!</v>
      </c>
      <c r="BI42" s="58" t="e">
        <f>'Mgmt ENI YTD'!BI42-#REF!</f>
        <v>#REF!</v>
      </c>
      <c r="BJ42" s="3" t="e">
        <f>'Mgmt ENI YTD'!BJ42-#REF!</f>
        <v>#REF!</v>
      </c>
      <c r="BK42" s="32" t="e">
        <f>'Mgmt ENI YTD'!BK42-#REF!</f>
        <v>#REF!</v>
      </c>
      <c r="BM42" s="32">
        <f>SUM('Essbase - Mgmt View'!G57)</f>
        <v>-60768548.767828301</v>
      </c>
      <c r="BN42" s="32">
        <f t="shared" si="5"/>
        <v>-60769</v>
      </c>
      <c r="BO42" s="72" t="e">
        <f t="shared" si="4"/>
        <v>#REF!</v>
      </c>
    </row>
    <row r="43" spans="1:67" ht="15.75" thickBot="1">
      <c r="A43" s="15" t="s">
        <v>50</v>
      </c>
      <c r="B43" s="92" t="e">
        <f>'Mgmt ENI YTD'!B43-#REF!</f>
        <v>#REF!</v>
      </c>
      <c r="C43" s="11" t="e">
        <f>'Mgmt ENI YTD'!C43-#REF!</f>
        <v>#REF!</v>
      </c>
      <c r="D43" s="92" t="e">
        <f>'Mgmt ENI YTD'!D43-#REF!</f>
        <v>#REF!</v>
      </c>
      <c r="E43" s="11" t="e">
        <f>'Mgmt ENI YTD'!E43-#REF!</f>
        <v>#REF!</v>
      </c>
      <c r="F43" s="92" t="e">
        <f>'Mgmt ENI YTD'!F43-#REF!</f>
        <v>#REF!</v>
      </c>
      <c r="G43" s="53" t="e">
        <f>'Mgmt ENI YTD'!G43-#REF!</f>
        <v>#REF!</v>
      </c>
      <c r="H43" s="11" t="e">
        <f>'Mgmt ENI YTD'!H43-#REF!</f>
        <v>#REF!</v>
      </c>
      <c r="I43" s="92" t="e">
        <f>'Mgmt ENI YTD'!I43-#REF!</f>
        <v>#REF!</v>
      </c>
      <c r="J43" s="11" t="e">
        <f>'Mgmt ENI YTD'!J43-#REF!</f>
        <v>#REF!</v>
      </c>
      <c r="K43" s="92" t="e">
        <f>'Mgmt ENI YTD'!K43-#REF!</f>
        <v>#REF!</v>
      </c>
      <c r="L43" s="11" t="e">
        <f>'Mgmt ENI YTD'!L43-#REF!</f>
        <v>#REF!</v>
      </c>
      <c r="M43" s="92" t="e">
        <f>'Mgmt ENI YTD'!M43-#REF!</f>
        <v>#REF!</v>
      </c>
      <c r="N43" s="53" t="e">
        <f>'Mgmt ENI YTD'!N43-#REF!</f>
        <v>#REF!</v>
      </c>
      <c r="O43" s="11" t="e">
        <f>'Mgmt ENI YTD'!O43-#REF!</f>
        <v>#REF!</v>
      </c>
      <c r="P43" s="92" t="e">
        <f>'Mgmt ENI YTD'!P43-#REF!</f>
        <v>#REF!</v>
      </c>
      <c r="Q43" s="13" t="e">
        <f>'Mgmt ENI YTD'!Q43-#REF!</f>
        <v>#REF!</v>
      </c>
      <c r="R43" s="92" t="e">
        <f>'Mgmt ENI YTD'!R43-#REF!</f>
        <v>#REF!</v>
      </c>
      <c r="S43" s="50" t="e">
        <f>'Mgmt ENI YTD'!S43-#REF!</f>
        <v>#REF!</v>
      </c>
      <c r="T43" s="12" t="e">
        <f>'Mgmt ENI YTD'!T43-#REF!</f>
        <v>#REF!</v>
      </c>
      <c r="U43" s="92" t="e">
        <f>'Mgmt ENI YTD'!U43-#REF!</f>
        <v>#REF!</v>
      </c>
      <c r="V43" s="11" t="e">
        <f>'Mgmt ENI YTD'!V43-#REF!</f>
        <v>#REF!</v>
      </c>
      <c r="W43" s="92" t="e">
        <f>'Mgmt ENI YTD'!W43-#REF!</f>
        <v>#REF!</v>
      </c>
      <c r="X43" s="11" t="e">
        <f>'Mgmt ENI YTD'!X43-#REF!</f>
        <v>#REF!</v>
      </c>
      <c r="Y43" s="92" t="e">
        <f>'Mgmt ENI YTD'!Y43-#REF!</f>
        <v>#REF!</v>
      </c>
      <c r="Z43" s="53" t="e">
        <f>'Mgmt ENI YTD'!Z43-#REF!</f>
        <v>#REF!</v>
      </c>
      <c r="AA43" s="11" t="e">
        <f>'Mgmt ENI YTD'!AA43-#REF!</f>
        <v>#REF!</v>
      </c>
      <c r="AB43" s="92" t="e">
        <f>'Mgmt ENI YTD'!AB43-#REF!</f>
        <v>#REF!</v>
      </c>
      <c r="AC43" s="11" t="e">
        <f>'Mgmt ENI YTD'!AC43-#REF!</f>
        <v>#REF!</v>
      </c>
      <c r="AD43" s="92" t="e">
        <f>'Mgmt ENI YTD'!AD43-#REF!</f>
        <v>#REF!</v>
      </c>
      <c r="AE43" s="11" t="e">
        <f>'Mgmt ENI YTD'!AE43-#REF!</f>
        <v>#REF!</v>
      </c>
      <c r="AF43" s="92" t="e">
        <f>'Mgmt ENI YTD'!AF43-#REF!</f>
        <v>#REF!</v>
      </c>
      <c r="AG43" s="53" t="e">
        <f>'Mgmt ENI YTD'!AG43-#REF!</f>
        <v>#REF!</v>
      </c>
      <c r="AH43" s="11" t="e">
        <f>'Mgmt ENI YTD'!AH43-#REF!</f>
        <v>#REF!</v>
      </c>
      <c r="AI43" s="92" t="e">
        <f>'Mgmt ENI YTD'!AI43-#REF!</f>
        <v>#REF!</v>
      </c>
      <c r="AJ43" s="13" t="e">
        <f>'Mgmt ENI YTD'!AJ43-#REF!</f>
        <v>#REF!</v>
      </c>
      <c r="AK43" s="92" t="e">
        <f>'Mgmt ENI YTD'!AK43-#REF!</f>
        <v>#REF!</v>
      </c>
      <c r="AL43" s="50" t="e">
        <f>'Mgmt ENI YTD'!AL43-#REF!</f>
        <v>#REF!</v>
      </c>
      <c r="AM43" s="12" t="e">
        <f>'Mgmt ENI YTD'!AM43-#REF!</f>
        <v>#REF!</v>
      </c>
      <c r="AN43" s="92" t="e">
        <f>'Mgmt ENI YTD'!AN43-#REF!</f>
        <v>#REF!</v>
      </c>
      <c r="AO43" s="11" t="e">
        <f>'Mgmt ENI YTD'!AO43-#REF!</f>
        <v>#REF!</v>
      </c>
      <c r="AP43" s="92" t="e">
        <f>'Mgmt ENI YTD'!AP43-#REF!</f>
        <v>#REF!</v>
      </c>
      <c r="AQ43" s="11" t="e">
        <f>'Mgmt ENI YTD'!AQ43-#REF!</f>
        <v>#REF!</v>
      </c>
      <c r="AR43" s="92" t="e">
        <f>'Mgmt ENI YTD'!AR43-#REF!</f>
        <v>#REF!</v>
      </c>
      <c r="AS43" s="53" t="e">
        <f>'Mgmt ENI YTD'!AS43-#REF!</f>
        <v>#REF!</v>
      </c>
      <c r="AT43" s="11" t="e">
        <f>'Mgmt ENI YTD'!AT43-#REF!</f>
        <v>#REF!</v>
      </c>
      <c r="AU43" s="92" t="e">
        <f>'Mgmt ENI YTD'!AU43-#REF!</f>
        <v>#REF!</v>
      </c>
      <c r="AV43" s="11" t="e">
        <f>'Mgmt ENI YTD'!AV43-#REF!</f>
        <v>#REF!</v>
      </c>
      <c r="AW43" s="92" t="e">
        <f>'Mgmt ENI YTD'!AW43-#REF!</f>
        <v>#REF!</v>
      </c>
      <c r="AX43" s="11" t="e">
        <f>'Mgmt ENI YTD'!AX43-#REF!</f>
        <v>#REF!</v>
      </c>
      <c r="AY43" s="92" t="e">
        <f>'Mgmt ENI YTD'!AY43-#REF!</f>
        <v>#REF!</v>
      </c>
      <c r="AZ43" s="53" t="e">
        <f>'Mgmt ENI YTD'!AZ43-#REF!</f>
        <v>#REF!</v>
      </c>
      <c r="BA43" s="11" t="e">
        <f>'Mgmt ENI YTD'!BA43-#REF!</f>
        <v>#REF!</v>
      </c>
      <c r="BB43" s="92" t="e">
        <f>'Mgmt ENI YTD'!BB43-#REF!</f>
        <v>#REF!</v>
      </c>
      <c r="BC43" s="13" t="e">
        <f>'Mgmt ENI YTD'!BC43-#REF!</f>
        <v>#REF!</v>
      </c>
      <c r="BD43" s="92" t="e">
        <f>'Mgmt ENI YTD'!BD43-#REF!</f>
        <v>#REF!</v>
      </c>
      <c r="BE43" s="50" t="e">
        <f>'Mgmt ENI YTD'!BE43-#REF!</f>
        <v>#REF!</v>
      </c>
      <c r="BF43" s="12" t="e">
        <f>'Mgmt ENI YTD'!BF43-#REF!</f>
        <v>#REF!</v>
      </c>
      <c r="BG43" s="92" t="e">
        <f>'Mgmt ENI YTD'!BG43-#REF!</f>
        <v>#REF!</v>
      </c>
      <c r="BH43" s="3" t="e">
        <f>'Mgmt ENI YTD'!BH43-#REF!</f>
        <v>#REF!</v>
      </c>
      <c r="BI43" s="92" t="e">
        <f>'Mgmt ENI YTD'!BI43-#REF!</f>
        <v>#REF!</v>
      </c>
      <c r="BJ43" s="3" t="e">
        <f>'Mgmt ENI YTD'!BJ43-#REF!</f>
        <v>#REF!</v>
      </c>
      <c r="BK43" s="92" t="e">
        <f>'Mgmt ENI YTD'!BK43-#REF!</f>
        <v>#REF!</v>
      </c>
      <c r="BM43" s="32">
        <f>SUM(BM41:BM42)</f>
        <v>1146172655.5465326</v>
      </c>
      <c r="BN43" s="32">
        <f t="shared" si="5"/>
        <v>1146173</v>
      </c>
      <c r="BO43" s="72" t="e">
        <f t="shared" si="4"/>
        <v>#REF!</v>
      </c>
    </row>
    <row r="44" spans="1:67" ht="15.75" thickTop="1">
      <c r="S44" s="50"/>
      <c r="T44" s="12"/>
      <c r="AJ44" s="3"/>
      <c r="AL44" s="50"/>
      <c r="AM44" s="12"/>
      <c r="BC44" s="3"/>
      <c r="BE44" s="50"/>
      <c r="BF44" s="12"/>
      <c r="BK44" s="65"/>
    </row>
    <row r="45" spans="1:67" hidden="1">
      <c r="A45" s="3" t="s">
        <v>74</v>
      </c>
      <c r="B45" s="42" t="e">
        <f>B7</f>
        <v>#REF!</v>
      </c>
      <c r="D45" s="42" t="e">
        <f>D7</f>
        <v>#REF!</v>
      </c>
      <c r="F45" s="42" t="e">
        <f t="shared" ref="F45:F51" si="6">SUM(B45:D45)</f>
        <v>#REF!</v>
      </c>
      <c r="G45" s="53"/>
      <c r="H45" s="11"/>
      <c r="I45" s="58"/>
      <c r="J45" s="11"/>
      <c r="K45" s="58"/>
      <c r="L45" s="11"/>
      <c r="M45" s="58"/>
      <c r="P45" s="42" t="e">
        <f>B45+I45</f>
        <v>#REF!</v>
      </c>
      <c r="Q45" s="13"/>
      <c r="R45" s="42" t="e">
        <f>F45+M45</f>
        <v>#REF!</v>
      </c>
      <c r="S45" s="50"/>
      <c r="T45" s="12"/>
      <c r="U45" s="42" t="e">
        <f>U7</f>
        <v>#REF!</v>
      </c>
      <c r="W45" s="42" t="e">
        <f>W7</f>
        <v>#REF!</v>
      </c>
      <c r="Y45" s="42" t="e">
        <f t="shared" ref="Y45:Y51" si="7">SUM(U45:W45)</f>
        <v>#REF!</v>
      </c>
      <c r="Z45" s="53"/>
      <c r="AA45" s="11"/>
      <c r="AB45" s="58"/>
      <c r="AC45" s="11"/>
      <c r="AD45" s="58"/>
      <c r="AE45" s="11"/>
      <c r="AF45" s="58"/>
      <c r="AI45" s="42" t="e">
        <f>U45+AB45</f>
        <v>#REF!</v>
      </c>
      <c r="AJ45" s="13"/>
      <c r="AK45" s="42" t="e">
        <f>Y45+AF45</f>
        <v>#REF!</v>
      </c>
      <c r="AL45" s="50"/>
      <c r="AM45" s="12"/>
      <c r="AN45" s="42" t="e">
        <f>AN7</f>
        <v>#REF!</v>
      </c>
      <c r="AP45" s="42" t="e">
        <f>AP7</f>
        <v>#REF!</v>
      </c>
      <c r="AR45" s="42" t="e">
        <f t="shared" ref="AR45:AR51" si="8">SUM(AN45:AP45)</f>
        <v>#REF!</v>
      </c>
      <c r="AS45" s="53"/>
      <c r="AT45" s="11"/>
      <c r="AU45" s="58"/>
      <c r="AV45" s="11"/>
      <c r="AW45" s="58"/>
      <c r="AX45" s="11"/>
      <c r="AY45" s="58"/>
      <c r="BB45" s="42" t="e">
        <f>AN45+AU45</f>
        <v>#REF!</v>
      </c>
      <c r="BC45" s="13"/>
      <c r="BD45" s="42" t="e">
        <f>AR45+AY45</f>
        <v>#REF!</v>
      </c>
      <c r="BE45" s="50"/>
      <c r="BF45" s="12"/>
      <c r="BG45" s="27" t="e">
        <f t="shared" ref="BG45:BG52" si="9">F45+Y45+AR45</f>
        <v>#REF!</v>
      </c>
      <c r="BI45" s="58"/>
      <c r="BK45" s="27" t="e">
        <f t="shared" ref="BK45:BK52" si="10">BG45+BI45</f>
        <v>#REF!</v>
      </c>
    </row>
    <row r="46" spans="1:67" hidden="1">
      <c r="A46" s="3" t="s">
        <v>72</v>
      </c>
      <c r="B46" s="42" t="e">
        <f>B8</f>
        <v>#REF!</v>
      </c>
      <c r="D46" s="42" t="e">
        <f>D8</f>
        <v>#REF!</v>
      </c>
      <c r="F46" s="42" t="e">
        <f t="shared" si="6"/>
        <v>#REF!</v>
      </c>
      <c r="I46" s="58"/>
      <c r="J46" s="11"/>
      <c r="K46" s="58"/>
      <c r="M46" s="58"/>
      <c r="P46" s="42" t="e">
        <f>B46+I46</f>
        <v>#REF!</v>
      </c>
      <c r="Q46" s="13"/>
      <c r="R46" s="42" t="e">
        <f>F46+M46</f>
        <v>#REF!</v>
      </c>
      <c r="S46" s="50"/>
      <c r="T46" s="12"/>
      <c r="U46" s="42" t="e">
        <f>U8</f>
        <v>#REF!</v>
      </c>
      <c r="W46" s="42" t="e">
        <f>W8</f>
        <v>#REF!</v>
      </c>
      <c r="Y46" s="42" t="e">
        <f t="shared" si="7"/>
        <v>#REF!</v>
      </c>
      <c r="AB46" s="58"/>
      <c r="AC46" s="11"/>
      <c r="AD46" s="58"/>
      <c r="AF46" s="58"/>
      <c r="AI46" s="42" t="e">
        <f>U46+AB46</f>
        <v>#REF!</v>
      </c>
      <c r="AJ46" s="13"/>
      <c r="AK46" s="42" t="e">
        <f>Y46+AF46</f>
        <v>#REF!</v>
      </c>
      <c r="AL46" s="50"/>
      <c r="AM46" s="12"/>
      <c r="AN46" s="42" t="e">
        <f>AN8</f>
        <v>#REF!</v>
      </c>
      <c r="AP46" s="42" t="e">
        <f>AP8</f>
        <v>#REF!</v>
      </c>
      <c r="AR46" s="42" t="e">
        <f t="shared" si="8"/>
        <v>#REF!</v>
      </c>
      <c r="AU46" s="58"/>
      <c r="AV46" s="11"/>
      <c r="AW46" s="58"/>
      <c r="AY46" s="58"/>
      <c r="BB46" s="42" t="e">
        <f>AN46+AU46</f>
        <v>#REF!</v>
      </c>
      <c r="BC46" s="13"/>
      <c r="BD46" s="42" t="e">
        <f>AR46+AY46</f>
        <v>#REF!</v>
      </c>
      <c r="BE46" s="50"/>
      <c r="BF46" s="12"/>
      <c r="BG46" s="27" t="e">
        <f t="shared" si="9"/>
        <v>#REF!</v>
      </c>
      <c r="BI46" s="58"/>
      <c r="BK46" s="27" t="e">
        <f t="shared" si="10"/>
        <v>#REF!</v>
      </c>
    </row>
    <row r="47" spans="1:67" hidden="1">
      <c r="A47" s="3" t="s">
        <v>145</v>
      </c>
      <c r="B47" s="42" t="e">
        <f>B12</f>
        <v>#REF!</v>
      </c>
      <c r="D47" s="42" t="e">
        <f>D12</f>
        <v>#REF!</v>
      </c>
      <c r="F47" s="42" t="e">
        <f t="shared" si="6"/>
        <v>#REF!</v>
      </c>
      <c r="I47" s="58"/>
      <c r="J47" s="11"/>
      <c r="K47" s="58"/>
      <c r="M47" s="58"/>
      <c r="P47" s="42" t="e">
        <f>B47+I47</f>
        <v>#REF!</v>
      </c>
      <c r="Q47" s="13"/>
      <c r="R47" s="42" t="e">
        <f>F47+M47</f>
        <v>#REF!</v>
      </c>
      <c r="S47" s="50"/>
      <c r="T47" s="12"/>
      <c r="U47" s="42" t="e">
        <f>U12</f>
        <v>#REF!</v>
      </c>
      <c r="W47" s="42" t="e">
        <f>W12</f>
        <v>#REF!</v>
      </c>
      <c r="Y47" s="42" t="e">
        <f t="shared" si="7"/>
        <v>#REF!</v>
      </c>
      <c r="AB47" s="58"/>
      <c r="AC47" s="11"/>
      <c r="AD47" s="58"/>
      <c r="AF47" s="58"/>
      <c r="AI47" s="42" t="e">
        <f>U47+AB47</f>
        <v>#REF!</v>
      </c>
      <c r="AJ47" s="13"/>
      <c r="AK47" s="42" t="e">
        <f>Y47+AF47</f>
        <v>#REF!</v>
      </c>
      <c r="AL47" s="50"/>
      <c r="AM47" s="12"/>
      <c r="AN47" s="42" t="e">
        <f>AN12</f>
        <v>#REF!</v>
      </c>
      <c r="AP47" s="42" t="e">
        <f>AP12</f>
        <v>#REF!</v>
      </c>
      <c r="AR47" s="42" t="e">
        <f t="shared" si="8"/>
        <v>#REF!</v>
      </c>
      <c r="AU47" s="58"/>
      <c r="AV47" s="11"/>
      <c r="AW47" s="58"/>
      <c r="AY47" s="58"/>
      <c r="BB47" s="42" t="e">
        <f>AN47+AU47</f>
        <v>#REF!</v>
      </c>
      <c r="BC47" s="13"/>
      <c r="BD47" s="42" t="e">
        <f>AR47+AY47</f>
        <v>#REF!</v>
      </c>
      <c r="BE47" s="50"/>
      <c r="BF47" s="12"/>
      <c r="BG47" s="27" t="e">
        <f t="shared" si="9"/>
        <v>#REF!</v>
      </c>
      <c r="BI47" s="58"/>
      <c r="BK47" s="27" t="e">
        <f t="shared" si="10"/>
        <v>#REF!</v>
      </c>
    </row>
    <row r="48" spans="1:67" hidden="1">
      <c r="A48" s="3" t="s">
        <v>39</v>
      </c>
      <c r="B48" s="42" t="e">
        <f>-B19</f>
        <v>#REF!</v>
      </c>
      <c r="D48" s="42" t="e">
        <f>-D19</f>
        <v>#REF!</v>
      </c>
      <c r="F48" s="42" t="e">
        <f t="shared" si="6"/>
        <v>#REF!</v>
      </c>
      <c r="I48" s="58"/>
      <c r="J48" s="11"/>
      <c r="K48" s="58"/>
      <c r="M48" s="58"/>
      <c r="P48" s="42" t="e">
        <f t="shared" ref="P48:P52" si="11">B48+I48</f>
        <v>#REF!</v>
      </c>
      <c r="Q48" s="13"/>
      <c r="R48" s="42" t="e">
        <f t="shared" ref="R48:R52" si="12">F48+M48</f>
        <v>#REF!</v>
      </c>
      <c r="S48" s="50"/>
      <c r="T48" s="12"/>
      <c r="U48" s="42" t="e">
        <f>-U19</f>
        <v>#REF!</v>
      </c>
      <c r="W48" s="42" t="e">
        <f>-W19</f>
        <v>#REF!</v>
      </c>
      <c r="Y48" s="42" t="e">
        <f t="shared" si="7"/>
        <v>#REF!</v>
      </c>
      <c r="AB48" s="58"/>
      <c r="AC48" s="11"/>
      <c r="AD48" s="58"/>
      <c r="AF48" s="58"/>
      <c r="AI48" s="42" t="e">
        <f t="shared" ref="AI48:AI52" si="13">U48+AB48</f>
        <v>#REF!</v>
      </c>
      <c r="AJ48" s="13"/>
      <c r="AK48" s="42" t="e">
        <f t="shared" ref="AK48:AK52" si="14">Y48+AF48</f>
        <v>#REF!</v>
      </c>
      <c r="AL48" s="50"/>
      <c r="AM48" s="12"/>
      <c r="AN48" s="42" t="e">
        <f>-AN19</f>
        <v>#REF!</v>
      </c>
      <c r="AP48" s="42" t="e">
        <f>-AP19</f>
        <v>#REF!</v>
      </c>
      <c r="AR48" s="42" t="e">
        <f t="shared" si="8"/>
        <v>#REF!</v>
      </c>
      <c r="AU48" s="58"/>
      <c r="AV48" s="11"/>
      <c r="AW48" s="58"/>
      <c r="AY48" s="58"/>
      <c r="BB48" s="42" t="e">
        <f t="shared" ref="BB48:BB52" si="15">AN48+AU48</f>
        <v>#REF!</v>
      </c>
      <c r="BC48" s="13"/>
      <c r="BD48" s="42" t="e">
        <f t="shared" ref="BD48:BD52" si="16">AR48+AY48</f>
        <v>#REF!</v>
      </c>
      <c r="BE48" s="50"/>
      <c r="BF48" s="12"/>
      <c r="BG48" s="27" t="e">
        <f t="shared" si="9"/>
        <v>#REF!</v>
      </c>
      <c r="BI48" s="58"/>
      <c r="BK48" s="27" t="e">
        <f t="shared" si="10"/>
        <v>#REF!</v>
      </c>
    </row>
    <row r="49" spans="1:67" hidden="1">
      <c r="A49" s="3" t="s">
        <v>146</v>
      </c>
      <c r="B49" s="42" t="e">
        <f>-B30</f>
        <v>#REF!</v>
      </c>
      <c r="D49" s="42" t="e">
        <f>-D30</f>
        <v>#REF!</v>
      </c>
      <c r="F49" s="42" t="e">
        <f t="shared" si="6"/>
        <v>#REF!</v>
      </c>
      <c r="I49" s="58"/>
      <c r="J49" s="11"/>
      <c r="K49" s="58"/>
      <c r="M49" s="58"/>
      <c r="P49" s="42" t="e">
        <f t="shared" si="11"/>
        <v>#REF!</v>
      </c>
      <c r="Q49" s="13"/>
      <c r="R49" s="42" t="e">
        <f t="shared" si="12"/>
        <v>#REF!</v>
      </c>
      <c r="S49" s="50"/>
      <c r="T49" s="12"/>
      <c r="U49" s="42" t="e">
        <f>-U30</f>
        <v>#REF!</v>
      </c>
      <c r="W49" s="42" t="e">
        <f>-W30</f>
        <v>#REF!</v>
      </c>
      <c r="Y49" s="42" t="e">
        <f t="shared" si="7"/>
        <v>#REF!</v>
      </c>
      <c r="AB49" s="58"/>
      <c r="AC49" s="11"/>
      <c r="AD49" s="58"/>
      <c r="AF49" s="58"/>
      <c r="AI49" s="42" t="e">
        <f t="shared" si="13"/>
        <v>#REF!</v>
      </c>
      <c r="AJ49" s="13"/>
      <c r="AK49" s="42" t="e">
        <f t="shared" si="14"/>
        <v>#REF!</v>
      </c>
      <c r="AL49" s="50"/>
      <c r="AM49" s="12"/>
      <c r="AN49" s="42" t="e">
        <f>-AN30</f>
        <v>#REF!</v>
      </c>
      <c r="AP49" s="42" t="e">
        <f>-AP30</f>
        <v>#REF!</v>
      </c>
      <c r="AR49" s="42" t="e">
        <f t="shared" si="8"/>
        <v>#REF!</v>
      </c>
      <c r="AU49" s="58"/>
      <c r="AV49" s="11"/>
      <c r="AW49" s="58"/>
      <c r="AY49" s="58"/>
      <c r="BB49" s="42" t="e">
        <f t="shared" si="15"/>
        <v>#REF!</v>
      </c>
      <c r="BC49" s="13"/>
      <c r="BD49" s="42" t="e">
        <f t="shared" si="16"/>
        <v>#REF!</v>
      </c>
      <c r="BE49" s="50"/>
      <c r="BF49" s="12"/>
      <c r="BG49" s="27" t="e">
        <f t="shared" si="9"/>
        <v>#REF!</v>
      </c>
      <c r="BI49" s="58"/>
      <c r="BK49" s="27" t="e">
        <f t="shared" si="10"/>
        <v>#REF!</v>
      </c>
    </row>
    <row r="50" spans="1:67" hidden="1">
      <c r="A50" s="3" t="s">
        <v>147</v>
      </c>
      <c r="B50" s="32" t="e">
        <f>B38</f>
        <v>#REF!</v>
      </c>
      <c r="C50" s="64"/>
      <c r="D50" s="32" t="e">
        <f>D38</f>
        <v>#REF!</v>
      </c>
      <c r="F50" s="42" t="e">
        <f t="shared" si="6"/>
        <v>#REF!</v>
      </c>
      <c r="I50" s="58"/>
      <c r="J50" s="11"/>
      <c r="K50" s="58"/>
      <c r="M50" s="58"/>
      <c r="P50" s="42" t="e">
        <f t="shared" si="11"/>
        <v>#REF!</v>
      </c>
      <c r="Q50" s="13"/>
      <c r="R50" s="42" t="e">
        <f t="shared" si="12"/>
        <v>#REF!</v>
      </c>
      <c r="S50" s="50"/>
      <c r="T50" s="12"/>
      <c r="U50" s="32" t="e">
        <f>U38</f>
        <v>#REF!</v>
      </c>
      <c r="V50" s="64"/>
      <c r="W50" s="32" t="e">
        <f>W38</f>
        <v>#REF!</v>
      </c>
      <c r="Y50" s="42" t="e">
        <f t="shared" si="7"/>
        <v>#REF!</v>
      </c>
      <c r="AB50" s="58"/>
      <c r="AC50" s="11"/>
      <c r="AD50" s="58"/>
      <c r="AF50" s="58"/>
      <c r="AI50" s="42" t="e">
        <f t="shared" si="13"/>
        <v>#REF!</v>
      </c>
      <c r="AJ50" s="13"/>
      <c r="AK50" s="42" t="e">
        <f t="shared" si="14"/>
        <v>#REF!</v>
      </c>
      <c r="AL50" s="50"/>
      <c r="AM50" s="12"/>
      <c r="AN50" s="32" t="e">
        <f>AN38</f>
        <v>#REF!</v>
      </c>
      <c r="AO50" s="64"/>
      <c r="AP50" s="32" t="e">
        <f>AP38</f>
        <v>#REF!</v>
      </c>
      <c r="AR50" s="42" t="e">
        <f t="shared" si="8"/>
        <v>#REF!</v>
      </c>
      <c r="AU50" s="58"/>
      <c r="AV50" s="11"/>
      <c r="AW50" s="58"/>
      <c r="AY50" s="58"/>
      <c r="BB50" s="42" t="e">
        <f t="shared" si="15"/>
        <v>#REF!</v>
      </c>
      <c r="BC50" s="13"/>
      <c r="BD50" s="42" t="e">
        <f t="shared" si="16"/>
        <v>#REF!</v>
      </c>
      <c r="BE50" s="50"/>
      <c r="BF50" s="12"/>
      <c r="BG50" s="27" t="e">
        <f t="shared" si="9"/>
        <v>#REF!</v>
      </c>
      <c r="BI50" s="58"/>
      <c r="BK50" s="27" t="e">
        <f t="shared" si="10"/>
        <v>#REF!</v>
      </c>
    </row>
    <row r="51" spans="1:67" hidden="1">
      <c r="A51" s="3" t="s">
        <v>10</v>
      </c>
      <c r="B51" s="42" t="e">
        <f>B39</f>
        <v>#REF!</v>
      </c>
      <c r="D51" s="42" t="e">
        <f>D39</f>
        <v>#REF!</v>
      </c>
      <c r="F51" s="42" t="e">
        <f t="shared" si="6"/>
        <v>#REF!</v>
      </c>
      <c r="I51" s="58"/>
      <c r="J51" s="11"/>
      <c r="K51" s="58"/>
      <c r="M51" s="58"/>
      <c r="P51" s="42" t="e">
        <f t="shared" si="11"/>
        <v>#REF!</v>
      </c>
      <c r="Q51" s="13"/>
      <c r="R51" s="42" t="e">
        <f t="shared" si="12"/>
        <v>#REF!</v>
      </c>
      <c r="S51" s="50"/>
      <c r="T51" s="12"/>
      <c r="U51" s="42" t="e">
        <f>U39</f>
        <v>#REF!</v>
      </c>
      <c r="W51" s="42" t="e">
        <f>W39</f>
        <v>#REF!</v>
      </c>
      <c r="Y51" s="42" t="e">
        <f t="shared" si="7"/>
        <v>#REF!</v>
      </c>
      <c r="AB51" s="58"/>
      <c r="AC51" s="11"/>
      <c r="AD51" s="58"/>
      <c r="AF51" s="58"/>
      <c r="AI51" s="42" t="e">
        <f t="shared" si="13"/>
        <v>#REF!</v>
      </c>
      <c r="AJ51" s="13"/>
      <c r="AK51" s="42" t="e">
        <f t="shared" si="14"/>
        <v>#REF!</v>
      </c>
      <c r="AL51" s="50"/>
      <c r="AM51" s="12"/>
      <c r="AN51" s="42" t="e">
        <f>AN39</f>
        <v>#REF!</v>
      </c>
      <c r="AP51" s="42" t="e">
        <f>AP39</f>
        <v>#REF!</v>
      </c>
      <c r="AR51" s="42" t="e">
        <f t="shared" si="8"/>
        <v>#REF!</v>
      </c>
      <c r="AU51" s="58"/>
      <c r="AV51" s="11"/>
      <c r="AW51" s="58"/>
      <c r="AY51" s="58"/>
      <c r="BB51" s="42" t="e">
        <f t="shared" si="15"/>
        <v>#REF!</v>
      </c>
      <c r="BC51" s="13"/>
      <c r="BD51" s="42" t="e">
        <f t="shared" si="16"/>
        <v>#REF!</v>
      </c>
      <c r="BE51" s="50"/>
      <c r="BF51" s="12"/>
      <c r="BG51" s="27" t="e">
        <f t="shared" si="9"/>
        <v>#REF!</v>
      </c>
      <c r="BI51" s="58"/>
      <c r="BK51" s="27" t="e">
        <f t="shared" si="10"/>
        <v>#REF!</v>
      </c>
    </row>
    <row r="52" spans="1:67" ht="15.75" hidden="1" thickBot="1">
      <c r="A52" s="95" t="s">
        <v>69</v>
      </c>
      <c r="B52" s="92" t="e">
        <f>SUM(B45:B51)</f>
        <v>#REF!</v>
      </c>
      <c r="D52" s="92" t="e">
        <f>SUM(D45:D51)</f>
        <v>#REF!</v>
      </c>
      <c r="F52" s="92" t="e">
        <f>SUM(F45:F51)</f>
        <v>#REF!</v>
      </c>
      <c r="I52" s="58"/>
      <c r="J52" s="11"/>
      <c r="K52" s="58"/>
      <c r="M52" s="58"/>
      <c r="P52" s="92" t="e">
        <f t="shared" si="11"/>
        <v>#REF!</v>
      </c>
      <c r="Q52" s="13"/>
      <c r="R52" s="92" t="e">
        <f t="shared" si="12"/>
        <v>#REF!</v>
      </c>
      <c r="S52" s="50"/>
      <c r="T52" s="12"/>
      <c r="U52" s="92" t="e">
        <f>SUM(U45:U51)</f>
        <v>#REF!</v>
      </c>
      <c r="W52" s="92" t="e">
        <f>SUM(W45:W51)</f>
        <v>#REF!</v>
      </c>
      <c r="Y52" s="92" t="e">
        <f>SUM(Y45:Y51)</f>
        <v>#REF!</v>
      </c>
      <c r="AB52" s="58"/>
      <c r="AC52" s="11"/>
      <c r="AD52" s="58"/>
      <c r="AF52" s="58"/>
      <c r="AI52" s="92" t="e">
        <f t="shared" si="13"/>
        <v>#REF!</v>
      </c>
      <c r="AJ52" s="13"/>
      <c r="AK52" s="92" t="e">
        <f t="shared" si="14"/>
        <v>#REF!</v>
      </c>
      <c r="AL52" s="50"/>
      <c r="AM52" s="12"/>
      <c r="AN52" s="92" t="e">
        <f>SUM(AN45:AN51)</f>
        <v>#REF!</v>
      </c>
      <c r="AP52" s="92" t="e">
        <f>SUM(AP45:AP51)</f>
        <v>#REF!</v>
      </c>
      <c r="AR52" s="92" t="e">
        <f>SUM(AR45:AR51)</f>
        <v>#REF!</v>
      </c>
      <c r="AU52" s="58"/>
      <c r="AV52" s="11"/>
      <c r="AW52" s="58"/>
      <c r="AY52" s="58"/>
      <c r="BB52" s="92" t="e">
        <f t="shared" si="15"/>
        <v>#REF!</v>
      </c>
      <c r="BC52" s="13"/>
      <c r="BD52" s="92" t="e">
        <f t="shared" si="16"/>
        <v>#REF!</v>
      </c>
      <c r="BE52" s="50"/>
      <c r="BF52" s="12"/>
      <c r="BG52" s="28" t="e">
        <f t="shared" si="9"/>
        <v>#REF!</v>
      </c>
      <c r="BI52" s="58"/>
      <c r="BK52" s="28" t="e">
        <f t="shared" si="10"/>
        <v>#REF!</v>
      </c>
      <c r="BM52" s="32">
        <f>'Essbase - Mgmt View'!G64</f>
        <v>577905195.79281831</v>
      </c>
      <c r="BN52" s="32">
        <f>ROUND(BM52/1000,0)</f>
        <v>577905</v>
      </c>
      <c r="BO52" s="72" t="e">
        <f>BG52-BN52</f>
        <v>#REF!</v>
      </c>
    </row>
    <row r="53" spans="1:67" hidden="1">
      <c r="S53" s="50"/>
      <c r="T53" s="12"/>
      <c r="AJ53" s="3"/>
      <c r="AL53" s="50"/>
      <c r="AM53" s="12"/>
      <c r="BC53" s="3"/>
      <c r="BE53" s="50"/>
      <c r="BF53" s="12"/>
    </row>
    <row r="54" spans="1:67" hidden="1">
      <c r="A54" s="15" t="s">
        <v>136</v>
      </c>
      <c r="B54" s="42" t="e">
        <f>B41</f>
        <v>#REF!</v>
      </c>
      <c r="D54" s="42" t="e">
        <f>D41</f>
        <v>#REF!</v>
      </c>
      <c r="F54" s="42" t="e">
        <f>SUM(B54:D54)</f>
        <v>#REF!</v>
      </c>
      <c r="G54" s="53"/>
      <c r="H54" s="11"/>
      <c r="I54" s="58"/>
      <c r="J54" s="11"/>
      <c r="K54" s="58"/>
      <c r="L54" s="11"/>
      <c r="M54" s="58"/>
      <c r="P54" s="42" t="e">
        <f>B54+I54</f>
        <v>#REF!</v>
      </c>
      <c r="Q54" s="13"/>
      <c r="R54" s="42" t="e">
        <f>F54+M54</f>
        <v>#REF!</v>
      </c>
      <c r="S54" s="50"/>
      <c r="T54" s="12"/>
      <c r="U54" s="42" t="e">
        <f>U41</f>
        <v>#REF!</v>
      </c>
      <c r="W54" s="42" t="e">
        <f>W41</f>
        <v>#REF!</v>
      </c>
      <c r="Y54" s="42" t="e">
        <f>SUM(U54:W54)</f>
        <v>#REF!</v>
      </c>
      <c r="Z54" s="53"/>
      <c r="AA54" s="11"/>
      <c r="AB54" s="58"/>
      <c r="AC54" s="11"/>
      <c r="AD54" s="58"/>
      <c r="AE54" s="11"/>
      <c r="AF54" s="58"/>
      <c r="AI54" s="42" t="e">
        <f>U54+AB54</f>
        <v>#REF!</v>
      </c>
      <c r="AJ54" s="13"/>
      <c r="AK54" s="42" t="e">
        <f>Y54+AF54</f>
        <v>#REF!</v>
      </c>
      <c r="AL54" s="50"/>
      <c r="AM54" s="12"/>
      <c r="AN54" s="42" t="e">
        <f>AN41</f>
        <v>#REF!</v>
      </c>
      <c r="AP54" s="42" t="e">
        <f>AP41</f>
        <v>#REF!</v>
      </c>
      <c r="AR54" s="42" t="e">
        <f>SUM(AN54:AP54)</f>
        <v>#REF!</v>
      </c>
      <c r="AS54" s="53"/>
      <c r="AT54" s="11"/>
      <c r="AU54" s="58"/>
      <c r="AV54" s="11"/>
      <c r="AW54" s="58"/>
      <c r="AX54" s="11"/>
      <c r="AY54" s="58"/>
      <c r="BB54" s="42" t="e">
        <f>AN54+AU54</f>
        <v>#REF!</v>
      </c>
      <c r="BC54" s="13"/>
      <c r="BD54" s="42" t="e">
        <f>AR54+AY54</f>
        <v>#REF!</v>
      </c>
      <c r="BE54" s="50"/>
      <c r="BF54" s="12"/>
      <c r="BG54" s="27" t="e">
        <f>F54+Y54+AR54</f>
        <v>#REF!</v>
      </c>
      <c r="BI54" s="58"/>
      <c r="BK54" s="27" t="e">
        <f t="shared" ref="BK54:BK57" si="17">BG54+BI54</f>
        <v>#REF!</v>
      </c>
    </row>
    <row r="55" spans="1:67" hidden="1">
      <c r="A55" s="89" t="s">
        <v>134</v>
      </c>
      <c r="B55" s="42" t="e">
        <f>B20</f>
        <v>#REF!</v>
      </c>
      <c r="D55" s="42" t="e">
        <f>D20</f>
        <v>#REF!</v>
      </c>
      <c r="F55" s="42" t="e">
        <f>SUM(B55:D55)</f>
        <v>#REF!</v>
      </c>
      <c r="I55" s="58"/>
      <c r="J55" s="11"/>
      <c r="K55" s="58"/>
      <c r="M55" s="58"/>
      <c r="P55" s="42" t="e">
        <f>B55+I55</f>
        <v>#REF!</v>
      </c>
      <c r="Q55" s="13"/>
      <c r="R55" s="42" t="e">
        <f>F55+M55</f>
        <v>#REF!</v>
      </c>
      <c r="S55" s="50"/>
      <c r="T55" s="12"/>
      <c r="U55" s="42" t="e">
        <f>U20</f>
        <v>#REF!</v>
      </c>
      <c r="W55" s="42" t="e">
        <f>W20</f>
        <v>#REF!</v>
      </c>
      <c r="Y55" s="42" t="e">
        <f>SUM(U55:W55)</f>
        <v>#REF!</v>
      </c>
      <c r="AB55" s="58"/>
      <c r="AC55" s="11"/>
      <c r="AD55" s="58"/>
      <c r="AF55" s="58"/>
      <c r="AI55" s="42" t="e">
        <f>U55+AB55</f>
        <v>#REF!</v>
      </c>
      <c r="AJ55" s="13"/>
      <c r="AK55" s="42" t="e">
        <f>Y55+AF55</f>
        <v>#REF!</v>
      </c>
      <c r="AL55" s="50"/>
      <c r="AM55" s="12"/>
      <c r="AN55" s="42" t="e">
        <f>AN20</f>
        <v>#REF!</v>
      </c>
      <c r="AP55" s="42" t="e">
        <f>AP20</f>
        <v>#REF!</v>
      </c>
      <c r="AR55" s="42" t="e">
        <f>SUM(AN55:AP55)</f>
        <v>#REF!</v>
      </c>
      <c r="AU55" s="58"/>
      <c r="AV55" s="11"/>
      <c r="AW55" s="58"/>
      <c r="AY55" s="58"/>
      <c r="BB55" s="42" t="e">
        <f>AN55+AU55</f>
        <v>#REF!</v>
      </c>
      <c r="BC55" s="13"/>
      <c r="BD55" s="42" t="e">
        <f>AR55+AY55</f>
        <v>#REF!</v>
      </c>
      <c r="BE55" s="50"/>
      <c r="BF55" s="12"/>
      <c r="BG55" s="27" t="e">
        <f t="shared" ref="BG55:BG57" si="18">F55+Y55+AR55</f>
        <v>#REF!</v>
      </c>
      <c r="BI55" s="58"/>
      <c r="BK55" s="27" t="e">
        <f t="shared" si="17"/>
        <v>#REF!</v>
      </c>
    </row>
    <row r="56" spans="1:67" hidden="1">
      <c r="A56" s="89" t="s">
        <v>135</v>
      </c>
      <c r="B56" s="32">
        <v>0</v>
      </c>
      <c r="D56" s="32"/>
      <c r="F56" s="42">
        <f>SUM(B56:D56)</f>
        <v>0</v>
      </c>
      <c r="I56" s="58"/>
      <c r="J56" s="11"/>
      <c r="K56" s="58"/>
      <c r="M56" s="58"/>
      <c r="P56" s="42">
        <f>B56+I56</f>
        <v>0</v>
      </c>
      <c r="Q56" s="13"/>
      <c r="R56" s="42">
        <f>F56+M56</f>
        <v>0</v>
      </c>
      <c r="S56" s="50"/>
      <c r="T56" s="12"/>
      <c r="U56" s="32">
        <v>0</v>
      </c>
      <c r="W56" s="32"/>
      <c r="Y56" s="42">
        <f>SUM(U56:W56)</f>
        <v>0</v>
      </c>
      <c r="AB56" s="58"/>
      <c r="AC56" s="11"/>
      <c r="AD56" s="58"/>
      <c r="AF56" s="58"/>
      <c r="AI56" s="42">
        <f>U56+AB56</f>
        <v>0</v>
      </c>
      <c r="AJ56" s="13"/>
      <c r="AK56" s="42">
        <f>Y56+AF56</f>
        <v>0</v>
      </c>
      <c r="AL56" s="50"/>
      <c r="AM56" s="12"/>
      <c r="AN56" s="32">
        <v>0</v>
      </c>
      <c r="AP56" s="32"/>
      <c r="AR56" s="42">
        <f>SUM(AN56:AP56)</f>
        <v>0</v>
      </c>
      <c r="AU56" s="58"/>
      <c r="AV56" s="11"/>
      <c r="AW56" s="58"/>
      <c r="AY56" s="58"/>
      <c r="BB56" s="42">
        <f>AN56+AU56</f>
        <v>0</v>
      </c>
      <c r="BC56" s="13"/>
      <c r="BD56" s="42">
        <f>AR56+AY56</f>
        <v>0</v>
      </c>
      <c r="BE56" s="50"/>
      <c r="BF56" s="12"/>
      <c r="BG56" s="27">
        <f t="shared" si="18"/>
        <v>0</v>
      </c>
      <c r="BI56" s="58"/>
      <c r="BK56" s="27">
        <f t="shared" si="17"/>
        <v>0</v>
      </c>
    </row>
    <row r="57" spans="1:67" ht="15.75" hidden="1" thickBot="1">
      <c r="A57" s="15" t="s">
        <v>78</v>
      </c>
      <c r="B57" s="92" t="e">
        <f>SUM(B54:B56)</f>
        <v>#REF!</v>
      </c>
      <c r="D57" s="92" t="e">
        <f>SUM(D54:D56)</f>
        <v>#REF!</v>
      </c>
      <c r="F57" s="92" t="e">
        <f>SUM(F54:F56)</f>
        <v>#REF!</v>
      </c>
      <c r="I57" s="58"/>
      <c r="J57" s="11"/>
      <c r="K57" s="58"/>
      <c r="M57" s="58"/>
      <c r="P57" s="92" t="e">
        <f>SUM(P54:P56)</f>
        <v>#REF!</v>
      </c>
      <c r="Q57" s="13"/>
      <c r="R57" s="92" t="e">
        <f>SUM(R54:R56)</f>
        <v>#REF!</v>
      </c>
      <c r="S57" s="50"/>
      <c r="T57" s="12"/>
      <c r="U57" s="92" t="e">
        <f>SUM(U54:U56)</f>
        <v>#REF!</v>
      </c>
      <c r="W57" s="92" t="e">
        <f>SUM(W54:W56)</f>
        <v>#REF!</v>
      </c>
      <c r="Y57" s="92" t="e">
        <f>SUM(Y54:Y56)</f>
        <v>#REF!</v>
      </c>
      <c r="AB57" s="58"/>
      <c r="AC57" s="11"/>
      <c r="AD57" s="58"/>
      <c r="AF57" s="58"/>
      <c r="AI57" s="92" t="e">
        <f>SUM(AI54:AI56)</f>
        <v>#REF!</v>
      </c>
      <c r="AJ57" s="13"/>
      <c r="AK57" s="92" t="e">
        <f>SUM(AK54:AK56)</f>
        <v>#REF!</v>
      </c>
      <c r="AL57" s="50"/>
      <c r="AM57" s="12"/>
      <c r="AN57" s="92" t="e">
        <f>SUM(AN54:AN56)</f>
        <v>#REF!</v>
      </c>
      <c r="AP57" s="92" t="e">
        <f>SUM(AP54:AP56)</f>
        <v>#REF!</v>
      </c>
      <c r="AR57" s="92" t="e">
        <f>SUM(AR54:AR56)</f>
        <v>#REF!</v>
      </c>
      <c r="AU57" s="58"/>
      <c r="AV57" s="11"/>
      <c r="AW57" s="58"/>
      <c r="AY57" s="58"/>
      <c r="BB57" s="92" t="e">
        <f>SUM(BB54:BB56)</f>
        <v>#REF!</v>
      </c>
      <c r="BC57" s="13"/>
      <c r="BD57" s="92" t="e">
        <f>SUM(BD54:BD56)</f>
        <v>#REF!</v>
      </c>
      <c r="BE57" s="50"/>
      <c r="BF57" s="12"/>
      <c r="BG57" s="28" t="e">
        <f t="shared" si="18"/>
        <v>#REF!</v>
      </c>
      <c r="BI57" s="58"/>
      <c r="BK57" s="28" t="e">
        <f t="shared" si="17"/>
        <v>#REF!</v>
      </c>
      <c r="BM57" s="32">
        <f>'Essbase - Mgmt View'!G64</f>
        <v>577905195.79281831</v>
      </c>
      <c r="BN57" s="32">
        <f>ROUND(BM57/1000,0)</f>
        <v>577905</v>
      </c>
      <c r="BO57" s="72" t="e">
        <f>BG57-BN57</f>
        <v>#REF!</v>
      </c>
    </row>
    <row r="58" spans="1:67">
      <c r="A58" s="93"/>
      <c r="Q58" s="3"/>
      <c r="AJ58" s="3"/>
      <c r="BC58" s="3"/>
    </row>
    <row r="59" spans="1:67">
      <c r="A59" s="59" t="s">
        <v>138</v>
      </c>
      <c r="R59" s="73" t="e">
        <f>ROUND('Essbase - Mgmt View'!H60/1000,0)-R41</f>
        <v>#REF!</v>
      </c>
      <c r="S59" s="3"/>
      <c r="T59" s="3"/>
      <c r="AK59" s="73" t="e">
        <f>ROUND('Essbase - Mgmt View'!I60/1000,0)-AK41</f>
        <v>#REF!</v>
      </c>
      <c r="AL59" s="3"/>
      <c r="AM59" s="3"/>
      <c r="BD59" s="73" t="e">
        <f>ROUND('Essbase - Mgmt View'!J60/1000,0)-BD41</f>
        <v>#REF!</v>
      </c>
      <c r="BE59" s="3"/>
      <c r="BF59" s="3"/>
      <c r="BK59" s="73" t="e">
        <f>ROUND('Essbase - Mgmt View'!G60/1000,0)-BK41</f>
        <v>#REF!</v>
      </c>
    </row>
    <row r="60" spans="1:67">
      <c r="A60" s="59" t="s">
        <v>37</v>
      </c>
      <c r="F60" s="73" t="e">
        <f>SUM(F11:F12)-F13</f>
        <v>#REF!</v>
      </c>
      <c r="M60" s="73" t="e">
        <f>SUM(M11:M12)-M13</f>
        <v>#REF!</v>
      </c>
      <c r="R60" s="73" t="e">
        <f>SUM(R11:R12)-R13</f>
        <v>#REF!</v>
      </c>
      <c r="S60" s="3"/>
      <c r="T60" s="3"/>
      <c r="Y60" s="73" t="e">
        <f>SUM(Y11:Y12)-Y13</f>
        <v>#REF!</v>
      </c>
      <c r="AF60" s="73" t="e">
        <f>SUM(AF11:AF12)-AF13</f>
        <v>#REF!</v>
      </c>
      <c r="AK60" s="73" t="e">
        <f>SUM(AK11:AK12)-AK13</f>
        <v>#REF!</v>
      </c>
      <c r="AL60" s="3"/>
      <c r="AM60" s="3"/>
      <c r="AR60" s="73" t="e">
        <f>SUM(AR11:AR12)-AR13</f>
        <v>#REF!</v>
      </c>
      <c r="AY60" s="73" t="e">
        <f>SUM(AY11:AY12)-AY13</f>
        <v>#REF!</v>
      </c>
      <c r="BD60" s="73" t="e">
        <f>SUM(BD11:BD12)-BD13</f>
        <v>#REF!</v>
      </c>
      <c r="BE60" s="3"/>
      <c r="BF60" s="3"/>
      <c r="BG60" s="73" t="e">
        <f>SUM(BG11:BG12)-BG13</f>
        <v>#REF!</v>
      </c>
      <c r="BI60" s="73" t="e">
        <f>SUM(BI11:BI12)-BI13</f>
        <v>#REF!</v>
      </c>
      <c r="BK60" s="73" t="e">
        <f>SUM(BK11:BK12)-BK13</f>
        <v>#REF!</v>
      </c>
      <c r="BM60" s="73">
        <f>SUM(BM11:BM12)-BM13</f>
        <v>0</v>
      </c>
    </row>
    <row r="61" spans="1:67">
      <c r="A61" s="59" t="s">
        <v>37</v>
      </c>
      <c r="F61" s="73" t="e">
        <f>SUM(F10:F12)-F14</f>
        <v>#REF!</v>
      </c>
      <c r="M61" s="73" t="e">
        <f>SUM(M10:M12)-M14</f>
        <v>#REF!</v>
      </c>
      <c r="R61" s="73" t="e">
        <f>SUM(R10:R12)-R14</f>
        <v>#REF!</v>
      </c>
      <c r="S61" s="3"/>
      <c r="T61" s="3"/>
      <c r="Y61" s="73" t="e">
        <f>SUM(Y10:Y12)-Y14</f>
        <v>#REF!</v>
      </c>
      <c r="AF61" s="73" t="e">
        <f>SUM(AF10:AF12)-AF14</f>
        <v>#REF!</v>
      </c>
      <c r="AK61" s="73" t="e">
        <f>SUM(AK10:AK12)-AK14</f>
        <v>#REF!</v>
      </c>
      <c r="AL61" s="3"/>
      <c r="AM61" s="3"/>
      <c r="AR61" s="73" t="e">
        <f>SUM(AR10:AR12)-AR14</f>
        <v>#REF!</v>
      </c>
      <c r="AY61" s="73" t="e">
        <f>SUM(AY10:AY12)-AY14</f>
        <v>#REF!</v>
      </c>
      <c r="BD61" s="73" t="e">
        <f>SUM(BD10:BD12)-BD14</f>
        <v>#REF!</v>
      </c>
      <c r="BE61" s="3"/>
      <c r="BF61" s="3"/>
      <c r="BG61" s="73" t="e">
        <f>SUM(BG10:BG12)-BG14</f>
        <v>#REF!</v>
      </c>
      <c r="BI61" s="73" t="e">
        <f>SUM(BI10:BI12)-BI14</f>
        <v>#REF!</v>
      </c>
      <c r="BK61" s="73" t="e">
        <f>SUM(BK10:BK12)-BK14</f>
        <v>#REF!</v>
      </c>
      <c r="BM61" s="73">
        <f>SUM(BM10:BM12)-BM14</f>
        <v>0</v>
      </c>
    </row>
    <row r="62" spans="1:67">
      <c r="A62" s="59" t="s">
        <v>37</v>
      </c>
      <c r="F62" s="73" t="e">
        <f>SUM(F7:F12)-F15</f>
        <v>#REF!</v>
      </c>
      <c r="M62" s="73" t="e">
        <f>SUM(M7:M12)-M15</f>
        <v>#REF!</v>
      </c>
      <c r="R62" s="73" t="e">
        <f>SUM(R7:R12)-R15</f>
        <v>#REF!</v>
      </c>
      <c r="S62" s="3"/>
      <c r="T62" s="3"/>
      <c r="Y62" s="73" t="e">
        <f>SUM(Y7:Y12)-Y15</f>
        <v>#REF!</v>
      </c>
      <c r="AF62" s="73" t="e">
        <f>SUM(AF7:AF12)-AF15</f>
        <v>#REF!</v>
      </c>
      <c r="AK62" s="73" t="e">
        <f>SUM(AK7:AK12)-AK15</f>
        <v>#REF!</v>
      </c>
      <c r="AL62" s="3"/>
      <c r="AM62" s="3"/>
      <c r="AR62" s="73" t="e">
        <f>SUM(AR7:AR12)-AR15</f>
        <v>#REF!</v>
      </c>
      <c r="AY62" s="73" t="e">
        <f>SUM(AY7:AY12)-AY15</f>
        <v>#REF!</v>
      </c>
      <c r="BD62" s="73" t="e">
        <f>SUM(BD7:BD12)-BD15</f>
        <v>#REF!</v>
      </c>
      <c r="BE62" s="3"/>
      <c r="BF62" s="3"/>
      <c r="BG62" s="73" t="e">
        <f>SUM(BG7:BG12)-BG15</f>
        <v>#REF!</v>
      </c>
      <c r="BI62" s="73" t="e">
        <f>SUM(BI7:BI12)-BI15</f>
        <v>#REF!</v>
      </c>
      <c r="BK62" s="73" t="e">
        <f>SUM(BK7:BK12)-BK15</f>
        <v>#REF!</v>
      </c>
      <c r="BM62" s="73">
        <f>SUM(BM7:BM12)-BM15</f>
        <v>0</v>
      </c>
    </row>
    <row r="63" spans="1:67">
      <c r="A63" s="59" t="s">
        <v>37</v>
      </c>
      <c r="F63" s="73" t="e">
        <f>SUM(F22:F24)-F25</f>
        <v>#REF!</v>
      </c>
      <c r="M63" s="73" t="e">
        <f>SUM(M22:M24)-M25</f>
        <v>#REF!</v>
      </c>
      <c r="R63" s="73" t="e">
        <f>SUM(R22:R24)-R25</f>
        <v>#REF!</v>
      </c>
      <c r="S63" s="3"/>
      <c r="T63" s="3"/>
      <c r="Y63" s="73" t="e">
        <f>SUM(Y22:Y24)-Y25</f>
        <v>#REF!</v>
      </c>
      <c r="AF63" s="73" t="e">
        <f>SUM(AF22:AF24)-AF25</f>
        <v>#REF!</v>
      </c>
      <c r="AK63" s="73" t="e">
        <f>SUM(AK22:AK24)-AK25</f>
        <v>#REF!</v>
      </c>
      <c r="AL63" s="3"/>
      <c r="AM63" s="3"/>
      <c r="AR63" s="73" t="e">
        <f>SUM(AR22:AR24)-AR25</f>
        <v>#REF!</v>
      </c>
      <c r="AY63" s="73" t="e">
        <f>SUM(AY22:AY24)-AY25</f>
        <v>#REF!</v>
      </c>
      <c r="BD63" s="73" t="e">
        <f>SUM(BD22:BD24)-BD25</f>
        <v>#REF!</v>
      </c>
      <c r="BE63" s="3"/>
      <c r="BF63" s="3"/>
      <c r="BG63" s="73" t="e">
        <f>SUM(BG22:BG24)-BG25</f>
        <v>#REF!</v>
      </c>
      <c r="BI63" s="73" t="e">
        <f>SUM(BI22:BI24)-BI25</f>
        <v>#REF!</v>
      </c>
      <c r="BK63" s="73" t="e">
        <f>SUM(BK22:BK24)-BK25</f>
        <v>#REF!</v>
      </c>
      <c r="BM63" s="73">
        <f>SUM(BM22:BM24)-BM25</f>
        <v>0</v>
      </c>
    </row>
    <row r="64" spans="1:67">
      <c r="A64" s="59" t="s">
        <v>37</v>
      </c>
      <c r="F64" s="73" t="e">
        <f>SUM(F19:F24)-F26</f>
        <v>#REF!</v>
      </c>
      <c r="M64" s="73" t="e">
        <f>SUM(M19:M24)-M26</f>
        <v>#REF!</v>
      </c>
      <c r="R64" s="73" t="e">
        <f>SUM(R19:R24)-R26</f>
        <v>#REF!</v>
      </c>
      <c r="S64" s="3"/>
      <c r="T64" s="3"/>
      <c r="Y64" s="73" t="e">
        <f>SUM(Y19:Y24)-Y26</f>
        <v>#REF!</v>
      </c>
      <c r="AF64" s="73" t="e">
        <f>SUM(AF19:AF24)-AF26</f>
        <v>#REF!</v>
      </c>
      <c r="AK64" s="73" t="e">
        <f>SUM(AK19:AK24)-AK26</f>
        <v>#REF!</v>
      </c>
      <c r="AL64" s="3"/>
      <c r="AM64" s="3"/>
      <c r="AR64" s="73" t="e">
        <f>SUM(AR19:AR24)-AR26</f>
        <v>#REF!</v>
      </c>
      <c r="AY64" s="73" t="e">
        <f>SUM(AY19:AY24)-AY26</f>
        <v>#REF!</v>
      </c>
      <c r="BD64" s="73" t="e">
        <f>SUM(BD19:BD24)-BD26</f>
        <v>#REF!</v>
      </c>
      <c r="BE64" s="3"/>
      <c r="BF64" s="3"/>
      <c r="BG64" s="73" t="e">
        <f>SUM(BG19:BG24)-BG26</f>
        <v>#REF!</v>
      </c>
      <c r="BI64" s="73" t="e">
        <f>SUM(BI19:BI24)-BI26</f>
        <v>#REF!</v>
      </c>
      <c r="BK64" s="73" t="e">
        <f>SUM(BK19:BK24)-BK26</f>
        <v>#REF!</v>
      </c>
      <c r="BM64" s="73">
        <f>SUM(BM19:BM24)-BM26</f>
        <v>0</v>
      </c>
    </row>
    <row r="65" spans="1:65">
      <c r="A65" s="59" t="s">
        <v>37</v>
      </c>
      <c r="F65" s="73" t="e">
        <f>SUM(F28:F29)-F30</f>
        <v>#REF!</v>
      </c>
      <c r="M65" s="73" t="e">
        <f>SUM(M28:M29)-M30</f>
        <v>#REF!</v>
      </c>
      <c r="R65" s="73" t="e">
        <f>SUM(R28:R29)-R30</f>
        <v>#REF!</v>
      </c>
      <c r="S65" s="3"/>
      <c r="T65" s="3"/>
      <c r="Y65" s="73" t="e">
        <f>SUM(Y28:Y29)-Y30</f>
        <v>#REF!</v>
      </c>
      <c r="AF65" s="73" t="e">
        <f>SUM(AF28:AF29)-AF30</f>
        <v>#REF!</v>
      </c>
      <c r="AK65" s="73" t="e">
        <f>SUM(AK28:AK29)-AK30</f>
        <v>#REF!</v>
      </c>
      <c r="AL65" s="3"/>
      <c r="AM65" s="3"/>
      <c r="AR65" s="73" t="e">
        <f>SUM(AR28:AR29)-AR30</f>
        <v>#REF!</v>
      </c>
      <c r="AY65" s="73" t="e">
        <f>SUM(AY28:AY29)-AY30</f>
        <v>#REF!</v>
      </c>
      <c r="BD65" s="73" t="e">
        <f>SUM(BD28:BD29)-BD30</f>
        <v>#REF!</v>
      </c>
      <c r="BE65" s="3"/>
      <c r="BF65" s="3"/>
      <c r="BG65" s="73" t="e">
        <f>SUM(BG28:BG29)-BG30</f>
        <v>#REF!</v>
      </c>
      <c r="BI65" s="73" t="e">
        <f>SUM(BI28:BI29)-BI30</f>
        <v>#REF!</v>
      </c>
      <c r="BK65" s="73" t="e">
        <f>SUM(BK28:BK29)-BK30</f>
        <v>#REF!</v>
      </c>
      <c r="BM65" s="73">
        <f>SUM(BM28:BM29)-BM30</f>
        <v>0</v>
      </c>
    </row>
    <row r="66" spans="1:65">
      <c r="A66" s="59" t="s">
        <v>37</v>
      </c>
      <c r="F66" s="73" t="e">
        <f>SUM(F26,F30)-F31</f>
        <v>#REF!</v>
      </c>
      <c r="M66" s="73" t="e">
        <f>SUM(M26,M30)-M31</f>
        <v>#REF!</v>
      </c>
      <c r="R66" s="73" t="e">
        <f>SUM(R26,R30)-R31</f>
        <v>#REF!</v>
      </c>
      <c r="Y66" s="73" t="e">
        <f>SUM(Y26,Y30)-Y31</f>
        <v>#REF!</v>
      </c>
      <c r="AF66" s="73" t="e">
        <f>SUM(AF26,AF30)-AF31</f>
        <v>#REF!</v>
      </c>
      <c r="AK66" s="73" t="e">
        <f>SUM(AK26,AK30)-AK31</f>
        <v>#REF!</v>
      </c>
      <c r="AR66" s="73" t="e">
        <f>SUM(AR26,AR30)-AR31</f>
        <v>#REF!</v>
      </c>
      <c r="AY66" s="73" t="e">
        <f>SUM(AY26,AY30)-AY31</f>
        <v>#REF!</v>
      </c>
      <c r="BD66" s="73" t="e">
        <f>SUM(BD26,BD30)-BD31</f>
        <v>#REF!</v>
      </c>
      <c r="BG66" s="73" t="e">
        <f>SUM(BG26,BG30)-BG31</f>
        <v>#REF!</v>
      </c>
      <c r="BI66" s="73" t="e">
        <f>SUM(BI26,BI30)-BI31</f>
        <v>#REF!</v>
      </c>
      <c r="BK66" s="73" t="e">
        <f>SUM(BK26,BK30)-BK31</f>
        <v>#REF!</v>
      </c>
      <c r="BM66" s="73">
        <f>SUM(BM26,BM30)-BM31</f>
        <v>0</v>
      </c>
    </row>
    <row r="67" spans="1:65">
      <c r="A67" s="59" t="s">
        <v>37</v>
      </c>
      <c r="F67" s="73" t="e">
        <f>SUM(F34:F37)-F38</f>
        <v>#REF!</v>
      </c>
      <c r="M67" s="73" t="e">
        <f>SUM(M34:M37)-M38</f>
        <v>#REF!</v>
      </c>
      <c r="R67" s="73" t="e">
        <f>SUM(R34:R37)-R38</f>
        <v>#REF!</v>
      </c>
      <c r="Y67" s="73" t="e">
        <f>SUM(Y34:Y37)-Y38</f>
        <v>#REF!</v>
      </c>
      <c r="AF67" s="73" t="e">
        <f>SUM(AF34:AF37)-AF38</f>
        <v>#REF!</v>
      </c>
      <c r="AK67" s="73" t="e">
        <f>SUM(AK34:AK37)-AK38</f>
        <v>#REF!</v>
      </c>
      <c r="AR67" s="73" t="e">
        <f>SUM(AR34:AR37)-AR38</f>
        <v>#REF!</v>
      </c>
      <c r="AY67" s="73" t="e">
        <f>SUM(AY34:AY37)-AY38</f>
        <v>#REF!</v>
      </c>
      <c r="BD67" s="73" t="e">
        <f>SUM(BD34:BD37)-BD38</f>
        <v>#REF!</v>
      </c>
      <c r="BG67" s="73" t="e">
        <f>SUM(BG34:BG37)-BG38</f>
        <v>#REF!</v>
      </c>
      <c r="BI67" s="73" t="e">
        <f>SUM(BI34:BI37)-BI38</f>
        <v>#REF!</v>
      </c>
      <c r="BK67" s="73" t="e">
        <f>SUM(BK34:BK37)-BK38</f>
        <v>#REF!</v>
      </c>
      <c r="BM67" s="73">
        <f>SUM(BM34:BM37)-BM38</f>
        <v>0</v>
      </c>
    </row>
    <row r="68" spans="1:65">
      <c r="A68" s="59" t="s">
        <v>37</v>
      </c>
      <c r="F68" s="73" t="e">
        <f>SUM(F38:F39)-F40</f>
        <v>#REF!</v>
      </c>
      <c r="M68" s="73" t="e">
        <f>SUM(M38:M39)-M40</f>
        <v>#REF!</v>
      </c>
      <c r="R68" s="73" t="e">
        <f>SUM(R38:R39)-R40</f>
        <v>#REF!</v>
      </c>
      <c r="Y68" s="73" t="e">
        <f>SUM(Y38:Y39)-Y40</f>
        <v>#REF!</v>
      </c>
      <c r="AF68" s="73" t="e">
        <f>SUM(AF38:AF39)-AF40</f>
        <v>#REF!</v>
      </c>
      <c r="AK68" s="73" t="e">
        <f>SUM(AK38:AK39)-AK40</f>
        <v>#REF!</v>
      </c>
      <c r="AR68" s="73" t="e">
        <f>SUM(AR38:AR39)-AR40</f>
        <v>#REF!</v>
      </c>
      <c r="AY68" s="73" t="e">
        <f>SUM(AY38:AY39)-AY40</f>
        <v>#REF!</v>
      </c>
      <c r="BD68" s="73" t="e">
        <f>SUM(BD38:BD39)-BD40</f>
        <v>#REF!</v>
      </c>
      <c r="BG68" s="73" t="e">
        <f>SUM(BG38:BG39)-BG40</f>
        <v>#REF!</v>
      </c>
      <c r="BI68" s="73" t="e">
        <f>SUM(BI38:BI39)-BI40</f>
        <v>#REF!</v>
      </c>
      <c r="BK68" s="73" t="e">
        <f>SUM(BK38:BK39)-BK40</f>
        <v>#REF!</v>
      </c>
      <c r="BM68" s="73">
        <f>SUM(BM38:BM39)-BM40</f>
        <v>0</v>
      </c>
    </row>
    <row r="69" spans="1:65">
      <c r="A69" s="59" t="s">
        <v>37</v>
      </c>
      <c r="F69" s="73" t="e">
        <f>F15-F31+F38+F39-F41</f>
        <v>#REF!</v>
      </c>
      <c r="M69" s="73" t="e">
        <f>M15-M31+M38+M39-M41</f>
        <v>#REF!</v>
      </c>
      <c r="R69" s="73" t="e">
        <f>R15-R31+R38+R39-R41</f>
        <v>#REF!</v>
      </c>
      <c r="Y69" s="73" t="e">
        <f>Y15-Y31+Y38+Y39-Y41</f>
        <v>#REF!</v>
      </c>
      <c r="AF69" s="73" t="e">
        <f>AF15-AF31+AF38+AF39-AF41</f>
        <v>#REF!</v>
      </c>
      <c r="AK69" s="73" t="e">
        <f>AK15-AK31+AK38+AK39-AK41</f>
        <v>#REF!</v>
      </c>
      <c r="AR69" s="73" t="e">
        <f>AR15-AR31+AR38+AR39-AR41</f>
        <v>#REF!</v>
      </c>
      <c r="AY69" s="73" t="e">
        <f>AY15-AY31+AY38+AY39-AY41</f>
        <v>#REF!</v>
      </c>
      <c r="BD69" s="73" t="e">
        <f>BD15-BD31+BD38+BD39-BD41</f>
        <v>#REF!</v>
      </c>
      <c r="BG69" s="73" t="e">
        <f>BG15-BG31+BG38+BG39-BG41</f>
        <v>#REF!</v>
      </c>
      <c r="BI69" s="73" t="e">
        <f>BI15-BI31+BI38+BI39-BI41</f>
        <v>#REF!</v>
      </c>
      <c r="BK69" s="73" t="e">
        <f>BK15-BK31+BK38+BK39-BK41</f>
        <v>#REF!</v>
      </c>
      <c r="BM69" s="73">
        <f>BM15-BM31+BM38+BM39-BM41</f>
        <v>0</v>
      </c>
    </row>
    <row r="70" spans="1:65">
      <c r="A70" s="59" t="s">
        <v>37</v>
      </c>
      <c r="F70" s="73" t="e">
        <f>SUM(F41:F42)-F43</f>
        <v>#REF!</v>
      </c>
      <c r="M70" s="73" t="e">
        <f>SUM(M41:M42)-M43</f>
        <v>#REF!</v>
      </c>
      <c r="R70" s="73" t="e">
        <f>SUM(R41:R42)-R43</f>
        <v>#REF!</v>
      </c>
      <c r="Y70" s="73" t="e">
        <f>SUM(Y41:Y42)-Y43</f>
        <v>#REF!</v>
      </c>
      <c r="AF70" s="73" t="e">
        <f>SUM(AF41:AF42)-AF43</f>
        <v>#REF!</v>
      </c>
      <c r="AK70" s="73" t="e">
        <f>SUM(AK41:AK42)-AK43</f>
        <v>#REF!</v>
      </c>
      <c r="AR70" s="73" t="e">
        <f>SUM(AR41:AR42)-AR43</f>
        <v>#REF!</v>
      </c>
      <c r="AY70" s="73" t="e">
        <f>SUM(AY41:AY42)-AY43</f>
        <v>#REF!</v>
      </c>
      <c r="BD70" s="73" t="e">
        <f>SUM(BD41:BD42)-BD43</f>
        <v>#REF!</v>
      </c>
      <c r="BG70" s="73" t="e">
        <f>SUM(BG41:BG42)-BG43</f>
        <v>#REF!</v>
      </c>
      <c r="BI70" s="73" t="e">
        <f>SUM(BI41:BI42)-BI43</f>
        <v>#REF!</v>
      </c>
      <c r="BK70" s="73" t="e">
        <f>SUM(BK41:BK42)-BK43</f>
        <v>#REF!</v>
      </c>
      <c r="BM70" s="73">
        <f>SUM(BM41:BM42)-BM43</f>
        <v>0</v>
      </c>
    </row>
    <row r="71" spans="1:65">
      <c r="A71" s="59" t="s">
        <v>37</v>
      </c>
      <c r="F71" s="73" t="e">
        <f>SUM(F54:F56)-F57</f>
        <v>#REF!</v>
      </c>
      <c r="M71" s="73">
        <f>SUM(M54:M56)-M57</f>
        <v>0</v>
      </c>
      <c r="R71" s="73" t="e">
        <f>SUM(R54:R56)-R57</f>
        <v>#REF!</v>
      </c>
      <c r="Y71" s="73" t="e">
        <f>SUM(Y54:Y56)-Y57</f>
        <v>#REF!</v>
      </c>
      <c r="AF71" s="73">
        <f>SUM(AF54:AF56)-AF57</f>
        <v>0</v>
      </c>
      <c r="AK71" s="73" t="e">
        <f>SUM(AK54:AK56)-AK57</f>
        <v>#REF!</v>
      </c>
      <c r="AR71" s="73" t="e">
        <f>SUM(AR54:AR56)-AR57</f>
        <v>#REF!</v>
      </c>
      <c r="AY71" s="73">
        <f>SUM(AY54:AY56)-AY57</f>
        <v>0</v>
      </c>
      <c r="BD71" s="73" t="e">
        <f>SUM(BD54:BD56)-BD57</f>
        <v>#REF!</v>
      </c>
      <c r="BG71" s="73" t="e">
        <f>SUM(BG54:BG56)-BG57</f>
        <v>#REF!</v>
      </c>
      <c r="BI71" s="73">
        <f>SUM(BI54:BI56)-BI57</f>
        <v>0</v>
      </c>
      <c r="BK71" s="73" t="e">
        <f>SUM(BK54:BK56)-BK57</f>
        <v>#REF!</v>
      </c>
    </row>
    <row r="72" spans="1:65">
      <c r="A72" s="59" t="s">
        <v>37</v>
      </c>
      <c r="F72" s="73" t="e">
        <f>F52-F57</f>
        <v>#REF!</v>
      </c>
      <c r="M72" s="73">
        <f>M52-M57</f>
        <v>0</v>
      </c>
      <c r="R72" s="73" t="e">
        <f>R52-R57</f>
        <v>#REF!</v>
      </c>
      <c r="Y72" s="73" t="e">
        <f>Y52-Y57</f>
        <v>#REF!</v>
      </c>
      <c r="AF72" s="73">
        <f>AF52-AF57</f>
        <v>0</v>
      </c>
      <c r="AK72" s="73" t="e">
        <f>AK52-AK57</f>
        <v>#REF!</v>
      </c>
      <c r="AR72" s="73" t="e">
        <f>AR52-AR57</f>
        <v>#REF!</v>
      </c>
      <c r="AY72" s="73">
        <f>AY52-AY57</f>
        <v>0</v>
      </c>
      <c r="BD72" s="73" t="e">
        <f>BD52-BD57</f>
        <v>#REF!</v>
      </c>
      <c r="BG72" s="73" t="e">
        <f>BG52-BG57</f>
        <v>#REF!</v>
      </c>
      <c r="BI72" s="73">
        <f>BI52-BI57</f>
        <v>0</v>
      </c>
      <c r="BK72" s="73" t="e">
        <f>BK52-BK57</f>
        <v>#REF!</v>
      </c>
      <c r="BM72" s="73">
        <f>BM52-BM57</f>
        <v>0</v>
      </c>
    </row>
    <row r="73" spans="1:65">
      <c r="A73" s="59"/>
      <c r="Q73" s="3"/>
    </row>
    <row r="74" spans="1:65">
      <c r="Q74" s="3"/>
    </row>
  </sheetData>
  <mergeCells count="17">
    <mergeCell ref="B1:R1"/>
    <mergeCell ref="U1:AK1"/>
    <mergeCell ref="AN1:BD1"/>
    <mergeCell ref="BG1:BK1"/>
    <mergeCell ref="B2:R2"/>
    <mergeCell ref="U2:AK2"/>
    <mergeCell ref="AN2:BD2"/>
    <mergeCell ref="BG2:BK2"/>
    <mergeCell ref="AN3:AR3"/>
    <mergeCell ref="AU3:AY3"/>
    <mergeCell ref="BB3:BD3"/>
    <mergeCell ref="B3:F3"/>
    <mergeCell ref="I3:M3"/>
    <mergeCell ref="P3:R3"/>
    <mergeCell ref="U3:Y3"/>
    <mergeCell ref="AB3:AF3"/>
    <mergeCell ref="AI3:AK3"/>
  </mergeCells>
  <pageMargins left="0.7" right="0.7" top="0.75" bottom="0.75" header="0.3" footer="0.3"/>
  <pageSetup paperSize="119" scale="4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41">
    <tabColor theme="1"/>
  </sheetPr>
  <dimension ref="A1:R111"/>
  <sheetViews>
    <sheetView zoomScale="85" zoomScaleNormal="85" workbookViewId="0">
      <pane xSplit="1" ySplit="7" topLeftCell="B72" activePane="bottomRight" state="frozen"/>
      <selection activeCell="J69" sqref="J69"/>
      <selection pane="topRight" activeCell="J69" sqref="J69"/>
      <selection pane="bottomLeft" activeCell="J69" sqref="J69"/>
      <selection pane="bottomRight" activeCell="R104" sqref="R104"/>
    </sheetView>
  </sheetViews>
  <sheetFormatPr defaultColWidth="9.140625" defaultRowHeight="15"/>
  <cols>
    <col min="1" max="1" width="51.5703125" style="77" bestFit="1" customWidth="1"/>
    <col min="2" max="2" width="20.7109375" style="77" customWidth="1"/>
    <col min="3" max="3" width="4.7109375" style="77" customWidth="1"/>
    <col min="4" max="4" width="20.7109375" style="77" customWidth="1"/>
    <col min="5" max="5" width="4.7109375" style="77" customWidth="1"/>
    <col min="6" max="6" width="20.7109375" style="77" customWidth="1"/>
    <col min="7" max="7" width="4.7109375" style="77" customWidth="1"/>
    <col min="8" max="8" width="20.7109375" style="77" customWidth="1"/>
    <col min="9" max="9" width="4.7109375" style="77" customWidth="1"/>
    <col min="10" max="10" width="20.7109375" style="77" customWidth="1"/>
    <col min="11" max="11" width="4.7109375" style="77" customWidth="1"/>
    <col min="12" max="12" width="20.7109375" style="77" customWidth="1"/>
    <col min="13" max="13" width="4.7109375" style="77" customWidth="1"/>
    <col min="14" max="14" width="20.7109375" style="77" customWidth="1"/>
    <col min="15" max="15" width="4.7109375" style="77" customWidth="1"/>
    <col min="16" max="16" width="20.7109375" style="77" customWidth="1"/>
    <col min="17" max="17" width="4.7109375" style="77" customWidth="1"/>
    <col min="18" max="18" width="41.140625" style="77" bestFit="1" customWidth="1"/>
    <col min="19" max="16384" width="9.140625" style="77"/>
  </cols>
  <sheetData>
    <row r="1" spans="1:18">
      <c r="A1" s="16"/>
      <c r="B1" s="22" t="e">
        <f>#REF!</f>
        <v>#REF!</v>
      </c>
      <c r="C1" s="23"/>
      <c r="D1" s="22" t="e">
        <f>#REF!</f>
        <v>#REF!</v>
      </c>
      <c r="F1" s="22" t="e">
        <f>#REF!</f>
        <v>#REF!</v>
      </c>
      <c r="H1" s="22" t="e">
        <f>#REF!</f>
        <v>#REF!</v>
      </c>
      <c r="J1" s="22" t="e">
        <f>#REF!</f>
        <v>#REF!</v>
      </c>
      <c r="L1" s="22" t="e">
        <f>#REF!</f>
        <v>#REF!</v>
      </c>
      <c r="N1" s="22" t="e">
        <f>#REF!</f>
        <v>#REF!</v>
      </c>
      <c r="P1" s="129" t="s">
        <v>85</v>
      </c>
    </row>
    <row r="2" spans="1:18">
      <c r="A2" s="16"/>
      <c r="B2" s="21" t="e">
        <f>#REF!</f>
        <v>#REF!</v>
      </c>
      <c r="C2" s="23"/>
      <c r="D2" s="21" t="e">
        <f>#REF!</f>
        <v>#REF!</v>
      </c>
      <c r="F2" s="21" t="e">
        <f>#REF!</f>
        <v>#REF!</v>
      </c>
      <c r="H2" s="21" t="e">
        <f>#REF!</f>
        <v>#REF!</v>
      </c>
      <c r="J2" s="21" t="e">
        <f>#REF!</f>
        <v>#REF!</v>
      </c>
      <c r="L2" s="21" t="e">
        <f>#REF!</f>
        <v>#REF!</v>
      </c>
      <c r="N2" s="21" t="e">
        <f>#REF!</f>
        <v>#REF!</v>
      </c>
      <c r="P2" s="21" t="e">
        <f>#REF!</f>
        <v>#REF!</v>
      </c>
    </row>
    <row r="3" spans="1:18">
      <c r="A3" s="16"/>
      <c r="B3" s="21" t="s">
        <v>21</v>
      </c>
      <c r="C3" s="23"/>
      <c r="D3" s="21" t="s">
        <v>21</v>
      </c>
      <c r="F3" s="21" t="s">
        <v>21</v>
      </c>
      <c r="H3" s="21" t="s">
        <v>21</v>
      </c>
      <c r="J3" s="21" t="s">
        <v>21</v>
      </c>
      <c r="L3" s="21" t="s">
        <v>21</v>
      </c>
      <c r="N3" s="21" t="s">
        <v>21</v>
      </c>
      <c r="P3" s="21" t="s">
        <v>21</v>
      </c>
    </row>
    <row r="4" spans="1:18">
      <c r="B4" s="21" t="s">
        <v>17</v>
      </c>
      <c r="C4" s="23"/>
      <c r="D4" s="21" t="s">
        <v>17</v>
      </c>
      <c r="F4" s="21" t="s">
        <v>17</v>
      </c>
      <c r="H4" s="21" t="s">
        <v>17</v>
      </c>
      <c r="J4" s="21" t="s">
        <v>17</v>
      </c>
      <c r="L4" s="21" t="s">
        <v>17</v>
      </c>
      <c r="N4" s="21" t="s">
        <v>17</v>
      </c>
      <c r="P4" s="21" t="s">
        <v>17</v>
      </c>
    </row>
    <row r="5" spans="1:18">
      <c r="A5" s="16"/>
      <c r="B5" s="24" t="s">
        <v>57</v>
      </c>
      <c r="C5" s="23"/>
      <c r="D5" s="24" t="s">
        <v>57</v>
      </c>
      <c r="F5" s="24" t="s">
        <v>57</v>
      </c>
      <c r="H5" s="24" t="s">
        <v>57</v>
      </c>
      <c r="J5" s="24" t="s">
        <v>57</v>
      </c>
      <c r="L5" s="24" t="s">
        <v>57</v>
      </c>
      <c r="N5" s="24" t="s">
        <v>57</v>
      </c>
      <c r="P5" s="24" t="s">
        <v>57</v>
      </c>
    </row>
    <row r="6" spans="1:18">
      <c r="A6" s="16"/>
      <c r="B6" s="21" t="s">
        <v>54</v>
      </c>
      <c r="C6" s="23"/>
      <c r="D6" s="21" t="s">
        <v>54</v>
      </c>
      <c r="F6" s="21" t="s">
        <v>54</v>
      </c>
      <c r="H6" s="21" t="s">
        <v>54</v>
      </c>
      <c r="J6" s="21" t="s">
        <v>54</v>
      </c>
      <c r="L6" s="21" t="s">
        <v>54</v>
      </c>
      <c r="N6" s="21" t="s">
        <v>54</v>
      </c>
      <c r="P6" s="21" t="s">
        <v>54</v>
      </c>
    </row>
    <row r="7" spans="1:18">
      <c r="A7" s="16"/>
      <c r="B7" s="24" t="e">
        <f>#REF!</f>
        <v>#REF!</v>
      </c>
      <c r="C7" s="23"/>
      <c r="D7" s="24" t="e">
        <f>#REF!</f>
        <v>#REF!</v>
      </c>
      <c r="F7" s="24" t="e">
        <f>#REF!</f>
        <v>#REF!</v>
      </c>
      <c r="H7" s="24" t="e">
        <f>#REF!</f>
        <v>#REF!</v>
      </c>
      <c r="J7" s="24" t="e">
        <f>#REF!</f>
        <v>#REF!</v>
      </c>
      <c r="L7" s="24" t="e">
        <f>#REF!</f>
        <v>#REF!</v>
      </c>
      <c r="N7" s="24" t="e">
        <f>#REF!</f>
        <v>#REF!</v>
      </c>
      <c r="P7" s="22" t="s">
        <v>197</v>
      </c>
    </row>
    <row r="8" spans="1:18">
      <c r="A8" s="96"/>
      <c r="B8" s="96"/>
      <c r="C8" s="96"/>
      <c r="D8" s="96"/>
      <c r="E8" s="96"/>
      <c r="F8" s="96"/>
      <c r="G8" s="96"/>
      <c r="H8" s="96"/>
      <c r="I8" s="96"/>
      <c r="J8" s="96"/>
      <c r="K8" s="96"/>
      <c r="L8" s="96"/>
      <c r="M8" s="96"/>
      <c r="N8" s="96"/>
      <c r="O8" s="96"/>
      <c r="P8" s="96"/>
      <c r="Q8" s="96"/>
      <c r="R8" s="100" t="s">
        <v>0</v>
      </c>
    </row>
    <row r="9" spans="1:18" ht="15" customHeight="1">
      <c r="A9" s="16" t="s">
        <v>160</v>
      </c>
      <c r="B9" s="18">
        <v>283885398.37</v>
      </c>
      <c r="C9" s="23"/>
      <c r="D9" s="18">
        <v>805748039.03999996</v>
      </c>
      <c r="E9" s="17"/>
      <c r="F9" s="18">
        <v>258485264.04999995</v>
      </c>
      <c r="G9" s="17"/>
      <c r="H9" s="18">
        <v>248062291.16000003</v>
      </c>
      <c r="I9" s="17"/>
      <c r="J9" s="18">
        <v>230932719.40000001</v>
      </c>
      <c r="K9" s="17"/>
      <c r="L9" s="18">
        <v>241633489.06</v>
      </c>
      <c r="M9" s="17"/>
      <c r="N9" s="18">
        <v>731051472.50999999</v>
      </c>
      <c r="O9" s="17"/>
      <c r="P9" s="18">
        <v>805748039.03999996</v>
      </c>
      <c r="Q9" s="17"/>
      <c r="R9" s="77" t="s">
        <v>74</v>
      </c>
    </row>
    <row r="10" spans="1:18" ht="15" customHeight="1">
      <c r="A10" s="39" t="s">
        <v>161</v>
      </c>
      <c r="B10" s="18">
        <v>842268.51</v>
      </c>
      <c r="C10" s="23"/>
      <c r="D10" s="18">
        <v>2526805.5299999998</v>
      </c>
      <c r="F10" s="18">
        <v>842268.51</v>
      </c>
      <c r="H10" s="18">
        <v>842268.51</v>
      </c>
      <c r="J10" s="18">
        <v>842268.51</v>
      </c>
      <c r="L10" s="18">
        <v>842268.51</v>
      </c>
      <c r="N10" s="18">
        <v>2526805.5299999998</v>
      </c>
      <c r="P10" s="18">
        <v>2526805.5299999998</v>
      </c>
      <c r="R10" s="101" t="s">
        <v>148</v>
      </c>
    </row>
    <row r="11" spans="1:18" ht="15" customHeight="1">
      <c r="A11" s="102" t="s">
        <v>152</v>
      </c>
      <c r="B11" s="83">
        <f>B9-B10</f>
        <v>283043129.86000001</v>
      </c>
      <c r="C11" s="23"/>
      <c r="D11" s="83">
        <f>D9-D10</f>
        <v>803221233.50999999</v>
      </c>
      <c r="F11" s="83">
        <f>F9-F10</f>
        <v>257642995.53999996</v>
      </c>
      <c r="H11" s="83">
        <f>H9-H10</f>
        <v>247220022.65000004</v>
      </c>
      <c r="J11" s="83">
        <f>J9-J10</f>
        <v>230090450.89000002</v>
      </c>
      <c r="L11" s="83">
        <f>L9-L10</f>
        <v>240791220.55000001</v>
      </c>
      <c r="N11" s="83">
        <f>N9-N10</f>
        <v>728524666.98000002</v>
      </c>
      <c r="P11" s="83">
        <f>P9-P10</f>
        <v>803221233.50999999</v>
      </c>
      <c r="R11" s="103" t="str">
        <f>A11</f>
        <v>DE Management Fees (FORMULA)</v>
      </c>
    </row>
    <row r="12" spans="1:18" ht="15" customHeight="1">
      <c r="A12" s="16"/>
      <c r="B12" s="18"/>
      <c r="C12" s="23"/>
      <c r="D12" s="18"/>
      <c r="F12" s="18"/>
      <c r="H12" s="18"/>
      <c r="J12" s="18"/>
      <c r="L12" s="18"/>
      <c r="N12" s="18"/>
      <c r="P12" s="18"/>
    </row>
    <row r="13" spans="1:18" ht="15" customHeight="1">
      <c r="A13" s="16" t="s">
        <v>162</v>
      </c>
      <c r="B13" s="18">
        <v>6606896.5500000017</v>
      </c>
      <c r="C13" s="23"/>
      <c r="D13" s="18">
        <v>22771097.240000002</v>
      </c>
      <c r="F13" s="18">
        <v>21375825.520000003</v>
      </c>
      <c r="H13" s="18">
        <v>34044789.670000002</v>
      </c>
      <c r="J13" s="18">
        <v>4288028.41</v>
      </c>
      <c r="L13" s="18">
        <v>57674799.625</v>
      </c>
      <c r="N13" s="18">
        <v>83338653.555000007</v>
      </c>
      <c r="P13" s="18">
        <v>22771097.240000002</v>
      </c>
      <c r="R13" s="17" t="s">
        <v>72</v>
      </c>
    </row>
    <row r="14" spans="1:18" ht="15" customHeight="1">
      <c r="A14" s="16" t="s">
        <v>163</v>
      </c>
      <c r="B14" s="18">
        <v>9757463.1600000001</v>
      </c>
      <c r="C14" s="23"/>
      <c r="D14" s="18">
        <v>32289406.660000008</v>
      </c>
      <c r="F14" s="18">
        <v>8875112.8100000005</v>
      </c>
      <c r="H14" s="18">
        <v>9921122.4699999988</v>
      </c>
      <c r="J14" s="18">
        <v>3710817.1499999994</v>
      </c>
      <c r="L14" s="18">
        <v>7224373.0500000017</v>
      </c>
      <c r="N14" s="18">
        <v>19810303.009999998</v>
      </c>
      <c r="P14" s="18">
        <v>32289406.660000008</v>
      </c>
      <c r="R14" s="17" t="s">
        <v>72</v>
      </c>
    </row>
    <row r="15" spans="1:18" ht="15" customHeight="1">
      <c r="A15" s="16" t="s">
        <v>164</v>
      </c>
      <c r="B15" s="18">
        <v>6172638</v>
      </c>
      <c r="C15" s="23"/>
      <c r="D15" s="18">
        <v>12635900.93</v>
      </c>
      <c r="F15" s="18">
        <v>2307165.4899999998</v>
      </c>
      <c r="H15" s="18">
        <v>5425598.75</v>
      </c>
      <c r="J15" s="18">
        <v>8916753.3599999994</v>
      </c>
      <c r="L15" s="18">
        <v>6291945.0000000009</v>
      </c>
      <c r="N15" s="18">
        <v>17515863.849999998</v>
      </c>
      <c r="P15" s="18">
        <v>12635900.93</v>
      </c>
      <c r="R15" s="17" t="s">
        <v>91</v>
      </c>
    </row>
    <row r="16" spans="1:18" ht="15" customHeight="1">
      <c r="A16" s="16" t="s">
        <v>165</v>
      </c>
      <c r="B16" s="18">
        <v>54801838.670000002</v>
      </c>
      <c r="C16" s="23"/>
      <c r="D16" s="18">
        <v>433590581.65000004</v>
      </c>
      <c r="F16" s="18">
        <v>33536215.160000004</v>
      </c>
      <c r="H16" s="18">
        <v>141715187.65000001</v>
      </c>
      <c r="J16" s="18">
        <v>41006112.109999999</v>
      </c>
      <c r="L16" s="18">
        <v>35687852.599999994</v>
      </c>
      <c r="N16" s="18">
        <v>110230179.86999999</v>
      </c>
      <c r="P16" s="18">
        <v>433590581.65000004</v>
      </c>
      <c r="R16" s="17" t="s">
        <v>91</v>
      </c>
    </row>
    <row r="17" spans="1:18" ht="15" customHeight="1">
      <c r="A17" s="16"/>
      <c r="B17" s="18"/>
      <c r="C17" s="23"/>
      <c r="D17" s="18"/>
      <c r="F17" s="18"/>
      <c r="H17" s="18"/>
      <c r="J17" s="18"/>
      <c r="L17" s="18"/>
      <c r="N17" s="18"/>
      <c r="P17" s="18"/>
    </row>
    <row r="18" spans="1:18" ht="15" customHeight="1">
      <c r="A18" s="96"/>
      <c r="B18" s="96"/>
      <c r="C18" s="96"/>
      <c r="D18" s="96"/>
      <c r="E18" s="96"/>
      <c r="F18" s="96"/>
      <c r="G18" s="96"/>
      <c r="H18" s="96"/>
      <c r="I18" s="96"/>
      <c r="J18" s="96"/>
      <c r="K18" s="96"/>
      <c r="L18" s="96"/>
      <c r="M18" s="96"/>
      <c r="N18" s="96"/>
      <c r="O18" s="96"/>
      <c r="P18" s="96"/>
      <c r="Q18" s="96"/>
      <c r="R18" s="100" t="s">
        <v>1</v>
      </c>
    </row>
    <row r="19" spans="1:18" ht="15" customHeight="1">
      <c r="A19" s="20" t="s">
        <v>204</v>
      </c>
      <c r="B19" s="18">
        <v>77629037</v>
      </c>
      <c r="C19" s="23"/>
      <c r="D19" s="18">
        <v>232679844.16</v>
      </c>
      <c r="E19" s="23"/>
      <c r="F19" s="18">
        <v>75497431.719999999</v>
      </c>
      <c r="G19" s="23"/>
      <c r="H19" s="18">
        <v>72095310.400000021</v>
      </c>
      <c r="I19" s="23"/>
      <c r="J19" s="18">
        <v>73993632.969999999</v>
      </c>
      <c r="K19" s="23"/>
      <c r="L19" s="18">
        <v>75322368.560000002</v>
      </c>
      <c r="M19" s="23"/>
      <c r="N19" s="18">
        <v>224813433.25</v>
      </c>
      <c r="O19" s="23"/>
      <c r="P19" s="18">
        <v>232679844.16</v>
      </c>
      <c r="Q19" s="23"/>
      <c r="R19" s="17" t="s">
        <v>88</v>
      </c>
    </row>
    <row r="20" spans="1:18" ht="15" customHeight="1">
      <c r="A20" s="16" t="s">
        <v>205</v>
      </c>
      <c r="B20" s="18">
        <v>12649191.18</v>
      </c>
      <c r="C20" s="23"/>
      <c r="D20" s="18">
        <v>38816901.209999993</v>
      </c>
      <c r="F20" s="18">
        <v>12718100.390000001</v>
      </c>
      <c r="H20" s="18">
        <v>12239894.020000001</v>
      </c>
      <c r="J20" s="18">
        <v>12764166.109999999</v>
      </c>
      <c r="L20" s="18">
        <v>12185148.789999999</v>
      </c>
      <c r="N20" s="18">
        <v>37667415.289999999</v>
      </c>
      <c r="P20" s="18">
        <v>38816901.209999993</v>
      </c>
      <c r="R20" s="17" t="s">
        <v>3</v>
      </c>
    </row>
    <row r="21" spans="1:18" ht="15" customHeight="1">
      <c r="A21" s="82" t="s">
        <v>201</v>
      </c>
      <c r="B21" s="83">
        <f>B19-B20</f>
        <v>64979845.82</v>
      </c>
      <c r="C21" s="23"/>
      <c r="D21" s="83">
        <f>D19-D20</f>
        <v>193862942.94999999</v>
      </c>
      <c r="E21" s="23"/>
      <c r="F21" s="83">
        <f>F19-F20</f>
        <v>62779331.329999998</v>
      </c>
      <c r="G21" s="23"/>
      <c r="H21" s="83">
        <f>H19-H20</f>
        <v>59855416.380000018</v>
      </c>
      <c r="I21" s="23"/>
      <c r="J21" s="83">
        <f>J19-J20</f>
        <v>61229466.859999999</v>
      </c>
      <c r="K21" s="23"/>
      <c r="L21" s="83">
        <f>L19-L20</f>
        <v>63137219.770000003</v>
      </c>
      <c r="M21" s="23"/>
      <c r="N21" s="83">
        <f>N19-N20</f>
        <v>187146017.96000001</v>
      </c>
      <c r="O21" s="23"/>
      <c r="P21" s="83">
        <f>P19-P20</f>
        <v>193862942.94999999</v>
      </c>
      <c r="Q21" s="23"/>
      <c r="R21" s="104" t="str">
        <f>A21</f>
        <v>Salary and Benefits (FORMULA)</v>
      </c>
    </row>
    <row r="22" spans="1:18" ht="15" customHeight="1">
      <c r="A22" s="16" t="s">
        <v>166</v>
      </c>
      <c r="B22" s="18">
        <v>35673485.689999998</v>
      </c>
      <c r="D22" s="18">
        <v>203479344.21999997</v>
      </c>
      <c r="F22" s="18">
        <v>20316067.940000001</v>
      </c>
      <c r="H22" s="18">
        <v>58389807.220000006</v>
      </c>
      <c r="J22" s="18">
        <v>34189286.030000001</v>
      </c>
      <c r="L22" s="18">
        <v>23896568.649999999</v>
      </c>
      <c r="N22" s="18">
        <v>78401922.620000005</v>
      </c>
      <c r="P22" s="18">
        <v>203479344.21999997</v>
      </c>
      <c r="R22" s="77" t="s">
        <v>149</v>
      </c>
    </row>
    <row r="23" spans="1:18" ht="15" customHeight="1">
      <c r="A23" s="38"/>
      <c r="B23" s="18"/>
      <c r="D23" s="18"/>
      <c r="F23" s="18"/>
      <c r="H23" s="18"/>
      <c r="J23" s="18"/>
      <c r="L23" s="18"/>
      <c r="N23" s="18"/>
      <c r="P23" s="18"/>
    </row>
    <row r="24" spans="1:18" ht="15" customHeight="1">
      <c r="A24" s="20" t="s">
        <v>167</v>
      </c>
      <c r="B24" s="18">
        <v>29474018.998559944</v>
      </c>
      <c r="D24" s="18">
        <v>83572129.2771817</v>
      </c>
      <c r="F24" s="18">
        <v>23883268.52174408</v>
      </c>
      <c r="H24" s="18">
        <v>39225316.265091725</v>
      </c>
      <c r="J24" s="18">
        <v>24257652.198757593</v>
      </c>
      <c r="L24" s="18">
        <v>26435772.983708635</v>
      </c>
      <c r="N24" s="18">
        <v>74576693.704210311</v>
      </c>
      <c r="P24" s="18">
        <v>83572129.2771817</v>
      </c>
      <c r="R24" s="77" t="s">
        <v>93</v>
      </c>
    </row>
    <row r="25" spans="1:18">
      <c r="A25" s="63" t="s">
        <v>168</v>
      </c>
      <c r="B25" s="18">
        <v>164968.85073255809</v>
      </c>
      <c r="D25" s="18">
        <v>978523.89546739275</v>
      </c>
      <c r="F25" s="18">
        <v>402079.86055149994</v>
      </c>
      <c r="H25" s="18">
        <v>930664.57789683039</v>
      </c>
      <c r="J25" s="18">
        <v>552483.45301858219</v>
      </c>
      <c r="L25" s="18">
        <v>467895.8297778737</v>
      </c>
      <c r="N25" s="18">
        <v>1422459.1433479558</v>
      </c>
      <c r="P25" s="18">
        <v>978523.89546739275</v>
      </c>
      <c r="R25" s="77" t="s">
        <v>92</v>
      </c>
    </row>
    <row r="26" spans="1:18">
      <c r="A26" s="38" t="s">
        <v>169</v>
      </c>
      <c r="B26" s="18">
        <v>0</v>
      </c>
      <c r="D26" s="18">
        <v>0</v>
      </c>
      <c r="F26" s="18">
        <v>0</v>
      </c>
      <c r="H26" s="18">
        <v>0</v>
      </c>
      <c r="J26" s="18">
        <v>0</v>
      </c>
      <c r="L26" s="18">
        <v>0</v>
      </c>
      <c r="N26" s="18">
        <v>0</v>
      </c>
      <c r="P26" s="18">
        <v>0</v>
      </c>
      <c r="R26" s="77" t="s">
        <v>92</v>
      </c>
    </row>
    <row r="27" spans="1:18">
      <c r="A27" s="38" t="s">
        <v>170</v>
      </c>
      <c r="B27" s="18">
        <v>0</v>
      </c>
      <c r="D27" s="18">
        <v>0</v>
      </c>
      <c r="F27" s="18">
        <v>0</v>
      </c>
      <c r="H27" s="18">
        <v>0</v>
      </c>
      <c r="J27" s="18">
        <v>0</v>
      </c>
      <c r="L27" s="18">
        <v>0</v>
      </c>
      <c r="N27" s="18">
        <v>0</v>
      </c>
      <c r="P27" s="18">
        <v>0</v>
      </c>
      <c r="R27" s="77" t="s">
        <v>92</v>
      </c>
    </row>
    <row r="28" spans="1:18">
      <c r="A28" s="63" t="s">
        <v>171</v>
      </c>
      <c r="B28" s="18">
        <v>0</v>
      </c>
      <c r="D28" s="18">
        <v>0</v>
      </c>
      <c r="F28" s="18">
        <v>0</v>
      </c>
      <c r="H28" s="18">
        <v>0</v>
      </c>
      <c r="J28" s="18">
        <v>0</v>
      </c>
      <c r="L28" s="18">
        <v>0</v>
      </c>
      <c r="N28" s="18">
        <v>0</v>
      </c>
      <c r="P28" s="18">
        <v>0</v>
      </c>
      <c r="R28" s="77" t="s">
        <v>94</v>
      </c>
    </row>
    <row r="29" spans="1:18">
      <c r="A29" s="82" t="s">
        <v>102</v>
      </c>
      <c r="B29" s="83">
        <f>B24-(-B25)-B28</f>
        <v>29638987.849292502</v>
      </c>
      <c r="D29" s="83">
        <f>D24-(-D25)-D28</f>
        <v>84550653.172649086</v>
      </c>
      <c r="F29" s="83">
        <f>F24-(-F25)-F28</f>
        <v>24285348.382295579</v>
      </c>
      <c r="H29" s="83">
        <f>H24-(-H25)-H28</f>
        <v>40155980.842988558</v>
      </c>
      <c r="J29" s="83">
        <f>J24-(-J25)-J28</f>
        <v>24810135.651776176</v>
      </c>
      <c r="L29" s="83">
        <f>L24-(-L25)-L28</f>
        <v>26903668.813486509</v>
      </c>
      <c r="N29" s="83">
        <f>N24-(-N25)-N28</f>
        <v>75999152.84755826</v>
      </c>
      <c r="P29" s="83">
        <f>P24-(-P25)-P28</f>
        <v>84550653.172649086</v>
      </c>
      <c r="R29" s="104" t="str">
        <f>A29</f>
        <v>General and Administrative (FORMULA)</v>
      </c>
    </row>
    <row r="30" spans="1:18">
      <c r="A30" s="63" t="s">
        <v>172</v>
      </c>
      <c r="B30" s="18">
        <v>137221.60999999999</v>
      </c>
      <c r="D30" s="18">
        <v>394441.47</v>
      </c>
      <c r="F30" s="18">
        <v>115116.46000000002</v>
      </c>
      <c r="H30" s="18">
        <v>118861.34000000003</v>
      </c>
      <c r="J30" s="18">
        <v>112215.69999999995</v>
      </c>
      <c r="L30" s="18">
        <v>113513.89000000001</v>
      </c>
      <c r="N30" s="18">
        <v>340846.05</v>
      </c>
      <c r="P30" s="18">
        <v>394441.47</v>
      </c>
      <c r="R30" s="101" t="s">
        <v>154</v>
      </c>
    </row>
    <row r="31" spans="1:18">
      <c r="A31" s="82" t="s">
        <v>153</v>
      </c>
      <c r="B31" s="83">
        <f>B29-B30</f>
        <v>29501766.239292502</v>
      </c>
      <c r="C31" s="23"/>
      <c r="D31" s="83">
        <f>D29-D30</f>
        <v>84156211.702649087</v>
      </c>
      <c r="F31" s="83">
        <f>F29-F30</f>
        <v>24170231.922295578</v>
      </c>
      <c r="H31" s="83">
        <f>H29-H30</f>
        <v>40037119.502988555</v>
      </c>
      <c r="J31" s="83">
        <f>J29-J30</f>
        <v>24697919.951776177</v>
      </c>
      <c r="L31" s="83">
        <f>L29-L30</f>
        <v>26790154.923486508</v>
      </c>
      <c r="N31" s="83">
        <f>N29-N30</f>
        <v>75658306.797558263</v>
      </c>
      <c r="P31" s="83">
        <f>P29-P30</f>
        <v>84156211.702649087</v>
      </c>
      <c r="R31" s="104" t="str">
        <f>A31</f>
        <v>DE General and Administrative (FORMULA)</v>
      </c>
    </row>
    <row r="32" spans="1:18">
      <c r="A32" s="16"/>
      <c r="B32" s="18"/>
      <c r="D32" s="18"/>
      <c r="F32" s="18"/>
      <c r="H32" s="18"/>
      <c r="J32" s="18"/>
      <c r="L32" s="18"/>
      <c r="N32" s="18"/>
      <c r="P32" s="18"/>
    </row>
    <row r="33" spans="1:18">
      <c r="A33" s="96"/>
      <c r="B33" s="96"/>
      <c r="C33" s="96"/>
      <c r="D33" s="96"/>
      <c r="E33" s="96"/>
      <c r="F33" s="96"/>
      <c r="G33" s="96"/>
      <c r="H33" s="96"/>
      <c r="I33" s="96"/>
      <c r="J33" s="96"/>
      <c r="K33" s="96"/>
      <c r="L33" s="96"/>
      <c r="M33" s="96"/>
      <c r="N33" s="96"/>
      <c r="O33" s="96"/>
      <c r="P33" s="96"/>
      <c r="Q33" s="96"/>
      <c r="R33" s="100" t="s">
        <v>6</v>
      </c>
    </row>
    <row r="34" spans="1:18">
      <c r="A34" s="16"/>
      <c r="B34" s="18"/>
      <c r="C34" s="23"/>
      <c r="D34" s="18"/>
      <c r="F34" s="18"/>
      <c r="H34" s="18"/>
      <c r="J34" s="18"/>
      <c r="L34" s="18"/>
      <c r="N34" s="18"/>
      <c r="P34" s="18"/>
    </row>
    <row r="35" spans="1:18">
      <c r="A35" s="16" t="s">
        <v>179</v>
      </c>
      <c r="B35" s="18">
        <v>40361536.68438457</v>
      </c>
      <c r="C35" s="23"/>
      <c r="D35" s="18">
        <v>95820911.144542664</v>
      </c>
      <c r="F35" s="18">
        <v>22919196.859999996</v>
      </c>
      <c r="H35" s="18">
        <v>38262663.069999993</v>
      </c>
      <c r="J35" s="18">
        <v>-3859490.58</v>
      </c>
      <c r="L35" s="18">
        <v>44706689.579999998</v>
      </c>
      <c r="N35" s="18">
        <v>63766395.859999999</v>
      </c>
      <c r="P35" s="18">
        <v>95820911.144542664</v>
      </c>
      <c r="R35" s="77" t="s">
        <v>95</v>
      </c>
    </row>
    <row r="36" spans="1:18">
      <c r="A36" s="39" t="s">
        <v>211</v>
      </c>
      <c r="B36" s="18">
        <v>4.384577478049323E-3</v>
      </c>
      <c r="C36" s="23"/>
      <c r="D36" s="18">
        <v>1.454268168163253E-2</v>
      </c>
      <c r="F36" s="18">
        <v>0.10000000000582079</v>
      </c>
      <c r="H36" s="18">
        <v>1.0000000009313226E-2</v>
      </c>
      <c r="J36" s="18">
        <v>0</v>
      </c>
      <c r="L36" s="18">
        <v>0</v>
      </c>
      <c r="N36" s="18">
        <v>0.10000000000582079</v>
      </c>
      <c r="P36" s="18">
        <v>1.454268168163253E-2</v>
      </c>
      <c r="R36" s="101" t="s">
        <v>180</v>
      </c>
    </row>
    <row r="37" spans="1:18">
      <c r="A37" s="39" t="s">
        <v>212</v>
      </c>
      <c r="B37" s="18">
        <v>30022544.909999996</v>
      </c>
      <c r="C37" s="23"/>
      <c r="D37" s="18">
        <v>28297187.229999997</v>
      </c>
      <c r="F37" s="18">
        <v>19152090.349999998</v>
      </c>
      <c r="H37" s="18">
        <v>7152981.6299999934</v>
      </c>
      <c r="J37" s="18">
        <v>-8208312.0899999999</v>
      </c>
      <c r="L37" s="18">
        <v>37815808.259999998</v>
      </c>
      <c r="N37" s="18">
        <v>48759586.519999996</v>
      </c>
      <c r="P37" s="18">
        <v>28297187.229999997</v>
      </c>
      <c r="R37" s="101" t="s">
        <v>180</v>
      </c>
    </row>
    <row r="38" spans="1:18">
      <c r="A38" s="39" t="s">
        <v>213</v>
      </c>
      <c r="B38" s="18">
        <v>0</v>
      </c>
      <c r="C38" s="23"/>
      <c r="D38" s="18">
        <v>0</v>
      </c>
      <c r="F38" s="18">
        <v>0</v>
      </c>
      <c r="H38" s="18">
        <v>0</v>
      </c>
      <c r="J38" s="18">
        <v>0</v>
      </c>
      <c r="L38" s="18">
        <v>0</v>
      </c>
      <c r="N38" s="18">
        <v>0</v>
      </c>
      <c r="P38" s="18">
        <v>0</v>
      </c>
      <c r="R38" s="101" t="s">
        <v>180</v>
      </c>
    </row>
    <row r="39" spans="1:18">
      <c r="A39" s="39" t="s">
        <v>214</v>
      </c>
      <c r="B39" s="18">
        <v>0</v>
      </c>
      <c r="C39" s="23"/>
      <c r="D39" s="18">
        <v>0</v>
      </c>
      <c r="F39" s="18">
        <v>0</v>
      </c>
      <c r="H39" s="18">
        <v>0</v>
      </c>
      <c r="J39" s="18">
        <v>0</v>
      </c>
      <c r="L39" s="18">
        <v>0</v>
      </c>
      <c r="N39" s="18">
        <v>0</v>
      </c>
      <c r="P39" s="18">
        <v>0</v>
      </c>
      <c r="R39" s="101" t="s">
        <v>180</v>
      </c>
    </row>
    <row r="40" spans="1:18">
      <c r="A40" s="39" t="s">
        <v>215</v>
      </c>
      <c r="B40" s="18">
        <v>0</v>
      </c>
      <c r="C40" s="23"/>
      <c r="D40" s="18">
        <v>0</v>
      </c>
      <c r="F40" s="18">
        <v>0</v>
      </c>
      <c r="H40" s="18">
        <v>0</v>
      </c>
      <c r="J40" s="18">
        <v>0</v>
      </c>
      <c r="L40" s="18">
        <v>0</v>
      </c>
      <c r="N40" s="18">
        <v>0</v>
      </c>
      <c r="P40" s="18">
        <v>0</v>
      </c>
      <c r="R40" s="101" t="s">
        <v>180</v>
      </c>
    </row>
    <row r="41" spans="1:18">
      <c r="A41" s="125" t="s">
        <v>186</v>
      </c>
      <c r="B41" s="126" t="e">
        <f>#REF!</f>
        <v>#REF!</v>
      </c>
      <c r="C41" s="23"/>
      <c r="D41" s="126" t="e">
        <f>#REF!</f>
        <v>#REF!</v>
      </c>
      <c r="F41" s="126" t="e">
        <f>#REF!</f>
        <v>#REF!</v>
      </c>
      <c r="H41" s="126" t="e">
        <f>#REF!</f>
        <v>#REF!</v>
      </c>
      <c r="J41" s="126" t="e">
        <f>#REF!</f>
        <v>#REF!</v>
      </c>
      <c r="L41" s="126" t="e">
        <f>#REF!</f>
        <v>#REF!</v>
      </c>
      <c r="N41" s="126" t="e">
        <f>#REF!</f>
        <v>#REF!</v>
      </c>
      <c r="P41" s="126" t="e">
        <f>#REF!</f>
        <v>#REF!</v>
      </c>
      <c r="R41" s="101" t="s">
        <v>187</v>
      </c>
    </row>
    <row r="42" spans="1:18">
      <c r="A42" s="82" t="s">
        <v>181</v>
      </c>
      <c r="B42" s="83" t="e">
        <f>B35-SUM(B36:B40)-B41</f>
        <v>#REF!</v>
      </c>
      <c r="C42" s="40"/>
      <c r="D42" s="83" t="e">
        <f>D35-SUM(D36:D40)-D41</f>
        <v>#REF!</v>
      </c>
      <c r="F42" s="83" t="e">
        <f>F35-SUM(F36:F40)-F41</f>
        <v>#REF!</v>
      </c>
      <c r="H42" s="83" t="e">
        <f>H35-SUM(H36:H40)-H41</f>
        <v>#REF!</v>
      </c>
      <c r="J42" s="83" t="e">
        <f>J35-SUM(J36:J40)-J41</f>
        <v>#REF!</v>
      </c>
      <c r="L42" s="83" t="e">
        <f>L35-SUM(L36:L40)-L41</f>
        <v>#REF!</v>
      </c>
      <c r="N42" s="83" t="e">
        <f>N35-SUM(N36:N40)-N41</f>
        <v>#REF!</v>
      </c>
      <c r="P42" s="83" t="e">
        <f>P35-SUM(P36:P40)-P41</f>
        <v>#REF!</v>
      </c>
      <c r="R42" s="104" t="str">
        <f>A42</f>
        <v>Realized equity method (FORMULA)</v>
      </c>
    </row>
    <row r="43" spans="1:18">
      <c r="A43" s="39" t="s">
        <v>216</v>
      </c>
      <c r="B43" s="18">
        <v>0</v>
      </c>
      <c r="C43" s="23"/>
      <c r="D43" s="18">
        <v>0</v>
      </c>
      <c r="F43" s="18">
        <v>0</v>
      </c>
      <c r="H43" s="18">
        <v>0</v>
      </c>
      <c r="J43" s="18">
        <v>0</v>
      </c>
      <c r="L43" s="18">
        <v>0</v>
      </c>
      <c r="N43" s="18">
        <v>0</v>
      </c>
      <c r="P43" s="18">
        <v>0</v>
      </c>
      <c r="R43" s="77" t="s">
        <v>178</v>
      </c>
    </row>
    <row r="44" spans="1:18">
      <c r="A44" s="39" t="s">
        <v>217</v>
      </c>
      <c r="B44" s="18">
        <v>10338991.77</v>
      </c>
      <c r="C44" s="23"/>
      <c r="D44" s="18">
        <v>55737533.760000005</v>
      </c>
      <c r="F44" s="18">
        <v>3767106.41</v>
      </c>
      <c r="H44" s="18">
        <v>31109681.43</v>
      </c>
      <c r="J44" s="18">
        <v>4348821.51</v>
      </c>
      <c r="L44" s="18">
        <v>6890881.3200000003</v>
      </c>
      <c r="N44" s="18">
        <v>15006809.24</v>
      </c>
      <c r="P44" s="18">
        <v>55737533.760000005</v>
      </c>
      <c r="R44" s="77" t="s">
        <v>178</v>
      </c>
    </row>
    <row r="45" spans="1:18">
      <c r="A45" s="39" t="s">
        <v>218</v>
      </c>
      <c r="B45" s="18">
        <v>0</v>
      </c>
      <c r="C45" s="23"/>
      <c r="D45" s="18">
        <v>0</v>
      </c>
      <c r="F45" s="18">
        <v>0</v>
      </c>
      <c r="H45" s="18">
        <v>0</v>
      </c>
      <c r="J45" s="18">
        <v>0</v>
      </c>
      <c r="L45" s="18">
        <v>0</v>
      </c>
      <c r="N45" s="18">
        <v>0</v>
      </c>
      <c r="P45" s="18">
        <v>0</v>
      </c>
      <c r="R45" s="77" t="s">
        <v>178</v>
      </c>
    </row>
    <row r="46" spans="1:18">
      <c r="A46" s="125" t="s">
        <v>186</v>
      </c>
      <c r="B46" s="126" t="e">
        <f>#REF!</f>
        <v>#REF!</v>
      </c>
      <c r="C46" s="23"/>
      <c r="D46" s="126" t="e">
        <f>#REF!</f>
        <v>#REF!</v>
      </c>
      <c r="F46" s="126" t="e">
        <f>#REF!</f>
        <v>#REF!</v>
      </c>
      <c r="H46" s="126" t="e">
        <f>#REF!</f>
        <v>#REF!</v>
      </c>
      <c r="J46" s="126" t="e">
        <f>#REF!</f>
        <v>#REF!</v>
      </c>
      <c r="L46" s="126" t="e">
        <f>#REF!</f>
        <v>#REF!</v>
      </c>
      <c r="N46" s="126" t="e">
        <f>#REF!</f>
        <v>#REF!</v>
      </c>
      <c r="P46" s="126" t="e">
        <f>#REF!</f>
        <v>#REF!</v>
      </c>
      <c r="R46" s="101" t="s">
        <v>187</v>
      </c>
    </row>
    <row r="47" spans="1:18">
      <c r="A47" s="82" t="s">
        <v>181</v>
      </c>
      <c r="B47" s="83" t="e">
        <f>SUM(B43:B45)-B46</f>
        <v>#REF!</v>
      </c>
      <c r="D47" s="83" t="e">
        <f>SUM(D43:D45)-D46</f>
        <v>#REF!</v>
      </c>
      <c r="F47" s="83" t="e">
        <f>SUM(F43:F45)-F46</f>
        <v>#REF!</v>
      </c>
      <c r="H47" s="83" t="e">
        <f>SUM(H43:H45)-H46</f>
        <v>#REF!</v>
      </c>
      <c r="J47" s="83" t="e">
        <f>SUM(J43:J45)-J46</f>
        <v>#REF!</v>
      </c>
      <c r="L47" s="83" t="e">
        <f>SUM(L43:L45)-L46</f>
        <v>#REF!</v>
      </c>
      <c r="N47" s="83" t="e">
        <f>SUM(N43:N45)-N46</f>
        <v>#REF!</v>
      </c>
      <c r="P47" s="83" t="e">
        <f>SUM(P43:P45)-P46</f>
        <v>#REF!</v>
      </c>
      <c r="R47" s="104" t="str">
        <f>A47</f>
        <v>Realized equity method (FORMULA)</v>
      </c>
    </row>
    <row r="48" spans="1:18">
      <c r="A48" s="16"/>
      <c r="B48" s="18"/>
      <c r="C48" s="23"/>
      <c r="D48" s="18"/>
      <c r="F48" s="18"/>
      <c r="H48" s="18"/>
      <c r="J48" s="18"/>
      <c r="L48" s="18"/>
      <c r="N48" s="18"/>
      <c r="P48" s="18"/>
    </row>
    <row r="49" spans="1:18">
      <c r="A49" s="16" t="s">
        <v>182</v>
      </c>
      <c r="B49" s="18">
        <v>68530029.489999995</v>
      </c>
      <c r="C49" s="23"/>
      <c r="D49" s="18">
        <v>102621279.97999999</v>
      </c>
      <c r="F49" s="18">
        <v>17361222.48</v>
      </c>
      <c r="H49" s="18">
        <v>89247440.830000028</v>
      </c>
      <c r="J49" s="18">
        <v>-56498916.489999995</v>
      </c>
      <c r="L49" s="18">
        <v>88498350.200000003</v>
      </c>
      <c r="N49" s="18">
        <v>49360656.190000013</v>
      </c>
      <c r="P49" s="18">
        <v>102621279.97999999</v>
      </c>
      <c r="R49" s="77" t="s">
        <v>95</v>
      </c>
    </row>
    <row r="50" spans="1:18">
      <c r="A50" s="39" t="s">
        <v>219</v>
      </c>
      <c r="B50" s="18">
        <v>60549950.379999995</v>
      </c>
      <c r="C50" s="23"/>
      <c r="D50" s="18">
        <v>91791137.149999991</v>
      </c>
      <c r="F50" s="18">
        <v>15205921.52</v>
      </c>
      <c r="H50" s="18">
        <v>81942646.000000015</v>
      </c>
      <c r="J50" s="18">
        <v>-52393285.019999996</v>
      </c>
      <c r="L50" s="18">
        <v>82345995.940000013</v>
      </c>
      <c r="N50" s="18">
        <v>45158632.440000013</v>
      </c>
      <c r="P50" s="18">
        <v>91791137.149999991</v>
      </c>
      <c r="R50" s="101" t="s">
        <v>184</v>
      </c>
    </row>
    <row r="51" spans="1:18">
      <c r="A51" s="39" t="s">
        <v>220</v>
      </c>
      <c r="B51" s="18">
        <v>7954276.4900000002</v>
      </c>
      <c r="C51" s="23"/>
      <c r="D51" s="18">
        <v>11250311.960000001</v>
      </c>
      <c r="F51" s="18">
        <v>1191608.08</v>
      </c>
      <c r="H51" s="18">
        <v>7837017.4299999997</v>
      </c>
      <c r="J51" s="18">
        <v>-4105631.47</v>
      </c>
      <c r="L51" s="18">
        <v>6456349.2199999997</v>
      </c>
      <c r="N51" s="18">
        <v>3542325.8299999996</v>
      </c>
      <c r="P51" s="18">
        <v>11250311.960000001</v>
      </c>
      <c r="R51" s="101" t="s">
        <v>184</v>
      </c>
    </row>
    <row r="52" spans="1:18">
      <c r="A52" s="39" t="s">
        <v>221</v>
      </c>
      <c r="B52" s="18">
        <v>13316.529999999999</v>
      </c>
      <c r="C52" s="23"/>
      <c r="D52" s="18">
        <v>-432655.22</v>
      </c>
      <c r="F52" s="18">
        <v>963692.88</v>
      </c>
      <c r="H52" s="18">
        <v>-532222.6</v>
      </c>
      <c r="J52" s="18">
        <v>0</v>
      </c>
      <c r="L52" s="18">
        <v>-303994.96000000002</v>
      </c>
      <c r="N52" s="18">
        <v>659697.92000000004</v>
      </c>
      <c r="P52" s="18">
        <v>-432655.22</v>
      </c>
      <c r="R52" s="101" t="s">
        <v>184</v>
      </c>
    </row>
    <row r="53" spans="1:18">
      <c r="A53" s="82" t="s">
        <v>183</v>
      </c>
      <c r="B53" s="83">
        <f>B49-SUM(B50:B52)</f>
        <v>12486.090000003576</v>
      </c>
      <c r="C53" s="40"/>
      <c r="D53" s="83">
        <f>D49-SUM(D50:D52)</f>
        <v>12486.090000003576</v>
      </c>
      <c r="F53" s="83">
        <f>F49-SUM(F50:F52)</f>
        <v>0</v>
      </c>
      <c r="H53" s="83">
        <f>H49-SUM(H50:H52)</f>
        <v>0</v>
      </c>
      <c r="J53" s="83">
        <f>J49-SUM(J50:J52)</f>
        <v>0</v>
      </c>
      <c r="L53" s="83">
        <f>L49-SUM(L50:L52)</f>
        <v>0</v>
      </c>
      <c r="N53" s="83">
        <f>N49-SUM(N50:N52)</f>
        <v>0</v>
      </c>
      <c r="P53" s="83">
        <f>P49-SUM(P50:P52)</f>
        <v>12486.090000003576</v>
      </c>
      <c r="R53" s="104" t="str">
        <f>A53</f>
        <v>Realized investment income (FORMULA)</v>
      </c>
    </row>
    <row r="54" spans="1:18">
      <c r="A54" s="39" t="s">
        <v>222</v>
      </c>
      <c r="B54" s="18">
        <v>0</v>
      </c>
      <c r="C54" s="23"/>
      <c r="D54" s="18">
        <v>0</v>
      </c>
      <c r="F54" s="18">
        <v>0</v>
      </c>
      <c r="H54" s="18">
        <v>0</v>
      </c>
      <c r="J54" s="18">
        <v>0</v>
      </c>
      <c r="L54" s="18">
        <v>0</v>
      </c>
      <c r="N54" s="18">
        <v>0</v>
      </c>
      <c r="P54" s="18">
        <v>0</v>
      </c>
      <c r="R54" s="77" t="s">
        <v>178</v>
      </c>
    </row>
    <row r="55" spans="1:18">
      <c r="A55" s="82" t="s">
        <v>183</v>
      </c>
      <c r="B55" s="83">
        <f>SUM(B54:B54)</f>
        <v>0</v>
      </c>
      <c r="D55" s="83">
        <f>SUM(D54:D54)</f>
        <v>0</v>
      </c>
      <c r="F55" s="83">
        <f>SUM(F54:F54)</f>
        <v>0</v>
      </c>
      <c r="H55" s="83">
        <f>SUM(H54:H54)</f>
        <v>0</v>
      </c>
      <c r="J55" s="83">
        <f>SUM(J54:J54)</f>
        <v>0</v>
      </c>
      <c r="L55" s="83">
        <f>SUM(L54:L54)</f>
        <v>0</v>
      </c>
      <c r="N55" s="83">
        <f>SUM(N54:N54)</f>
        <v>0</v>
      </c>
      <c r="P55" s="83">
        <f>SUM(P54:P54)</f>
        <v>0</v>
      </c>
      <c r="R55" s="104" t="str">
        <f>A55</f>
        <v>Realized investment income (FORMULA)</v>
      </c>
    </row>
    <row r="56" spans="1:18">
      <c r="A56" s="16"/>
      <c r="B56" s="18"/>
      <c r="C56" s="23"/>
      <c r="D56" s="18"/>
      <c r="F56" s="18"/>
      <c r="H56" s="18"/>
      <c r="J56" s="18"/>
      <c r="L56" s="18"/>
      <c r="N56" s="18"/>
      <c r="P56" s="18"/>
    </row>
    <row r="57" spans="1:18">
      <c r="A57" s="20" t="s">
        <v>196</v>
      </c>
      <c r="B57" s="18">
        <v>424383.70000000054</v>
      </c>
      <c r="C57" s="23"/>
      <c r="D57" s="18">
        <v>1566388.3200000015</v>
      </c>
      <c r="F57" s="18">
        <v>870335.77000000025</v>
      </c>
      <c r="H57" s="18">
        <v>806721.12000000011</v>
      </c>
      <c r="J57" s="18">
        <v>504695.9800000001</v>
      </c>
      <c r="L57" s="18">
        <v>466063.4799999994</v>
      </c>
      <c r="N57" s="18">
        <v>1841095.2299999997</v>
      </c>
      <c r="P57" s="18">
        <v>1566388.3200000015</v>
      </c>
      <c r="R57" s="17" t="s">
        <v>79</v>
      </c>
    </row>
    <row r="58" spans="1:18">
      <c r="A58" s="16"/>
      <c r="B58" s="18"/>
      <c r="C58" s="23"/>
      <c r="D58" s="18"/>
      <c r="F58" s="18"/>
      <c r="H58" s="18"/>
      <c r="J58" s="18"/>
      <c r="L58" s="18"/>
      <c r="N58" s="18"/>
      <c r="P58" s="18"/>
    </row>
    <row r="59" spans="1:18">
      <c r="A59" s="16" t="s">
        <v>190</v>
      </c>
      <c r="B59" s="18">
        <v>6300137.6800000006</v>
      </c>
      <c r="C59" s="23"/>
      <c r="D59" s="18">
        <v>23956577.379999995</v>
      </c>
      <c r="E59" s="23"/>
      <c r="F59" s="18">
        <v>-4065884.94</v>
      </c>
      <c r="G59" s="23"/>
      <c r="H59" s="18">
        <v>-1653616.11</v>
      </c>
      <c r="I59" s="23"/>
      <c r="J59" s="18">
        <v>31098.570000000072</v>
      </c>
      <c r="K59" s="23"/>
      <c r="L59" s="18">
        <v>-218449.09000000008</v>
      </c>
      <c r="M59" s="23"/>
      <c r="N59" s="18">
        <v>-4253235.46</v>
      </c>
      <c r="O59" s="23"/>
      <c r="P59" s="18">
        <v>23956577.379999995</v>
      </c>
      <c r="Q59" s="23"/>
      <c r="R59" s="17" t="s">
        <v>98</v>
      </c>
    </row>
    <row r="60" spans="1:18">
      <c r="A60" s="63" t="s">
        <v>168</v>
      </c>
      <c r="B60" s="18">
        <v>164968.85073255809</v>
      </c>
      <c r="C60" s="23"/>
      <c r="D60" s="18">
        <v>978523.89546739275</v>
      </c>
      <c r="E60" s="23"/>
      <c r="F60" s="18">
        <v>402079.86055149994</v>
      </c>
      <c r="G60" s="23"/>
      <c r="H60" s="18">
        <v>930664.57789683039</v>
      </c>
      <c r="I60" s="23"/>
      <c r="J60" s="18">
        <v>552483.45301858219</v>
      </c>
      <c r="K60" s="23"/>
      <c r="L60" s="18">
        <v>467895.8297778737</v>
      </c>
      <c r="M60" s="23"/>
      <c r="N60" s="18">
        <v>1422459.1433479558</v>
      </c>
      <c r="O60" s="23"/>
      <c r="P60" s="18">
        <v>978523.89546739275</v>
      </c>
      <c r="Q60" s="23"/>
      <c r="R60" s="17" t="s">
        <v>99</v>
      </c>
    </row>
    <row r="61" spans="1:18">
      <c r="A61" s="38" t="s">
        <v>169</v>
      </c>
      <c r="B61" s="18">
        <v>0</v>
      </c>
      <c r="C61" s="23"/>
      <c r="D61" s="18">
        <v>0</v>
      </c>
      <c r="E61" s="23"/>
      <c r="F61" s="18">
        <v>0</v>
      </c>
      <c r="G61" s="23"/>
      <c r="H61" s="18">
        <v>0</v>
      </c>
      <c r="I61" s="23"/>
      <c r="J61" s="18">
        <v>0</v>
      </c>
      <c r="K61" s="23"/>
      <c r="L61" s="18">
        <v>0</v>
      </c>
      <c r="M61" s="23"/>
      <c r="N61" s="18">
        <v>0</v>
      </c>
      <c r="O61" s="23"/>
      <c r="P61" s="18">
        <v>0</v>
      </c>
      <c r="Q61" s="23"/>
      <c r="R61" s="17" t="s">
        <v>99</v>
      </c>
    </row>
    <row r="62" spans="1:18">
      <c r="A62" s="38" t="s">
        <v>170</v>
      </c>
      <c r="B62" s="18">
        <v>0</v>
      </c>
      <c r="C62" s="23"/>
      <c r="D62" s="18">
        <v>0</v>
      </c>
      <c r="E62" s="23"/>
      <c r="F62" s="18">
        <v>0</v>
      </c>
      <c r="G62" s="23"/>
      <c r="H62" s="18">
        <v>0</v>
      </c>
      <c r="I62" s="23"/>
      <c r="J62" s="18">
        <v>0</v>
      </c>
      <c r="K62" s="23"/>
      <c r="L62" s="18">
        <v>0</v>
      </c>
      <c r="M62" s="23"/>
      <c r="N62" s="18">
        <v>0</v>
      </c>
      <c r="O62" s="23"/>
      <c r="P62" s="18">
        <v>0</v>
      </c>
      <c r="Q62" s="23"/>
      <c r="R62" s="17" t="s">
        <v>99</v>
      </c>
    </row>
    <row r="63" spans="1:18">
      <c r="A63" s="63" t="s">
        <v>171</v>
      </c>
      <c r="B63" s="18">
        <v>0</v>
      </c>
      <c r="C63" s="23"/>
      <c r="D63" s="18">
        <v>0</v>
      </c>
      <c r="E63" s="23"/>
      <c r="F63" s="18">
        <v>0</v>
      </c>
      <c r="G63" s="23"/>
      <c r="H63" s="18">
        <v>0</v>
      </c>
      <c r="I63" s="23"/>
      <c r="J63" s="18">
        <v>0</v>
      </c>
      <c r="K63" s="23"/>
      <c r="L63" s="18">
        <v>0</v>
      </c>
      <c r="M63" s="23"/>
      <c r="N63" s="18">
        <v>0</v>
      </c>
      <c r="O63" s="23"/>
      <c r="P63" s="18">
        <v>0</v>
      </c>
      <c r="Q63" s="23"/>
      <c r="R63" s="17" t="s">
        <v>100</v>
      </c>
    </row>
    <row r="64" spans="1:18">
      <c r="A64" s="82" t="s">
        <v>101</v>
      </c>
      <c r="B64" s="83">
        <f>SUM(B59:B63)</f>
        <v>6465106.530732559</v>
      </c>
      <c r="C64" s="23"/>
      <c r="D64" s="83">
        <f>SUM(D59:D63)</f>
        <v>24935101.275467388</v>
      </c>
      <c r="E64" s="23"/>
      <c r="F64" s="83">
        <f>SUM(F59:F63)</f>
        <v>-3663805.0794485002</v>
      </c>
      <c r="G64" s="23"/>
      <c r="H64" s="83">
        <f>SUM(H59:H63)</f>
        <v>-722951.53210316971</v>
      </c>
      <c r="I64" s="23"/>
      <c r="J64" s="83">
        <f>SUM(J59:J63)</f>
        <v>583582.02301858226</v>
      </c>
      <c r="K64" s="23"/>
      <c r="L64" s="83">
        <f>SUM(L59:L63)</f>
        <v>249446.73977787362</v>
      </c>
      <c r="M64" s="23"/>
      <c r="N64" s="83">
        <f>SUM(N59:N63)</f>
        <v>-2830776.3166520442</v>
      </c>
      <c r="O64" s="23"/>
      <c r="P64" s="83">
        <f>SUM(P59:P63)</f>
        <v>24935101.275467388</v>
      </c>
      <c r="Q64" s="23"/>
      <c r="R64" s="84" t="str">
        <f>A64</f>
        <v>MB Other Income (FORMULA)</v>
      </c>
    </row>
    <row r="65" spans="1:18">
      <c r="A65" s="127" t="s">
        <v>203</v>
      </c>
      <c r="B65" s="108">
        <v>0</v>
      </c>
      <c r="C65" s="23"/>
      <c r="D65" s="108">
        <v>0</v>
      </c>
      <c r="E65" s="23"/>
      <c r="F65" s="108">
        <v>0</v>
      </c>
      <c r="G65" s="23"/>
      <c r="H65" s="108">
        <v>0</v>
      </c>
      <c r="I65" s="23"/>
      <c r="J65" s="108">
        <v>0</v>
      </c>
      <c r="K65" s="23"/>
      <c r="L65" s="108">
        <v>0</v>
      </c>
      <c r="M65" s="23"/>
      <c r="N65" s="108">
        <v>0</v>
      </c>
      <c r="O65" s="23"/>
      <c r="P65" s="108">
        <v>0</v>
      </c>
      <c r="Q65" s="23"/>
    </row>
    <row r="66" spans="1:18">
      <c r="A66" s="82" t="s">
        <v>195</v>
      </c>
      <c r="B66" s="83">
        <f>B64-B65</f>
        <v>6465106.530732559</v>
      </c>
      <c r="C66" s="23"/>
      <c r="D66" s="83">
        <f>D64-D65</f>
        <v>24935101.275467388</v>
      </c>
      <c r="F66" s="83">
        <f>F64-F65</f>
        <v>-3663805.0794485002</v>
      </c>
      <c r="H66" s="83">
        <f>H64-H65</f>
        <v>-722951.53210316971</v>
      </c>
      <c r="J66" s="83">
        <f>J64-J65</f>
        <v>583582.02301858226</v>
      </c>
      <c r="L66" s="83">
        <f>L64-L65</f>
        <v>249446.73977787362</v>
      </c>
      <c r="N66" s="83">
        <f>N64-N65</f>
        <v>-2830776.3166520442</v>
      </c>
      <c r="P66" s="83">
        <f>P64-P65</f>
        <v>24935101.275467388</v>
      </c>
      <c r="R66" s="104" t="str">
        <f>A66</f>
        <v>DE Realized MB Other Income (FORMULA)</v>
      </c>
    </row>
    <row r="67" spans="1:18">
      <c r="A67" s="81"/>
      <c r="B67" s="108"/>
      <c r="C67" s="23"/>
      <c r="D67" s="108"/>
      <c r="E67" s="23"/>
      <c r="F67" s="108"/>
      <c r="G67" s="23"/>
      <c r="H67" s="108"/>
      <c r="I67" s="23"/>
      <c r="J67" s="108"/>
      <c r="K67" s="23"/>
      <c r="L67" s="108"/>
      <c r="M67" s="23"/>
      <c r="N67" s="108"/>
      <c r="O67" s="23"/>
      <c r="P67" s="108"/>
      <c r="Q67" s="23"/>
    </row>
    <row r="68" spans="1:18">
      <c r="A68" s="20" t="s">
        <v>223</v>
      </c>
      <c r="B68" s="108">
        <v>-750340.60000000009</v>
      </c>
      <c r="C68" s="23"/>
      <c r="D68" s="108">
        <v>-1667886.0099999998</v>
      </c>
      <c r="E68" s="23"/>
      <c r="F68" s="108">
        <v>-381862.64999999991</v>
      </c>
      <c r="G68" s="23"/>
      <c r="H68" s="108">
        <v>-3489801.8299999996</v>
      </c>
      <c r="I68" s="23"/>
      <c r="J68" s="108">
        <v>-63000</v>
      </c>
      <c r="K68" s="23"/>
      <c r="L68" s="108">
        <v>225979.75000000009</v>
      </c>
      <c r="M68" s="23"/>
      <c r="N68" s="108">
        <v>-218882.89999999991</v>
      </c>
      <c r="O68" s="23"/>
      <c r="P68" s="108">
        <v>-1667886.0099999998</v>
      </c>
      <c r="Q68" s="23"/>
      <c r="R68" s="17" t="s">
        <v>105</v>
      </c>
    </row>
    <row r="69" spans="1:18">
      <c r="A69" s="63" t="s">
        <v>191</v>
      </c>
      <c r="B69" s="108">
        <v>0</v>
      </c>
      <c r="C69" s="23"/>
      <c r="D69" s="108">
        <v>0</v>
      </c>
      <c r="E69" s="23"/>
      <c r="F69" s="108">
        <v>282048.81</v>
      </c>
      <c r="G69" s="23"/>
      <c r="H69" s="108">
        <v>281893.73</v>
      </c>
      <c r="I69" s="23"/>
      <c r="J69" s="108">
        <v>270237.58999999997</v>
      </c>
      <c r="K69" s="23"/>
      <c r="L69" s="108">
        <v>269467.74</v>
      </c>
      <c r="M69" s="23"/>
      <c r="N69" s="108">
        <v>821754.1399999999</v>
      </c>
      <c r="O69" s="23"/>
      <c r="P69" s="108">
        <v>0</v>
      </c>
      <c r="Q69" s="23"/>
      <c r="R69" s="17" t="s">
        <v>106</v>
      </c>
    </row>
    <row r="70" spans="1:18">
      <c r="A70" s="82" t="s">
        <v>104</v>
      </c>
      <c r="B70" s="83">
        <f>SUM(B68:B69)</f>
        <v>-750340.60000000009</v>
      </c>
      <c r="C70" s="23"/>
      <c r="D70" s="83">
        <f>SUM(D68:D69)</f>
        <v>-1667886.0099999998</v>
      </c>
      <c r="E70" s="23"/>
      <c r="F70" s="83">
        <f>SUM(F68:F69)</f>
        <v>-99813.839999999909</v>
      </c>
      <c r="G70" s="23"/>
      <c r="H70" s="83">
        <f>SUM(H68:H69)</f>
        <v>-3207908.0999999996</v>
      </c>
      <c r="I70" s="23"/>
      <c r="J70" s="83">
        <f>SUM(J68:J69)</f>
        <v>207237.58999999997</v>
      </c>
      <c r="K70" s="23"/>
      <c r="L70" s="83">
        <f>SUM(L68:L69)</f>
        <v>495447.49000000011</v>
      </c>
      <c r="M70" s="23"/>
      <c r="N70" s="83">
        <f>SUM(N68:N69)</f>
        <v>602871.24</v>
      </c>
      <c r="O70" s="23"/>
      <c r="P70" s="83">
        <f>SUM(P68:P69)</f>
        <v>-1667886.0099999998</v>
      </c>
      <c r="Q70" s="23"/>
      <c r="R70" s="84" t="str">
        <f>A70</f>
        <v>IB Other Income (FORMULA)</v>
      </c>
    </row>
    <row r="71" spans="1:18">
      <c r="A71" s="39" t="s">
        <v>224</v>
      </c>
      <c r="B71" s="26">
        <v>0</v>
      </c>
      <c r="C71" s="26"/>
      <c r="D71" s="26">
        <v>0</v>
      </c>
      <c r="F71" s="26">
        <v>0</v>
      </c>
      <c r="H71" s="26">
        <v>0</v>
      </c>
      <c r="J71" s="26">
        <v>0</v>
      </c>
      <c r="L71" s="26">
        <v>0</v>
      </c>
      <c r="N71" s="26">
        <v>0</v>
      </c>
      <c r="P71" s="26">
        <v>0</v>
      </c>
      <c r="R71" s="101" t="s">
        <v>193</v>
      </c>
    </row>
    <row r="72" spans="1:18">
      <c r="A72" s="39" t="s">
        <v>225</v>
      </c>
      <c r="B72" s="26">
        <v>0</v>
      </c>
      <c r="C72" s="26"/>
      <c r="D72" s="26">
        <v>0</v>
      </c>
      <c r="F72" s="26">
        <v>0</v>
      </c>
      <c r="H72" s="26">
        <v>0</v>
      </c>
      <c r="J72" s="26">
        <v>0</v>
      </c>
      <c r="L72" s="26">
        <v>0</v>
      </c>
      <c r="N72" s="26">
        <v>0</v>
      </c>
      <c r="P72" s="26">
        <v>0</v>
      </c>
      <c r="R72" s="101" t="s">
        <v>193</v>
      </c>
    </row>
    <row r="73" spans="1:18">
      <c r="A73" s="39" t="s">
        <v>226</v>
      </c>
      <c r="B73" s="26">
        <v>-747559.63000000012</v>
      </c>
      <c r="C73" s="26"/>
      <c r="D73" s="26">
        <v>-1679548.11</v>
      </c>
      <c r="F73" s="26">
        <v>518137.26</v>
      </c>
      <c r="H73" s="26">
        <v>-2911711.42</v>
      </c>
      <c r="J73" s="26">
        <v>0</v>
      </c>
      <c r="L73" s="26">
        <v>500979.69000000006</v>
      </c>
      <c r="N73" s="26">
        <v>1019116.9500000001</v>
      </c>
      <c r="P73" s="26">
        <v>-1679548.11</v>
      </c>
      <c r="R73" s="101" t="s">
        <v>193</v>
      </c>
    </row>
    <row r="74" spans="1:18">
      <c r="A74" s="39" t="s">
        <v>227</v>
      </c>
      <c r="B74" s="26">
        <v>-2780.9700000000003</v>
      </c>
      <c r="C74" s="26"/>
      <c r="D74" s="26">
        <v>11662.099999999999</v>
      </c>
      <c r="F74" s="26">
        <v>0</v>
      </c>
      <c r="H74" s="26">
        <v>0</v>
      </c>
      <c r="J74" s="26">
        <v>0</v>
      </c>
      <c r="L74" s="26">
        <v>0</v>
      </c>
      <c r="N74" s="26">
        <v>0</v>
      </c>
      <c r="P74" s="26">
        <v>11662.099999999999</v>
      </c>
      <c r="R74" s="101" t="s">
        <v>193</v>
      </c>
    </row>
    <row r="75" spans="1:18">
      <c r="A75" s="39" t="s">
        <v>228</v>
      </c>
      <c r="B75" s="26">
        <v>0</v>
      </c>
      <c r="C75" s="26"/>
      <c r="D75" s="26">
        <v>0</v>
      </c>
      <c r="F75" s="26">
        <v>0</v>
      </c>
      <c r="H75" s="26">
        <v>0</v>
      </c>
      <c r="J75" s="26">
        <v>0</v>
      </c>
      <c r="L75" s="26">
        <v>0</v>
      </c>
      <c r="N75" s="26">
        <v>0</v>
      </c>
      <c r="P75" s="26">
        <v>0</v>
      </c>
      <c r="R75" s="101" t="s">
        <v>193</v>
      </c>
    </row>
    <row r="76" spans="1:18">
      <c r="A76" s="68" t="s">
        <v>191</v>
      </c>
      <c r="B76" s="26">
        <v>0</v>
      </c>
      <c r="C76" s="26"/>
      <c r="D76" s="26">
        <v>0</v>
      </c>
      <c r="F76" s="26">
        <v>282048.81</v>
      </c>
      <c r="H76" s="26">
        <v>281893.73</v>
      </c>
      <c r="J76" s="26">
        <v>270237.58999999997</v>
      </c>
      <c r="L76" s="26">
        <v>269467.74</v>
      </c>
      <c r="N76" s="26">
        <v>821754.1399999999</v>
      </c>
      <c r="P76" s="26">
        <v>0</v>
      </c>
      <c r="R76" s="101" t="s">
        <v>193</v>
      </c>
    </row>
    <row r="77" spans="1:18">
      <c r="A77" s="82" t="s">
        <v>194</v>
      </c>
      <c r="B77" s="83">
        <f>B70-SUM(B71:B75,-B76)</f>
        <v>0</v>
      </c>
      <c r="D77" s="83">
        <f>D70-SUM(D71:D75,-D76)</f>
        <v>0</v>
      </c>
      <c r="F77" s="83">
        <f>F70-SUM(F71:F75,-F76)</f>
        <v>-335902.28999999992</v>
      </c>
      <c r="H77" s="83">
        <f>H70-SUM(H71:H75,-H76)</f>
        <v>-14302.949999999721</v>
      </c>
      <c r="J77" s="83">
        <f>J70-SUM(J71:J75,-J76)</f>
        <v>477475.17999999993</v>
      </c>
      <c r="L77" s="83">
        <f>L70-SUM(L71:L75,-L76)</f>
        <v>263935.54000000004</v>
      </c>
      <c r="N77" s="83">
        <f>N70-SUM(N71:N75,-N76)</f>
        <v>405508.42999999982</v>
      </c>
      <c r="P77" s="83">
        <f>P70-SUM(P71:P75,-P76)</f>
        <v>0</v>
      </c>
      <c r="R77" s="104" t="str">
        <f>A77</f>
        <v>DE Realized IB Other Income (FORMULA)</v>
      </c>
    </row>
    <row r="78" spans="1:18">
      <c r="A78" s="39" t="s">
        <v>229</v>
      </c>
      <c r="B78" s="18">
        <v>0</v>
      </c>
      <c r="C78" s="23"/>
      <c r="D78" s="18">
        <v>0</v>
      </c>
      <c r="E78" s="23"/>
      <c r="F78" s="18">
        <v>899999.90999999992</v>
      </c>
      <c r="G78" s="23"/>
      <c r="H78" s="18">
        <v>578090.40999999992</v>
      </c>
      <c r="I78" s="23"/>
      <c r="J78" s="18">
        <v>63000</v>
      </c>
      <c r="K78" s="23"/>
      <c r="L78" s="18">
        <v>274999.94</v>
      </c>
      <c r="M78" s="23"/>
      <c r="N78" s="18">
        <v>1237999.8500000001</v>
      </c>
      <c r="O78" s="23"/>
      <c r="P78" s="18">
        <v>0</v>
      </c>
      <c r="Q78" s="23"/>
      <c r="R78" s="17" t="s">
        <v>192</v>
      </c>
    </row>
    <row r="79" spans="1:18">
      <c r="A79" s="39" t="s">
        <v>230</v>
      </c>
      <c r="B79" s="18">
        <v>0</v>
      </c>
      <c r="C79" s="23"/>
      <c r="D79" s="18">
        <v>0</v>
      </c>
      <c r="E79" s="23"/>
      <c r="F79" s="18">
        <v>0</v>
      </c>
      <c r="G79" s="23"/>
      <c r="H79" s="18">
        <v>0</v>
      </c>
      <c r="I79" s="23"/>
      <c r="J79" s="18">
        <v>0</v>
      </c>
      <c r="K79" s="23"/>
      <c r="L79" s="18">
        <v>0</v>
      </c>
      <c r="M79" s="23"/>
      <c r="N79" s="18">
        <v>0</v>
      </c>
      <c r="O79" s="23"/>
      <c r="P79" s="18">
        <v>0</v>
      </c>
      <c r="Q79" s="23"/>
      <c r="R79" s="17" t="s">
        <v>192</v>
      </c>
    </row>
    <row r="80" spans="1:18">
      <c r="A80" s="82" t="s">
        <v>194</v>
      </c>
      <c r="B80" s="83">
        <f>SUM(B78:B79)</f>
        <v>0</v>
      </c>
      <c r="D80" s="83">
        <f>SUM(D78:D79)</f>
        <v>0</v>
      </c>
      <c r="F80" s="83">
        <f>SUM(F78:F79)</f>
        <v>899999.90999999992</v>
      </c>
      <c r="H80" s="83">
        <f>SUM(H78:H79)</f>
        <v>578090.40999999992</v>
      </c>
      <c r="J80" s="83">
        <f>SUM(J78:J79)</f>
        <v>63000</v>
      </c>
      <c r="L80" s="83">
        <f>SUM(L78:L79)</f>
        <v>274999.94</v>
      </c>
      <c r="N80" s="83">
        <f>SUM(N78:N79)</f>
        <v>1237999.8500000001</v>
      </c>
      <c r="P80" s="83">
        <f>SUM(P78:P79)</f>
        <v>0</v>
      </c>
      <c r="R80" s="104" t="str">
        <f>A80</f>
        <v>DE Realized IB Other Income (FORMULA)</v>
      </c>
    </row>
    <row r="82" spans="1:18">
      <c r="A82" s="111" t="s">
        <v>103</v>
      </c>
      <c r="B82" s="112">
        <f>SUM(B66,B80)</f>
        <v>6465106.530732559</v>
      </c>
      <c r="C82" s="23"/>
      <c r="D82" s="112">
        <f>SUM(D66,D80)</f>
        <v>24935101.275467388</v>
      </c>
      <c r="E82" s="23"/>
      <c r="F82" s="112">
        <f>SUM(F66,F80)</f>
        <v>-2763805.1694485005</v>
      </c>
      <c r="G82" s="23"/>
      <c r="H82" s="112">
        <f>SUM(H66,H80)</f>
        <v>-144861.12210316979</v>
      </c>
      <c r="I82" s="23"/>
      <c r="J82" s="112">
        <f>SUM(J66,J80)</f>
        <v>646582.02301858226</v>
      </c>
      <c r="K82" s="23"/>
      <c r="L82" s="112">
        <f>SUM(L66,L80)</f>
        <v>524446.67977787368</v>
      </c>
      <c r="M82" s="23"/>
      <c r="N82" s="112">
        <f>SUM(N66,N80)</f>
        <v>-1592776.4666520441</v>
      </c>
      <c r="O82" s="23"/>
      <c r="P82" s="112">
        <f>SUM(P66,P80)</f>
        <v>24935101.275467388</v>
      </c>
      <c r="Q82" s="23"/>
      <c r="R82" s="84" t="str">
        <f>A82</f>
        <v>Total Other Income (FORMULA)</v>
      </c>
    </row>
    <row r="83" spans="1:18">
      <c r="A83" s="81"/>
      <c r="B83" s="108"/>
      <c r="C83" s="23"/>
      <c r="D83" s="108"/>
      <c r="E83" s="23"/>
      <c r="F83" s="108"/>
      <c r="G83" s="23"/>
      <c r="H83" s="108"/>
      <c r="I83" s="23"/>
      <c r="J83" s="108"/>
      <c r="K83" s="23"/>
      <c r="L83" s="108"/>
      <c r="M83" s="23"/>
      <c r="N83" s="108"/>
      <c r="O83" s="23"/>
      <c r="P83" s="108"/>
      <c r="Q83" s="23"/>
    </row>
    <row r="84" spans="1:18">
      <c r="A84" s="81"/>
      <c r="B84" s="108"/>
      <c r="C84" s="23"/>
      <c r="D84" s="108"/>
      <c r="F84" s="108"/>
      <c r="H84" s="108"/>
      <c r="J84" s="108"/>
      <c r="L84" s="108"/>
      <c r="N84" s="108"/>
      <c r="P84" s="108"/>
    </row>
    <row r="85" spans="1:18">
      <c r="A85" s="97"/>
      <c r="B85" s="96"/>
      <c r="C85" s="96"/>
      <c r="D85" s="96"/>
      <c r="E85" s="96"/>
      <c r="F85" s="96"/>
      <c r="G85" s="96"/>
      <c r="H85" s="96"/>
      <c r="I85" s="96"/>
      <c r="J85" s="96"/>
      <c r="K85" s="96"/>
      <c r="L85" s="96"/>
      <c r="M85" s="96"/>
      <c r="N85" s="96"/>
      <c r="O85" s="96"/>
      <c r="P85" s="96"/>
      <c r="Q85" s="96"/>
      <c r="R85" s="100" t="s">
        <v>83</v>
      </c>
    </row>
    <row r="86" spans="1:18">
      <c r="A86" s="105" t="s">
        <v>185</v>
      </c>
      <c r="B86" s="18">
        <v>1750604.7399999998</v>
      </c>
      <c r="C86" s="23"/>
      <c r="D86" s="18">
        <v>3243852.02</v>
      </c>
      <c r="F86" s="18">
        <v>510059.12999999989</v>
      </c>
      <c r="H86" s="18">
        <v>2393541.38</v>
      </c>
      <c r="J86" s="18">
        <v>2384764.1100000003</v>
      </c>
      <c r="L86" s="18">
        <v>2175263.0699999998</v>
      </c>
      <c r="N86" s="18">
        <v>5070086.3100000005</v>
      </c>
      <c r="P86" s="18">
        <v>3243852.02</v>
      </c>
      <c r="R86" s="17" t="s">
        <v>45</v>
      </c>
    </row>
    <row r="87" spans="1:18">
      <c r="A87" s="16"/>
      <c r="B87" s="18"/>
      <c r="C87" s="23"/>
      <c r="D87" s="18"/>
      <c r="F87" s="18"/>
      <c r="H87" s="18"/>
      <c r="J87" s="18"/>
      <c r="L87" s="18"/>
      <c r="N87" s="18"/>
      <c r="P87" s="18"/>
    </row>
    <row r="88" spans="1:18">
      <c r="A88" s="113"/>
      <c r="B88" s="114"/>
      <c r="C88" s="114"/>
      <c r="D88" s="114"/>
      <c r="E88" s="114"/>
      <c r="F88" s="114"/>
      <c r="G88" s="114"/>
      <c r="H88" s="114"/>
      <c r="I88" s="114"/>
      <c r="J88" s="114"/>
      <c r="K88" s="114"/>
      <c r="L88" s="114"/>
      <c r="M88" s="114"/>
      <c r="N88" s="114"/>
      <c r="O88" s="114"/>
      <c r="P88" s="114"/>
      <c r="Q88" s="114"/>
      <c r="R88" s="100" t="s">
        <v>155</v>
      </c>
    </row>
    <row r="89" spans="1:18" ht="15" customHeight="1">
      <c r="A89" s="20" t="s">
        <v>173</v>
      </c>
      <c r="B89" s="18">
        <v>0</v>
      </c>
      <c r="C89" s="23"/>
      <c r="D89" s="18">
        <v>6105.8244629655655</v>
      </c>
      <c r="F89" s="18">
        <v>3389.7440877140698</v>
      </c>
      <c r="H89" s="18">
        <v>101010.88797686181</v>
      </c>
      <c r="J89" s="18">
        <v>2404.0721834968999</v>
      </c>
      <c r="L89" s="18">
        <v>3676.3877530467039</v>
      </c>
      <c r="N89" s="18">
        <v>9470.2040242576732</v>
      </c>
      <c r="P89" s="18">
        <v>6105.8244629655655</v>
      </c>
      <c r="R89" s="77" t="s">
        <v>158</v>
      </c>
    </row>
    <row r="90" spans="1:18" ht="15" customHeight="1">
      <c r="A90" s="20" t="s">
        <v>174</v>
      </c>
      <c r="B90" s="18">
        <v>0</v>
      </c>
      <c r="C90" s="23"/>
      <c r="D90" s="18">
        <v>9378748.4396035671</v>
      </c>
      <c r="F90" s="18">
        <v>0</v>
      </c>
      <c r="H90" s="18">
        <v>0</v>
      </c>
      <c r="J90" s="18">
        <v>0</v>
      </c>
      <c r="L90" s="18">
        <v>0</v>
      </c>
      <c r="N90" s="18">
        <v>0</v>
      </c>
      <c r="P90" s="18">
        <v>9378748.4396035671</v>
      </c>
      <c r="R90" s="77" t="s">
        <v>158</v>
      </c>
    </row>
    <row r="91" spans="1:18" ht="15" customHeight="1">
      <c r="A91" s="20" t="s">
        <v>175</v>
      </c>
      <c r="B91" s="18">
        <v>0</v>
      </c>
      <c r="C91" s="23"/>
      <c r="D91" s="18">
        <v>1282309.4483914142</v>
      </c>
      <c r="F91" s="18">
        <v>1256406.5043065799</v>
      </c>
      <c r="H91" s="18">
        <v>187952.56267806949</v>
      </c>
      <c r="J91" s="18">
        <v>396288.32694045297</v>
      </c>
      <c r="L91" s="18">
        <v>606017.39075906936</v>
      </c>
      <c r="N91" s="18">
        <v>2258712.2220061021</v>
      </c>
      <c r="P91" s="18">
        <v>1282309.4483914142</v>
      </c>
      <c r="R91" s="77" t="s">
        <v>157</v>
      </c>
    </row>
    <row r="92" spans="1:18" ht="15" customHeight="1">
      <c r="A92" s="20" t="s">
        <v>176</v>
      </c>
      <c r="B92" s="18">
        <v>0</v>
      </c>
      <c r="C92" s="23"/>
      <c r="D92" s="18">
        <v>2404859.711503664</v>
      </c>
      <c r="F92" s="18">
        <v>2844215.3580095</v>
      </c>
      <c r="H92" s="18">
        <v>0</v>
      </c>
      <c r="J92" s="18">
        <v>1874768.6963001401</v>
      </c>
      <c r="L92" s="18">
        <v>2357618.6691526221</v>
      </c>
      <c r="N92" s="18">
        <v>7076602.7234622631</v>
      </c>
      <c r="P92" s="18">
        <v>2404859.711503664</v>
      </c>
      <c r="R92" s="77" t="s">
        <v>157</v>
      </c>
    </row>
    <row r="93" spans="1:18" ht="15" customHeight="1">
      <c r="A93" s="82" t="s">
        <v>159</v>
      </c>
      <c r="B93" s="83">
        <f>SUM(B89:B92)</f>
        <v>0</v>
      </c>
      <c r="D93" s="83">
        <f>SUM(D89:D92)</f>
        <v>13072023.423961611</v>
      </c>
      <c r="F93" s="83">
        <f>SUM(F89:F92)</f>
        <v>4104011.6064037941</v>
      </c>
      <c r="H93" s="83">
        <f>SUM(H89:H92)</f>
        <v>288963.45065493131</v>
      </c>
      <c r="J93" s="83">
        <f>SUM(J89:J92)</f>
        <v>2273461.09542409</v>
      </c>
      <c r="L93" s="83">
        <f>SUM(L89:L92)</f>
        <v>2967312.4476647382</v>
      </c>
      <c r="N93" s="83">
        <f>SUM(N89:N92)</f>
        <v>9344785.1494926233</v>
      </c>
      <c r="P93" s="83">
        <f>SUM(P89:P92)</f>
        <v>13072023.423961611</v>
      </c>
      <c r="R93" s="104" t="str">
        <f>A93</f>
        <v>Total DNI Taxes (FORMULA)</v>
      </c>
    </row>
    <row r="94" spans="1:18" s="25" customFormat="1" ht="15" customHeight="1">
      <c r="A94" s="20" t="s">
        <v>177</v>
      </c>
      <c r="B94" s="18">
        <v>0</v>
      </c>
      <c r="C94" s="23"/>
      <c r="D94" s="18">
        <v>10743902.67572335</v>
      </c>
      <c r="F94" s="18">
        <v>3977.0960076872502</v>
      </c>
      <c r="H94" s="18">
        <v>118314.6209309783</v>
      </c>
      <c r="J94" s="18">
        <v>2851.9363103072101</v>
      </c>
      <c r="L94" s="18">
        <v>4298.793743725324</v>
      </c>
      <c r="N94" s="18">
        <v>11127.826061719785</v>
      </c>
      <c r="P94" s="18">
        <v>10743902.67572335</v>
      </c>
      <c r="R94" s="25" t="s">
        <v>156</v>
      </c>
    </row>
    <row r="95" spans="1:18" s="25" customFormat="1">
      <c r="A95" s="23"/>
      <c r="B95" s="23"/>
      <c r="C95" s="23"/>
      <c r="D95" s="23"/>
      <c r="F95" s="23"/>
      <c r="H95" s="23"/>
      <c r="J95" s="23"/>
      <c r="L95" s="23"/>
      <c r="N95" s="23"/>
      <c r="P95" s="23"/>
    </row>
    <row r="96" spans="1:18" s="25" customFormat="1">
      <c r="A96" s="97"/>
      <c r="B96" s="96"/>
      <c r="C96" s="96"/>
      <c r="D96" s="96"/>
      <c r="E96" s="96"/>
      <c r="F96" s="96"/>
      <c r="G96" s="96"/>
      <c r="H96" s="96"/>
      <c r="I96" s="96"/>
      <c r="J96" s="96"/>
      <c r="K96" s="96"/>
      <c r="L96" s="96"/>
      <c r="M96" s="96"/>
      <c r="N96" s="96"/>
      <c r="O96" s="96"/>
      <c r="P96" s="96"/>
      <c r="Q96" s="96"/>
      <c r="R96" s="100" t="s">
        <v>83</v>
      </c>
    </row>
    <row r="97" spans="1:18" s="25" customFormat="1">
      <c r="A97" s="105" t="s">
        <v>185</v>
      </c>
      <c r="B97" s="18">
        <v>1750604.7399999998</v>
      </c>
      <c r="C97" s="23"/>
      <c r="D97" s="18">
        <v>3243852.02</v>
      </c>
      <c r="E97" s="77"/>
      <c r="F97" s="18">
        <v>510059.12999999989</v>
      </c>
      <c r="G97" s="77"/>
      <c r="H97" s="18">
        <v>2393541.38</v>
      </c>
      <c r="I97" s="77"/>
      <c r="J97" s="18">
        <v>2384764.1100000003</v>
      </c>
      <c r="K97" s="77"/>
      <c r="L97" s="18">
        <v>2175263.0699999998</v>
      </c>
      <c r="M97" s="77"/>
      <c r="N97" s="18">
        <v>5070086.3100000005</v>
      </c>
      <c r="O97" s="77"/>
      <c r="P97" s="18">
        <v>3243852.02</v>
      </c>
      <c r="Q97" s="77"/>
      <c r="R97" s="17" t="s">
        <v>45</v>
      </c>
    </row>
    <row r="98" spans="1:18" s="25" customFormat="1">
      <c r="A98" s="23"/>
      <c r="B98" s="23"/>
      <c r="C98" s="23"/>
      <c r="D98" s="23"/>
      <c r="F98" s="23"/>
      <c r="H98" s="23"/>
      <c r="J98" s="23"/>
      <c r="L98" s="23"/>
      <c r="N98" s="23"/>
      <c r="P98" s="23"/>
    </row>
    <row r="99" spans="1:18" s="25" customFormat="1">
      <c r="A99" s="97"/>
      <c r="B99" s="96"/>
      <c r="C99" s="96"/>
      <c r="D99" s="96"/>
      <c r="E99" s="96"/>
      <c r="F99" s="96"/>
      <c r="G99" s="96"/>
      <c r="H99" s="96"/>
      <c r="I99" s="96"/>
      <c r="J99" s="96"/>
      <c r="K99" s="96"/>
      <c r="L99" s="96"/>
      <c r="M99" s="96"/>
      <c r="N99" s="96"/>
      <c r="O99" s="96"/>
      <c r="P99" s="96"/>
      <c r="Q99" s="96"/>
      <c r="R99" s="116" t="s">
        <v>188</v>
      </c>
    </row>
    <row r="100" spans="1:18" s="25" customFormat="1">
      <c r="A100" s="111" t="s">
        <v>189</v>
      </c>
      <c r="B100" s="112" t="e">
        <f>SUM(B11:B16)-SUM(B21:B22,B31)+SUM(B47,B55,B57,B82)-B86</f>
        <v>#REF!</v>
      </c>
      <c r="C100" s="23"/>
      <c r="D100" s="112" t="e">
        <f>SUM(D11:D16)-SUM(D21:D22,D31)+SUM(D47,D55,D57,D82)-D86</f>
        <v>#REF!</v>
      </c>
      <c r="E100" s="23"/>
      <c r="F100" s="112" t="e">
        <f>SUM(F11:F16)-SUM(F21:F22,F31)+SUM(F47,F55,F57,F82)-F86</f>
        <v>#REF!</v>
      </c>
      <c r="G100" s="23"/>
      <c r="H100" s="112" t="e">
        <f>SUM(H11:H16)-SUM(H21:H22,H31)+SUM(H47,H55,H57,H82)-H86</f>
        <v>#REF!</v>
      </c>
      <c r="I100" s="23"/>
      <c r="J100" s="112" t="e">
        <f>SUM(J11:J16)-SUM(J21:J22,J31)+SUM(J47,J55,J57,J82)-J86</f>
        <v>#REF!</v>
      </c>
      <c r="K100" s="23"/>
      <c r="L100" s="112" t="e">
        <f>SUM(L11:L16)-SUM(L21:L22,L31)+SUM(L47,L55,L57,L82)-L86</f>
        <v>#REF!</v>
      </c>
      <c r="M100" s="23"/>
      <c r="N100" s="112" t="e">
        <f>SUM(N11:N16)-SUM(N21:N22,N31)+SUM(N47,N55,N57,N82)-N86</f>
        <v>#REF!</v>
      </c>
      <c r="O100" s="23"/>
      <c r="P100" s="112" t="e">
        <f>SUM(P11:P16)-SUM(P21:P22,P31)+SUM(P47,P55,P57,P82)-P86</f>
        <v>#REF!</v>
      </c>
      <c r="Q100" s="23"/>
      <c r="R100" s="128" t="s">
        <v>189</v>
      </c>
    </row>
    <row r="101" spans="1:18" s="25" customFormat="1">
      <c r="A101" s="23"/>
      <c r="B101" s="23"/>
      <c r="C101" s="23"/>
      <c r="D101" s="23"/>
    </row>
    <row r="102" spans="1:18" s="25" customFormat="1">
      <c r="A102" s="23"/>
      <c r="B102" s="23"/>
      <c r="C102" s="23"/>
      <c r="D102" s="23"/>
    </row>
    <row r="103" spans="1:18" s="25" customFormat="1">
      <c r="A103" s="23"/>
      <c r="B103" s="23"/>
      <c r="C103" s="23"/>
      <c r="D103" s="23"/>
    </row>
    <row r="104" spans="1:18" s="25" customFormat="1">
      <c r="A104" s="23"/>
      <c r="B104" s="23"/>
      <c r="C104" s="23"/>
      <c r="D104" s="23"/>
    </row>
    <row r="105" spans="1:18" s="25" customFormat="1">
      <c r="A105" s="23"/>
      <c r="B105" s="23"/>
      <c r="C105" s="23"/>
      <c r="D105" s="23"/>
    </row>
    <row r="106" spans="1:18" s="25" customFormat="1">
      <c r="A106" s="23"/>
      <c r="B106" s="23"/>
      <c r="C106" s="23"/>
      <c r="D106" s="23"/>
    </row>
    <row r="107" spans="1:18" s="25" customFormat="1">
      <c r="A107" s="23"/>
      <c r="B107" s="23"/>
      <c r="C107" s="23"/>
      <c r="D107" s="23"/>
    </row>
    <row r="108" spans="1:18">
      <c r="A108" s="23"/>
      <c r="B108" s="23"/>
      <c r="C108" s="23"/>
      <c r="D108" s="23"/>
    </row>
    <row r="109" spans="1:18">
      <c r="A109" s="23"/>
      <c r="B109" s="23"/>
      <c r="C109" s="23"/>
      <c r="D109" s="23"/>
    </row>
    <row r="110" spans="1:18">
      <c r="A110" s="23"/>
      <c r="B110" s="23"/>
      <c r="C110" s="23"/>
      <c r="D110" s="23"/>
    </row>
    <row r="111" spans="1:18">
      <c r="A111" s="23"/>
      <c r="B111" s="23"/>
      <c r="C111" s="23"/>
      <c r="D111" s="23"/>
    </row>
  </sheetData>
  <pageMargins left="0.7" right="0.7" top="0.75" bottom="0.75" header="0.3" footer="0.3"/>
  <pageSetup orientation="portrait" r:id="rId1"/>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81">
    <pageSetUpPr fitToPage="1"/>
  </sheetPr>
  <dimension ref="A1:AI35"/>
  <sheetViews>
    <sheetView showGridLines="0" zoomScale="85" zoomScaleNormal="85" zoomScaleSheetLayoutView="85" workbookViewId="0"/>
  </sheetViews>
  <sheetFormatPr defaultColWidth="9.140625" defaultRowHeight="16.5"/>
  <cols>
    <col min="1" max="1" width="55.7109375" style="134" customWidth="1"/>
    <col min="2" max="5" width="12.7109375" style="134" customWidth="1"/>
    <col min="6" max="6" width="0.5703125" style="134" customWidth="1"/>
    <col min="7" max="10" width="12.7109375" style="134" customWidth="1"/>
    <col min="11" max="11" width="0.5703125" style="134" customWidth="1"/>
    <col min="12" max="13" width="12.7109375" style="134" customWidth="1"/>
    <col min="14" max="14" width="0.5703125" style="134" customWidth="1"/>
    <col min="15" max="15" width="12.7109375" style="134" customWidth="1"/>
    <col min="16" max="16" width="0.5703125" style="134" customWidth="1"/>
    <col min="17" max="17" width="12.7109375" style="134" customWidth="1"/>
    <col min="18" max="18" width="4.7109375" style="135" customWidth="1"/>
    <col min="19" max="16384" width="9.140625" style="135"/>
  </cols>
  <sheetData>
    <row r="1" spans="1:35" ht="21.75" thickBot="1">
      <c r="A1" s="192" t="s">
        <v>139</v>
      </c>
      <c r="B1" s="139"/>
      <c r="C1" s="139"/>
      <c r="D1" s="139"/>
      <c r="E1" s="139"/>
      <c r="F1" s="139"/>
      <c r="G1" s="139"/>
      <c r="H1" s="139"/>
      <c r="I1" s="139"/>
      <c r="J1" s="139"/>
      <c r="K1" s="139"/>
      <c r="L1" s="139"/>
      <c r="M1" s="139"/>
      <c r="N1" s="139"/>
      <c r="O1" s="139"/>
      <c r="P1" s="139"/>
      <c r="Q1" s="139"/>
      <c r="R1" s="138"/>
    </row>
    <row r="2" spans="1:35">
      <c r="A2" s="140"/>
      <c r="B2" s="140"/>
      <c r="C2" s="140"/>
      <c r="D2" s="140"/>
      <c r="E2" s="140"/>
      <c r="F2" s="140"/>
      <c r="G2" s="140"/>
      <c r="H2" s="140"/>
      <c r="I2" s="140"/>
      <c r="J2" s="140"/>
      <c r="K2" s="140"/>
      <c r="L2" s="140"/>
      <c r="M2" s="140"/>
      <c r="N2" s="140"/>
      <c r="O2" s="141"/>
      <c r="P2" s="142"/>
      <c r="Q2" s="141"/>
      <c r="R2" s="138"/>
    </row>
    <row r="3" spans="1:35">
      <c r="A3" s="260" t="s">
        <v>77</v>
      </c>
      <c r="B3" s="262" t="s">
        <v>206</v>
      </c>
      <c r="C3" s="262" t="s">
        <v>232</v>
      </c>
      <c r="D3" s="262" t="s">
        <v>241</v>
      </c>
      <c r="E3" s="262" t="s">
        <v>244</v>
      </c>
      <c r="F3" s="262"/>
      <c r="G3" s="262" t="s">
        <v>257</v>
      </c>
      <c r="H3" s="261" t="s">
        <v>259</v>
      </c>
      <c r="I3" s="261" t="s">
        <v>260</v>
      </c>
      <c r="J3" s="261" t="s">
        <v>263</v>
      </c>
      <c r="K3" s="261"/>
      <c r="L3" s="261" t="s">
        <v>281</v>
      </c>
      <c r="M3" s="261" t="s">
        <v>307</v>
      </c>
      <c r="N3" s="217"/>
      <c r="O3" s="262" t="s">
        <v>308</v>
      </c>
      <c r="P3" s="232"/>
      <c r="Q3" s="262" t="s">
        <v>309</v>
      </c>
      <c r="R3" s="138"/>
    </row>
    <row r="4" spans="1:35" hidden="1">
      <c r="A4" s="140"/>
      <c r="B4" s="141"/>
      <c r="C4" s="141"/>
      <c r="D4" s="141"/>
      <c r="E4" s="141"/>
      <c r="F4" s="141"/>
      <c r="G4" s="141"/>
      <c r="H4" s="140"/>
      <c r="I4" s="140"/>
      <c r="J4" s="140"/>
      <c r="K4" s="140"/>
      <c r="L4" s="140"/>
      <c r="M4" s="140"/>
      <c r="N4" s="140"/>
      <c r="O4" s="140"/>
      <c r="P4" s="140"/>
      <c r="Q4" s="140"/>
      <c r="R4" s="138"/>
    </row>
    <row r="5" spans="1:35">
      <c r="A5" s="143" t="s">
        <v>74</v>
      </c>
      <c r="B5" s="144">
        <v>252053</v>
      </c>
      <c r="C5" s="144">
        <v>266908</v>
      </c>
      <c r="D5" s="144">
        <v>282434</v>
      </c>
      <c r="E5" s="144">
        <v>280920</v>
      </c>
      <c r="F5" s="144"/>
      <c r="G5" s="144">
        <v>272203</v>
      </c>
      <c r="H5" s="144">
        <v>325864</v>
      </c>
      <c r="I5" s="144">
        <v>339905</v>
      </c>
      <c r="J5" s="144">
        <v>344716</v>
      </c>
      <c r="K5" s="144"/>
      <c r="L5" s="144">
        <v>358623</v>
      </c>
      <c r="M5" s="144">
        <v>366311</v>
      </c>
      <c r="N5" s="140"/>
      <c r="O5" s="144">
        <v>598067</v>
      </c>
      <c r="P5" s="151"/>
      <c r="Q5" s="144">
        <v>724934</v>
      </c>
      <c r="R5" s="138"/>
      <c r="S5" s="286"/>
      <c r="T5" s="279"/>
      <c r="U5" s="279"/>
      <c r="V5" s="279"/>
      <c r="W5" s="279"/>
      <c r="X5" s="279"/>
      <c r="Y5" s="279"/>
      <c r="Z5" s="279"/>
      <c r="AA5" s="279"/>
      <c r="AB5" s="279"/>
      <c r="AC5" s="279"/>
      <c r="AD5" s="279"/>
      <c r="AE5" s="279"/>
      <c r="AF5" s="279"/>
      <c r="AG5" s="279"/>
      <c r="AH5" s="279"/>
      <c r="AI5" s="279"/>
    </row>
    <row r="6" spans="1:35">
      <c r="A6" s="146" t="s">
        <v>247</v>
      </c>
      <c r="B6" s="147">
        <v>15067</v>
      </c>
      <c r="C6" s="147">
        <v>23629</v>
      </c>
      <c r="D6" s="147">
        <v>16209</v>
      </c>
      <c r="E6" s="147">
        <v>62719</v>
      </c>
      <c r="F6" s="147"/>
      <c r="G6" s="147">
        <v>12994</v>
      </c>
      <c r="H6" s="147">
        <v>15580</v>
      </c>
      <c r="I6" s="147">
        <v>12972</v>
      </c>
      <c r="J6" s="147">
        <v>70021</v>
      </c>
      <c r="K6" s="147"/>
      <c r="L6" s="147">
        <v>19060</v>
      </c>
      <c r="M6" s="147">
        <v>31062</v>
      </c>
      <c r="N6" s="140"/>
      <c r="O6" s="147">
        <v>28574</v>
      </c>
      <c r="P6" s="151"/>
      <c r="Q6" s="147">
        <v>50122</v>
      </c>
      <c r="R6" s="138"/>
      <c r="S6" s="286"/>
      <c r="T6" s="279"/>
      <c r="U6" s="279"/>
      <c r="V6" s="279"/>
      <c r="W6" s="279"/>
      <c r="X6" s="279"/>
      <c r="Y6" s="279"/>
      <c r="Z6" s="279"/>
      <c r="AA6" s="279"/>
      <c r="AB6" s="279"/>
      <c r="AC6" s="279"/>
      <c r="AD6" s="279"/>
      <c r="AE6" s="279"/>
      <c r="AF6" s="279"/>
      <c r="AG6" s="279"/>
      <c r="AH6" s="279"/>
      <c r="AI6" s="279"/>
    </row>
    <row r="7" spans="1:35">
      <c r="A7" s="143" t="s">
        <v>256</v>
      </c>
      <c r="B7" s="148">
        <v>726</v>
      </c>
      <c r="C7" s="148">
        <v>5737</v>
      </c>
      <c r="D7" s="148">
        <v>6173</v>
      </c>
      <c r="E7" s="148">
        <v>5030</v>
      </c>
      <c r="F7" s="148"/>
      <c r="G7" s="148">
        <v>5275</v>
      </c>
      <c r="H7" s="148">
        <v>5766</v>
      </c>
      <c r="I7" s="148">
        <v>7064</v>
      </c>
      <c r="J7" s="148">
        <v>10285</v>
      </c>
      <c r="K7" s="148"/>
      <c r="L7" s="148">
        <v>661</v>
      </c>
      <c r="M7" s="148">
        <v>9261</v>
      </c>
      <c r="N7" s="140"/>
      <c r="O7" s="148">
        <v>11041</v>
      </c>
      <c r="P7" s="151"/>
      <c r="Q7" s="148">
        <v>9922</v>
      </c>
      <c r="R7" s="138"/>
      <c r="S7" s="286"/>
      <c r="T7" s="279"/>
      <c r="U7" s="279"/>
      <c r="V7" s="279"/>
      <c r="W7" s="279"/>
      <c r="X7" s="279"/>
      <c r="Y7" s="279"/>
      <c r="Z7" s="279"/>
      <c r="AA7" s="279"/>
      <c r="AB7" s="279"/>
      <c r="AC7" s="279"/>
      <c r="AD7" s="279"/>
      <c r="AE7" s="279"/>
      <c r="AF7" s="279"/>
      <c r="AG7" s="279"/>
      <c r="AH7" s="279"/>
      <c r="AI7" s="279"/>
    </row>
    <row r="8" spans="1:35">
      <c r="A8" s="272" t="s">
        <v>264</v>
      </c>
      <c r="B8" s="153">
        <v>267846</v>
      </c>
      <c r="C8" s="153">
        <v>296274</v>
      </c>
      <c r="D8" s="153">
        <v>304816</v>
      </c>
      <c r="E8" s="153">
        <v>348669</v>
      </c>
      <c r="F8" s="153"/>
      <c r="G8" s="153">
        <v>290472</v>
      </c>
      <c r="H8" s="153">
        <v>347210</v>
      </c>
      <c r="I8" s="153">
        <v>359941</v>
      </c>
      <c r="J8" s="153">
        <v>425022</v>
      </c>
      <c r="K8" s="153"/>
      <c r="L8" s="153">
        <v>378344</v>
      </c>
      <c r="M8" s="153">
        <v>406634</v>
      </c>
      <c r="N8" s="140"/>
      <c r="O8" s="153">
        <v>637682</v>
      </c>
      <c r="P8" s="151"/>
      <c r="Q8" s="153">
        <v>784978</v>
      </c>
      <c r="R8" s="138"/>
      <c r="S8" s="286"/>
      <c r="T8" s="279"/>
      <c r="U8" s="279"/>
      <c r="V8" s="279"/>
      <c r="W8" s="279"/>
      <c r="X8" s="279"/>
      <c r="Y8" s="279"/>
      <c r="Z8" s="279"/>
      <c r="AA8" s="279"/>
      <c r="AB8" s="279"/>
      <c r="AC8" s="279"/>
      <c r="AD8" s="279"/>
      <c r="AE8" s="279"/>
      <c r="AF8" s="279"/>
      <c r="AG8" s="279"/>
      <c r="AH8" s="279"/>
      <c r="AI8" s="279"/>
    </row>
    <row r="9" spans="1:35">
      <c r="A9" s="143" t="s">
        <v>39</v>
      </c>
      <c r="B9" s="148">
        <v>-94721</v>
      </c>
      <c r="C9" s="148">
        <v>-98560</v>
      </c>
      <c r="D9" s="148">
        <v>-101007</v>
      </c>
      <c r="E9" s="148">
        <v>-99867</v>
      </c>
      <c r="F9" s="148"/>
      <c r="G9" s="148">
        <v>-106531</v>
      </c>
      <c r="H9" s="148">
        <v>-104501</v>
      </c>
      <c r="I9" s="148">
        <v>-101533</v>
      </c>
      <c r="J9" s="148">
        <v>-102397</v>
      </c>
      <c r="K9" s="148"/>
      <c r="L9" s="148">
        <v>-105725</v>
      </c>
      <c r="M9" s="148">
        <v>-110269</v>
      </c>
      <c r="N9" s="140"/>
      <c r="O9" s="148">
        <v>-211032</v>
      </c>
      <c r="P9" s="151"/>
      <c r="Q9" s="148">
        <v>-215994</v>
      </c>
      <c r="R9" s="138"/>
      <c r="S9" s="286"/>
      <c r="T9" s="279"/>
      <c r="U9" s="279"/>
      <c r="V9" s="279"/>
      <c r="W9" s="279"/>
      <c r="X9" s="279"/>
      <c r="Y9" s="279"/>
      <c r="Z9" s="279"/>
      <c r="AA9" s="279"/>
      <c r="AB9" s="279"/>
      <c r="AC9" s="279"/>
      <c r="AD9" s="279"/>
      <c r="AE9" s="279"/>
      <c r="AF9" s="279"/>
      <c r="AG9" s="279"/>
      <c r="AH9" s="279"/>
      <c r="AI9" s="279"/>
    </row>
    <row r="10" spans="1:35">
      <c r="A10" s="146" t="s">
        <v>22</v>
      </c>
      <c r="B10" s="147">
        <v>-53932</v>
      </c>
      <c r="C10" s="147">
        <v>-53674</v>
      </c>
      <c r="D10" s="147">
        <v>-60928</v>
      </c>
      <c r="E10" s="147">
        <v>-60045</v>
      </c>
      <c r="F10" s="147"/>
      <c r="G10" s="147">
        <v>-54375</v>
      </c>
      <c r="H10" s="147">
        <v>-55676</v>
      </c>
      <c r="I10" s="147">
        <v>-63997</v>
      </c>
      <c r="J10" s="147">
        <v>-65243</v>
      </c>
      <c r="K10" s="147"/>
      <c r="L10" s="147">
        <v>-63033</v>
      </c>
      <c r="M10" s="147">
        <v>-63156</v>
      </c>
      <c r="N10" s="140"/>
      <c r="O10" s="147">
        <v>-110051</v>
      </c>
      <c r="P10" s="151"/>
      <c r="Q10" s="147">
        <v>-126189</v>
      </c>
      <c r="R10" s="138"/>
      <c r="S10" s="286"/>
      <c r="T10" s="279"/>
      <c r="U10" s="279"/>
      <c r="V10" s="279"/>
      <c r="W10" s="279"/>
      <c r="X10" s="279"/>
      <c r="Y10" s="279"/>
      <c r="Z10" s="279"/>
      <c r="AA10" s="279"/>
      <c r="AB10" s="279"/>
      <c r="AC10" s="279"/>
      <c r="AD10" s="279"/>
      <c r="AE10" s="279"/>
      <c r="AF10" s="279"/>
      <c r="AG10" s="279"/>
      <c r="AH10" s="279"/>
      <c r="AI10" s="279"/>
    </row>
    <row r="11" spans="1:35">
      <c r="A11" s="143" t="s">
        <v>23</v>
      </c>
      <c r="B11" s="148">
        <v>-1904</v>
      </c>
      <c r="C11" s="148">
        <v>-5259</v>
      </c>
      <c r="D11" s="148">
        <v>-5397</v>
      </c>
      <c r="E11" s="148">
        <v>-1353</v>
      </c>
      <c r="F11" s="148"/>
      <c r="G11" s="148">
        <v>-327</v>
      </c>
      <c r="H11" s="148">
        <v>-311</v>
      </c>
      <c r="I11" s="148">
        <v>-746</v>
      </c>
      <c r="J11" s="148">
        <v>-738</v>
      </c>
      <c r="K11" s="148"/>
      <c r="L11" s="148">
        <v>440</v>
      </c>
      <c r="M11" s="148">
        <v>-775</v>
      </c>
      <c r="N11" s="140"/>
      <c r="O11" s="148">
        <v>-638</v>
      </c>
      <c r="P11" s="151"/>
      <c r="Q11" s="148">
        <v>-335</v>
      </c>
      <c r="R11" s="138"/>
      <c r="S11" s="286"/>
      <c r="T11" s="279"/>
      <c r="U11" s="279"/>
      <c r="V11" s="279"/>
      <c r="W11" s="279"/>
      <c r="X11" s="279"/>
      <c r="Y11" s="279"/>
      <c r="Z11" s="279"/>
      <c r="AA11" s="279"/>
      <c r="AB11" s="279"/>
      <c r="AC11" s="279"/>
      <c r="AD11" s="279"/>
      <c r="AE11" s="279"/>
      <c r="AF11" s="279"/>
      <c r="AG11" s="279"/>
      <c r="AH11" s="279"/>
      <c r="AI11" s="279"/>
    </row>
    <row r="12" spans="1:35">
      <c r="A12" s="272" t="s">
        <v>265</v>
      </c>
      <c r="B12" s="153">
        <v>-150557</v>
      </c>
      <c r="C12" s="153">
        <v>-157493</v>
      </c>
      <c r="D12" s="153">
        <v>-167332</v>
      </c>
      <c r="E12" s="153">
        <v>-161265</v>
      </c>
      <c r="F12" s="153"/>
      <c r="G12" s="153">
        <v>-161233</v>
      </c>
      <c r="H12" s="153">
        <v>-160488</v>
      </c>
      <c r="I12" s="153">
        <v>-166276</v>
      </c>
      <c r="J12" s="153">
        <v>-168378</v>
      </c>
      <c r="K12" s="153"/>
      <c r="L12" s="153">
        <v>-168318</v>
      </c>
      <c r="M12" s="153">
        <v>-174200</v>
      </c>
      <c r="N12" s="140"/>
      <c r="O12" s="153">
        <v>-321721</v>
      </c>
      <c r="P12" s="151"/>
      <c r="Q12" s="153">
        <v>-342518</v>
      </c>
      <c r="R12" s="138"/>
      <c r="S12" s="286"/>
      <c r="T12" s="279"/>
      <c r="U12" s="279"/>
      <c r="V12" s="279"/>
      <c r="W12" s="279"/>
      <c r="X12" s="279"/>
      <c r="Y12" s="279"/>
      <c r="Z12" s="279"/>
      <c r="AA12" s="279"/>
      <c r="AB12" s="279"/>
      <c r="AC12" s="279"/>
      <c r="AD12" s="279"/>
      <c r="AE12" s="279"/>
      <c r="AF12" s="279"/>
      <c r="AG12" s="279"/>
      <c r="AH12" s="279"/>
      <c r="AI12" s="279"/>
    </row>
    <row r="13" spans="1:35" s="137" customFormat="1">
      <c r="A13" s="150" t="s">
        <v>274</v>
      </c>
      <c r="B13" s="148">
        <v>17186</v>
      </c>
      <c r="C13" s="148">
        <v>1683</v>
      </c>
      <c r="D13" s="148">
        <v>24705</v>
      </c>
      <c r="E13" s="148">
        <v>-119</v>
      </c>
      <c r="F13" s="148"/>
      <c r="G13" s="148">
        <v>3660</v>
      </c>
      <c r="H13" s="148">
        <v>-1051</v>
      </c>
      <c r="I13" s="148">
        <v>3393</v>
      </c>
      <c r="J13" s="148">
        <v>-1033</v>
      </c>
      <c r="K13" s="148"/>
      <c r="L13" s="148">
        <v>-270</v>
      </c>
      <c r="M13" s="148">
        <v>6087</v>
      </c>
      <c r="N13" s="140"/>
      <c r="O13" s="148">
        <v>2609</v>
      </c>
      <c r="P13" s="151"/>
      <c r="Q13" s="148">
        <v>5817</v>
      </c>
      <c r="R13" s="134"/>
      <c r="S13" s="286"/>
      <c r="T13" s="279"/>
      <c r="U13" s="279"/>
      <c r="V13" s="279"/>
      <c r="W13" s="279"/>
      <c r="X13" s="279"/>
      <c r="Y13" s="279"/>
      <c r="Z13" s="279"/>
      <c r="AA13" s="279"/>
      <c r="AB13" s="279"/>
      <c r="AC13" s="279"/>
      <c r="AD13" s="279"/>
      <c r="AE13" s="279"/>
      <c r="AF13" s="279"/>
      <c r="AG13" s="279"/>
      <c r="AH13" s="279"/>
      <c r="AI13" s="279"/>
    </row>
    <row r="14" spans="1:35">
      <c r="A14" s="233" t="s">
        <v>78</v>
      </c>
      <c r="B14" s="234">
        <v>134475</v>
      </c>
      <c r="C14" s="234">
        <v>140464</v>
      </c>
      <c r="D14" s="234">
        <v>162189</v>
      </c>
      <c r="E14" s="234">
        <v>187285</v>
      </c>
      <c r="F14" s="234"/>
      <c r="G14" s="234">
        <v>132899</v>
      </c>
      <c r="H14" s="234">
        <v>185671</v>
      </c>
      <c r="I14" s="234">
        <v>197058</v>
      </c>
      <c r="J14" s="234">
        <v>255611</v>
      </c>
      <c r="K14" s="234"/>
      <c r="L14" s="234">
        <v>209756</v>
      </c>
      <c r="M14" s="234">
        <v>238521</v>
      </c>
      <c r="N14" s="140"/>
      <c r="O14" s="234">
        <v>318570</v>
      </c>
      <c r="P14" s="151"/>
      <c r="Q14" s="234">
        <v>448277</v>
      </c>
      <c r="R14" s="138"/>
      <c r="S14" s="286"/>
      <c r="T14" s="279"/>
      <c r="U14" s="279"/>
      <c r="V14" s="279"/>
      <c r="W14" s="279"/>
      <c r="X14" s="279"/>
      <c r="Y14" s="279"/>
      <c r="Z14" s="279"/>
      <c r="AA14" s="279"/>
      <c r="AB14" s="279"/>
      <c r="AC14" s="279"/>
      <c r="AD14" s="279"/>
      <c r="AE14" s="279"/>
      <c r="AF14" s="279"/>
      <c r="AG14" s="279"/>
      <c r="AH14" s="279"/>
      <c r="AI14" s="279"/>
    </row>
    <row r="15" spans="1:35">
      <c r="A15" s="146" t="s">
        <v>258</v>
      </c>
      <c r="B15" s="193">
        <v>0.33</v>
      </c>
      <c r="C15" s="193">
        <v>0.34</v>
      </c>
      <c r="D15" s="193">
        <v>0.4</v>
      </c>
      <c r="E15" s="193">
        <v>0.46</v>
      </c>
      <c r="F15" s="193"/>
      <c r="G15" s="193">
        <v>0.32</v>
      </c>
      <c r="H15" s="193">
        <v>0.45</v>
      </c>
      <c r="I15" s="193">
        <v>0.48</v>
      </c>
      <c r="J15" s="193">
        <v>0.62</v>
      </c>
      <c r="K15" s="193"/>
      <c r="L15" s="193">
        <v>0.51</v>
      </c>
      <c r="M15" s="193">
        <v>0.57999999999999996</v>
      </c>
      <c r="N15" s="140"/>
      <c r="O15" s="193">
        <v>0.77</v>
      </c>
      <c r="P15" s="201"/>
      <c r="Q15" s="193">
        <v>1.0900000000000001</v>
      </c>
      <c r="R15" s="138"/>
      <c r="S15" s="286"/>
      <c r="T15" s="279"/>
      <c r="U15" s="279"/>
      <c r="V15" s="279"/>
      <c r="W15" s="279"/>
      <c r="X15" s="279"/>
      <c r="Y15" s="279"/>
      <c r="Z15" s="279"/>
      <c r="AA15" s="279"/>
      <c r="AB15" s="279"/>
      <c r="AC15" s="279"/>
      <c r="AD15" s="279"/>
      <c r="AE15" s="279"/>
      <c r="AF15" s="279"/>
      <c r="AG15" s="279"/>
      <c r="AH15" s="279"/>
      <c r="AI15" s="279"/>
    </row>
    <row r="16" spans="1:35">
      <c r="A16" s="143" t="s">
        <v>254</v>
      </c>
      <c r="B16" s="148">
        <v>185735</v>
      </c>
      <c r="C16" s="148">
        <v>193054</v>
      </c>
      <c r="D16" s="148">
        <v>54802</v>
      </c>
      <c r="E16" s="148">
        <v>197768</v>
      </c>
      <c r="F16" s="148"/>
      <c r="G16" s="148">
        <v>122302</v>
      </c>
      <c r="H16" s="148">
        <v>114474</v>
      </c>
      <c r="I16" s="148">
        <v>93031</v>
      </c>
      <c r="J16" s="148">
        <v>50381</v>
      </c>
      <c r="K16" s="148"/>
      <c r="L16" s="148">
        <v>63789</v>
      </c>
      <c r="M16" s="148">
        <v>33335</v>
      </c>
      <c r="N16" s="140"/>
      <c r="O16" s="148">
        <v>236776</v>
      </c>
      <c r="P16" s="151"/>
      <c r="Q16" s="148">
        <v>97124</v>
      </c>
      <c r="R16" s="138"/>
      <c r="S16" s="286"/>
      <c r="T16" s="279"/>
      <c r="U16" s="279"/>
      <c r="V16" s="279"/>
      <c r="W16" s="279"/>
      <c r="X16" s="279"/>
      <c r="Y16" s="279"/>
      <c r="Z16" s="279"/>
      <c r="AA16" s="279"/>
      <c r="AB16" s="279"/>
      <c r="AC16" s="279"/>
      <c r="AD16" s="279"/>
      <c r="AE16" s="279"/>
      <c r="AF16" s="279"/>
      <c r="AG16" s="279"/>
      <c r="AH16" s="279"/>
      <c r="AI16" s="279"/>
    </row>
    <row r="17" spans="1:35">
      <c r="A17" s="146" t="s">
        <v>282</v>
      </c>
      <c r="B17" s="147">
        <v>-88723</v>
      </c>
      <c r="C17" s="147">
        <v>-79083</v>
      </c>
      <c r="D17" s="147">
        <v>-35673</v>
      </c>
      <c r="E17" s="147">
        <v>-75359</v>
      </c>
      <c r="F17" s="147"/>
      <c r="G17" s="147">
        <v>-63647</v>
      </c>
      <c r="H17" s="147">
        <v>-69810</v>
      </c>
      <c r="I17" s="147">
        <v>-54180</v>
      </c>
      <c r="J17" s="147">
        <v>-37992</v>
      </c>
      <c r="K17" s="147"/>
      <c r="L17" s="147">
        <v>-41139</v>
      </c>
      <c r="M17" s="147">
        <v>-13306</v>
      </c>
      <c r="N17" s="140"/>
      <c r="O17" s="147">
        <v>-133457</v>
      </c>
      <c r="P17" s="151"/>
      <c r="Q17" s="147">
        <v>-54445</v>
      </c>
      <c r="R17" s="138"/>
      <c r="S17" s="286"/>
      <c r="T17" s="279"/>
      <c r="U17" s="279"/>
      <c r="V17" s="279"/>
      <c r="W17" s="279"/>
      <c r="X17" s="279"/>
      <c r="Y17" s="279"/>
      <c r="Z17" s="279"/>
      <c r="AA17" s="279"/>
      <c r="AB17" s="279"/>
      <c r="AC17" s="279"/>
      <c r="AD17" s="279"/>
      <c r="AE17" s="279"/>
      <c r="AF17" s="279"/>
      <c r="AG17" s="279"/>
      <c r="AH17" s="279"/>
      <c r="AI17" s="279"/>
    </row>
    <row r="18" spans="1:35">
      <c r="A18" s="218" t="s">
        <v>261</v>
      </c>
      <c r="B18" s="154">
        <v>97012</v>
      </c>
      <c r="C18" s="154">
        <v>113971</v>
      </c>
      <c r="D18" s="154">
        <v>19129</v>
      </c>
      <c r="E18" s="154">
        <v>122409</v>
      </c>
      <c r="F18" s="154"/>
      <c r="G18" s="154">
        <v>58655</v>
      </c>
      <c r="H18" s="154">
        <v>44664</v>
      </c>
      <c r="I18" s="154">
        <v>38851</v>
      </c>
      <c r="J18" s="154">
        <v>12389</v>
      </c>
      <c r="K18" s="154"/>
      <c r="L18" s="154">
        <v>22650</v>
      </c>
      <c r="M18" s="154">
        <v>20029</v>
      </c>
      <c r="N18" s="140"/>
      <c r="O18" s="154">
        <v>103319</v>
      </c>
      <c r="P18" s="151"/>
      <c r="Q18" s="154">
        <v>42679</v>
      </c>
      <c r="R18" s="138"/>
      <c r="S18" s="286"/>
      <c r="T18" s="279"/>
      <c r="U18" s="279"/>
      <c r="V18" s="279"/>
      <c r="W18" s="279"/>
      <c r="X18" s="279"/>
      <c r="Y18" s="279"/>
      <c r="Z18" s="279"/>
      <c r="AA18" s="279"/>
      <c r="AB18" s="279"/>
      <c r="AC18" s="279"/>
      <c r="AD18" s="279"/>
      <c r="AE18" s="279"/>
      <c r="AF18" s="279"/>
      <c r="AG18" s="279"/>
      <c r="AH18" s="279"/>
      <c r="AI18" s="279"/>
    </row>
    <row r="19" spans="1:35">
      <c r="A19" s="146" t="s">
        <v>248</v>
      </c>
      <c r="B19" s="147">
        <v>18436</v>
      </c>
      <c r="C19" s="147">
        <v>13658</v>
      </c>
      <c r="D19" s="147">
        <v>10339</v>
      </c>
      <c r="E19" s="147">
        <v>25809</v>
      </c>
      <c r="F19" s="147"/>
      <c r="G19" s="147">
        <v>23393</v>
      </c>
      <c r="H19" s="147">
        <v>19373</v>
      </c>
      <c r="I19" s="147">
        <v>17787</v>
      </c>
      <c r="J19" s="147">
        <v>9158</v>
      </c>
      <c r="K19" s="147"/>
      <c r="L19" s="147">
        <v>11436</v>
      </c>
      <c r="M19" s="147">
        <v>11281</v>
      </c>
      <c r="N19" s="140"/>
      <c r="O19" s="147">
        <v>42766</v>
      </c>
      <c r="P19" s="151"/>
      <c r="Q19" s="147">
        <v>22717</v>
      </c>
      <c r="R19" s="138"/>
      <c r="S19" s="286"/>
      <c r="T19" s="279"/>
      <c r="U19" s="279"/>
      <c r="V19" s="279"/>
      <c r="W19" s="279"/>
      <c r="X19" s="279"/>
      <c r="Y19" s="279"/>
      <c r="Z19" s="279"/>
      <c r="AA19" s="279"/>
      <c r="AB19" s="279"/>
      <c r="AC19" s="279"/>
      <c r="AD19" s="279"/>
      <c r="AE19" s="279"/>
      <c r="AF19" s="279"/>
      <c r="AG19" s="279"/>
      <c r="AH19" s="279"/>
      <c r="AI19" s="279"/>
    </row>
    <row r="20" spans="1:35">
      <c r="A20" s="150" t="s">
        <v>271</v>
      </c>
      <c r="B20" s="148">
        <v>-12831</v>
      </c>
      <c r="C20" s="148">
        <v>-12909</v>
      </c>
      <c r="D20" s="148">
        <v>-12351</v>
      </c>
      <c r="E20" s="148">
        <v>-10262</v>
      </c>
      <c r="F20" s="148"/>
      <c r="G20" s="148">
        <v>-10783</v>
      </c>
      <c r="H20" s="148">
        <v>-11179</v>
      </c>
      <c r="I20" s="148">
        <v>-11451</v>
      </c>
      <c r="J20" s="148">
        <v>-8617</v>
      </c>
      <c r="K20" s="148"/>
      <c r="L20" s="148">
        <v>-12692</v>
      </c>
      <c r="M20" s="148">
        <v>-15014</v>
      </c>
      <c r="N20" s="140"/>
      <c r="O20" s="148">
        <v>-21962</v>
      </c>
      <c r="P20" s="151"/>
      <c r="Q20" s="148">
        <v>-27706</v>
      </c>
      <c r="R20" s="138"/>
      <c r="S20" s="286"/>
      <c r="T20" s="279"/>
      <c r="U20" s="279"/>
      <c r="V20" s="279"/>
      <c r="W20" s="279"/>
      <c r="X20" s="279"/>
      <c r="Y20" s="279"/>
      <c r="Z20" s="279"/>
      <c r="AA20" s="279"/>
      <c r="AB20" s="279"/>
      <c r="AC20" s="279"/>
      <c r="AD20" s="279"/>
      <c r="AE20" s="279"/>
      <c r="AF20" s="279"/>
      <c r="AG20" s="279"/>
      <c r="AH20" s="279"/>
      <c r="AI20" s="279"/>
    </row>
    <row r="21" spans="1:35">
      <c r="A21" s="214" t="s">
        <v>283</v>
      </c>
      <c r="B21" s="200">
        <v>237092</v>
      </c>
      <c r="C21" s="200">
        <v>255184</v>
      </c>
      <c r="D21" s="200">
        <v>179306</v>
      </c>
      <c r="E21" s="200">
        <v>325241</v>
      </c>
      <c r="F21" s="200"/>
      <c r="G21" s="200">
        <v>204164</v>
      </c>
      <c r="H21" s="200">
        <v>238529</v>
      </c>
      <c r="I21" s="200">
        <v>242245</v>
      </c>
      <c r="J21" s="200">
        <v>268541</v>
      </c>
      <c r="K21" s="200"/>
      <c r="L21" s="200">
        <v>231150</v>
      </c>
      <c r="M21" s="200">
        <v>254817</v>
      </c>
      <c r="N21" s="140"/>
      <c r="O21" s="200">
        <v>442693</v>
      </c>
      <c r="P21" s="151"/>
      <c r="Q21" s="200">
        <v>485967</v>
      </c>
      <c r="R21" s="138"/>
      <c r="S21" s="286"/>
      <c r="T21" s="279"/>
      <c r="U21" s="279"/>
      <c r="V21" s="279"/>
      <c r="W21" s="279"/>
      <c r="X21" s="279"/>
      <c r="Y21" s="279"/>
      <c r="Z21" s="279"/>
      <c r="AA21" s="279"/>
      <c r="AB21" s="279"/>
      <c r="AC21" s="279"/>
      <c r="AD21" s="279"/>
      <c r="AE21" s="279"/>
      <c r="AF21" s="279"/>
      <c r="AG21" s="279"/>
      <c r="AH21" s="279"/>
      <c r="AI21" s="279"/>
    </row>
    <row r="22" spans="1:35">
      <c r="A22" s="146" t="s">
        <v>56</v>
      </c>
      <c r="B22" s="160">
        <v>-6348</v>
      </c>
      <c r="C22" s="160">
        <v>-6724</v>
      </c>
      <c r="D22" s="160">
        <v>-7272</v>
      </c>
      <c r="E22" s="160">
        <v>-5993</v>
      </c>
      <c r="F22" s="160"/>
      <c r="G22" s="160">
        <v>-11198</v>
      </c>
      <c r="H22" s="160">
        <v>-13838</v>
      </c>
      <c r="I22" s="160">
        <v>-9734</v>
      </c>
      <c r="J22" s="160">
        <v>-9445</v>
      </c>
      <c r="K22" s="160"/>
      <c r="L22" s="160">
        <v>-14636</v>
      </c>
      <c r="M22" s="160">
        <v>-14878</v>
      </c>
      <c r="N22" s="140"/>
      <c r="O22" s="160">
        <v>-25036</v>
      </c>
      <c r="P22" s="151"/>
      <c r="Q22" s="160">
        <v>-29514</v>
      </c>
      <c r="R22" s="138"/>
      <c r="S22" s="286"/>
      <c r="T22" s="279"/>
      <c r="U22" s="279"/>
      <c r="V22" s="279"/>
      <c r="W22" s="279"/>
      <c r="X22" s="279"/>
      <c r="Y22" s="279"/>
      <c r="Z22" s="279"/>
      <c r="AA22" s="279"/>
      <c r="AB22" s="279"/>
      <c r="AC22" s="279"/>
      <c r="AD22" s="279"/>
      <c r="AE22" s="279"/>
      <c r="AF22" s="279"/>
      <c r="AG22" s="279"/>
      <c r="AH22" s="279"/>
      <c r="AI22" s="279"/>
    </row>
    <row r="23" spans="1:35">
      <c r="A23" s="150" t="s">
        <v>231</v>
      </c>
      <c r="B23" s="148">
        <v>0</v>
      </c>
      <c r="C23" s="148">
        <v>-4772</v>
      </c>
      <c r="D23" s="148">
        <v>-4383</v>
      </c>
      <c r="E23" s="148">
        <v>-4383</v>
      </c>
      <c r="F23" s="148"/>
      <c r="G23" s="148">
        <v>-4383</v>
      </c>
      <c r="H23" s="148">
        <v>-8952</v>
      </c>
      <c r="I23" s="148">
        <v>-9164</v>
      </c>
      <c r="J23" s="148">
        <v>-9163</v>
      </c>
      <c r="K23" s="148"/>
      <c r="L23" s="148">
        <v>-9164</v>
      </c>
      <c r="M23" s="148">
        <v>-9164</v>
      </c>
      <c r="N23" s="140"/>
      <c r="O23" s="148">
        <v>-13335</v>
      </c>
      <c r="P23" s="151"/>
      <c r="Q23" s="148">
        <v>-18328</v>
      </c>
      <c r="R23" s="138"/>
      <c r="S23" s="286"/>
      <c r="T23" s="279"/>
      <c r="U23" s="279"/>
      <c r="V23" s="279"/>
      <c r="W23" s="279"/>
      <c r="X23" s="279"/>
      <c r="Y23" s="279"/>
      <c r="Z23" s="279"/>
      <c r="AA23" s="279"/>
      <c r="AB23" s="279"/>
      <c r="AC23" s="279"/>
      <c r="AD23" s="279"/>
      <c r="AE23" s="279"/>
      <c r="AF23" s="279"/>
      <c r="AG23" s="279"/>
      <c r="AH23" s="279"/>
      <c r="AI23" s="279"/>
    </row>
    <row r="24" spans="1:35">
      <c r="A24" s="214" t="s">
        <v>27</v>
      </c>
      <c r="B24" s="200">
        <v>230744</v>
      </c>
      <c r="C24" s="200">
        <v>243688</v>
      </c>
      <c r="D24" s="200">
        <v>167651</v>
      </c>
      <c r="E24" s="200">
        <v>314865</v>
      </c>
      <c r="F24" s="200">
        <v>0</v>
      </c>
      <c r="G24" s="200">
        <v>188583</v>
      </c>
      <c r="H24" s="200">
        <v>215739</v>
      </c>
      <c r="I24" s="200">
        <v>223347</v>
      </c>
      <c r="J24" s="200">
        <v>249933</v>
      </c>
      <c r="K24" s="200"/>
      <c r="L24" s="200">
        <v>207350</v>
      </c>
      <c r="M24" s="200">
        <v>230775</v>
      </c>
      <c r="N24" s="140"/>
      <c r="O24" s="200">
        <v>404322</v>
      </c>
      <c r="P24" s="151"/>
      <c r="Q24" s="200">
        <v>438125</v>
      </c>
      <c r="R24" s="138"/>
      <c r="S24" s="286"/>
      <c r="T24" s="279"/>
      <c r="U24" s="279"/>
      <c r="V24" s="279"/>
      <c r="W24" s="279"/>
      <c r="X24" s="279"/>
      <c r="Y24" s="279"/>
      <c r="Z24" s="279"/>
      <c r="AA24" s="279"/>
      <c r="AB24" s="279"/>
      <c r="AC24" s="279"/>
      <c r="AD24" s="279"/>
      <c r="AE24" s="279"/>
      <c r="AF24" s="279"/>
      <c r="AG24" s="279"/>
      <c r="AH24" s="279"/>
      <c r="AI24" s="279"/>
    </row>
    <row r="25" spans="1:35">
      <c r="A25" s="146" t="s">
        <v>301</v>
      </c>
      <c r="B25" s="193">
        <v>0.56000000000000005</v>
      </c>
      <c r="C25" s="193">
        <v>0.6</v>
      </c>
      <c r="D25" s="193">
        <v>0.41</v>
      </c>
      <c r="E25" s="193">
        <v>0.77</v>
      </c>
      <c r="F25" s="193"/>
      <c r="G25" s="193">
        <v>0.46</v>
      </c>
      <c r="H25" s="193">
        <v>0.52</v>
      </c>
      <c r="I25" s="193">
        <v>0.54</v>
      </c>
      <c r="J25" s="193">
        <v>0.6</v>
      </c>
      <c r="K25" s="193"/>
      <c r="L25" s="193">
        <v>0.5</v>
      </c>
      <c r="M25" s="193">
        <v>0.56000000000000005</v>
      </c>
      <c r="N25" s="140"/>
      <c r="O25" s="193">
        <v>0.98</v>
      </c>
      <c r="P25" s="201"/>
      <c r="Q25" s="193">
        <v>1.06</v>
      </c>
      <c r="R25" s="138"/>
      <c r="S25" s="286"/>
      <c r="T25" s="279"/>
      <c r="U25" s="279"/>
      <c r="V25" s="279"/>
      <c r="W25" s="279"/>
      <c r="X25" s="279"/>
      <c r="Y25" s="279"/>
      <c r="Z25" s="279"/>
      <c r="AA25" s="279"/>
      <c r="AB25" s="279"/>
      <c r="AC25" s="279"/>
      <c r="AD25" s="279"/>
      <c r="AE25" s="279"/>
      <c r="AF25" s="279"/>
      <c r="AG25" s="279"/>
      <c r="AH25" s="279"/>
      <c r="AI25" s="279"/>
    </row>
    <row r="26" spans="1:35">
      <c r="A26" s="219" t="s">
        <v>302</v>
      </c>
      <c r="B26" s="194">
        <v>0.49</v>
      </c>
      <c r="C26" s="194">
        <v>0.52</v>
      </c>
      <c r="D26" s="194">
        <v>0.39</v>
      </c>
      <c r="E26" s="194">
        <v>0.66</v>
      </c>
      <c r="F26" s="194"/>
      <c r="G26" s="194">
        <v>0.38</v>
      </c>
      <c r="H26" s="194">
        <v>0.43</v>
      </c>
      <c r="I26" s="194">
        <v>0.46</v>
      </c>
      <c r="J26" s="194">
        <v>0.56000000000000005</v>
      </c>
      <c r="K26" s="194"/>
      <c r="L26" s="194">
        <v>0.46</v>
      </c>
      <c r="M26" s="194">
        <v>0.5</v>
      </c>
      <c r="N26" s="140"/>
      <c r="O26" s="194">
        <v>0.81</v>
      </c>
      <c r="P26" s="194"/>
      <c r="Q26" s="194">
        <v>0.96</v>
      </c>
      <c r="R26" s="138"/>
      <c r="S26" s="286"/>
      <c r="T26" s="279"/>
      <c r="U26" s="279"/>
      <c r="V26" s="279"/>
      <c r="W26" s="279"/>
      <c r="X26" s="279"/>
      <c r="Y26" s="279"/>
      <c r="Z26" s="279"/>
      <c r="AA26" s="279"/>
      <c r="AB26" s="279"/>
      <c r="AC26" s="279"/>
      <c r="AD26" s="279"/>
      <c r="AE26" s="279"/>
      <c r="AF26" s="279"/>
      <c r="AG26" s="279"/>
      <c r="AH26" s="279"/>
      <c r="AI26" s="279"/>
    </row>
    <row r="27" spans="1:35">
      <c r="A27" s="146" t="s">
        <v>30</v>
      </c>
      <c r="B27" s="223">
        <v>0.88</v>
      </c>
      <c r="C27" s="223">
        <v>0.87</v>
      </c>
      <c r="D27" s="223">
        <v>0.95</v>
      </c>
      <c r="E27" s="223">
        <v>0.86</v>
      </c>
      <c r="F27" s="223"/>
      <c r="G27" s="223">
        <v>0.83</v>
      </c>
      <c r="H27" s="223">
        <v>0.83</v>
      </c>
      <c r="I27" s="223">
        <v>0.85</v>
      </c>
      <c r="J27" s="223">
        <v>0.93</v>
      </c>
      <c r="K27" s="223"/>
      <c r="L27" s="223">
        <v>0.92</v>
      </c>
      <c r="M27" s="223">
        <v>0.89</v>
      </c>
      <c r="N27" s="140"/>
      <c r="O27" s="223">
        <v>0.83</v>
      </c>
      <c r="P27" s="202"/>
      <c r="Q27" s="223">
        <v>0.91</v>
      </c>
      <c r="R27" s="138"/>
      <c r="S27" s="286"/>
      <c r="T27" s="285"/>
      <c r="U27" s="279"/>
      <c r="V27" s="279"/>
      <c r="W27" s="279"/>
      <c r="X27" s="279"/>
      <c r="Y27" s="279"/>
      <c r="Z27" s="279"/>
      <c r="AA27" s="279"/>
      <c r="AB27" s="279"/>
      <c r="AC27" s="279"/>
      <c r="AD27" s="279"/>
      <c r="AE27" s="279"/>
      <c r="AF27" s="279"/>
      <c r="AG27" s="279"/>
      <c r="AH27" s="279"/>
      <c r="AI27" s="279"/>
    </row>
    <row r="28" spans="1:35" hidden="1">
      <c r="A28" s="220"/>
      <c r="B28" s="140"/>
      <c r="C28" s="140"/>
      <c r="D28" s="140"/>
      <c r="E28" s="140"/>
      <c r="F28" s="140"/>
      <c r="G28" s="140"/>
      <c r="H28" s="140"/>
      <c r="I28" s="140"/>
      <c r="J28" s="140"/>
      <c r="K28" s="140"/>
      <c r="L28" s="140"/>
      <c r="M28" s="140"/>
      <c r="N28" s="140"/>
      <c r="O28" s="140"/>
      <c r="P28" s="140"/>
      <c r="Q28" s="140"/>
      <c r="R28" s="138"/>
      <c r="S28" s="286"/>
      <c r="T28" s="279"/>
      <c r="U28" s="279"/>
      <c r="V28" s="279"/>
      <c r="W28" s="279"/>
      <c r="X28" s="279"/>
      <c r="Y28" s="279"/>
      <c r="Z28" s="279"/>
      <c r="AA28" s="279"/>
      <c r="AB28" s="279"/>
      <c r="AC28" s="279"/>
      <c r="AD28" s="279"/>
      <c r="AE28" s="279"/>
      <c r="AF28" s="279"/>
      <c r="AG28" s="279"/>
      <c r="AH28" s="279"/>
      <c r="AI28" s="279"/>
    </row>
    <row r="29" spans="1:35">
      <c r="A29" s="221" t="s">
        <v>208</v>
      </c>
      <c r="B29" s="148">
        <v>197466</v>
      </c>
      <c r="C29" s="148">
        <v>231840</v>
      </c>
      <c r="D29" s="148">
        <v>241565</v>
      </c>
      <c r="E29" s="148">
        <v>248928</v>
      </c>
      <c r="F29" s="148"/>
      <c r="G29" s="148">
        <v>247416</v>
      </c>
      <c r="H29" s="149">
        <v>269452</v>
      </c>
      <c r="I29" s="149">
        <v>270180</v>
      </c>
      <c r="J29" s="149">
        <v>280259</v>
      </c>
      <c r="K29" s="149"/>
      <c r="L29" s="149">
        <v>302994</v>
      </c>
      <c r="M29" s="149">
        <v>311862</v>
      </c>
      <c r="N29" s="140"/>
      <c r="O29" s="149">
        <v>269452</v>
      </c>
      <c r="P29" s="148"/>
      <c r="Q29" s="149">
        <v>311862</v>
      </c>
      <c r="R29" s="138"/>
      <c r="S29" s="286"/>
      <c r="T29" s="279"/>
      <c r="U29" s="279"/>
      <c r="V29" s="279"/>
      <c r="W29" s="279"/>
      <c r="X29" s="279"/>
      <c r="Y29" s="279"/>
      <c r="Z29" s="279"/>
      <c r="AA29" s="279"/>
      <c r="AB29" s="279"/>
      <c r="AC29" s="279"/>
      <c r="AD29" s="279"/>
      <c r="AE29" s="279"/>
      <c r="AF29" s="279"/>
      <c r="AG29" s="279"/>
      <c r="AH29" s="279"/>
      <c r="AI29" s="279"/>
    </row>
    <row r="30" spans="1:35">
      <c r="A30" s="222" t="s">
        <v>207</v>
      </c>
      <c r="B30" s="147">
        <v>154154</v>
      </c>
      <c r="C30" s="147">
        <v>160954</v>
      </c>
      <c r="D30" s="147">
        <v>166258</v>
      </c>
      <c r="E30" s="147">
        <v>168965</v>
      </c>
      <c r="F30" s="147"/>
      <c r="G30" s="147">
        <v>182467</v>
      </c>
      <c r="H30" s="162">
        <v>202235</v>
      </c>
      <c r="I30" s="162">
        <v>203609</v>
      </c>
      <c r="J30" s="162">
        <v>214367</v>
      </c>
      <c r="K30" s="162"/>
      <c r="L30" s="162">
        <v>228265</v>
      </c>
      <c r="M30" s="162">
        <v>236136</v>
      </c>
      <c r="N30" s="140"/>
      <c r="O30" s="162">
        <v>202235</v>
      </c>
      <c r="P30" s="148"/>
      <c r="Q30" s="162">
        <v>236136</v>
      </c>
      <c r="R30" s="138"/>
      <c r="S30" s="286"/>
      <c r="T30" s="279"/>
      <c r="U30" s="279"/>
      <c r="V30" s="279"/>
      <c r="W30" s="279"/>
      <c r="X30" s="279"/>
      <c r="Y30" s="279"/>
      <c r="Z30" s="279"/>
      <c r="AA30" s="279"/>
      <c r="AB30" s="279"/>
      <c r="AC30" s="279"/>
      <c r="AD30" s="279"/>
      <c r="AE30" s="279"/>
      <c r="AF30" s="279"/>
      <c r="AG30" s="279"/>
      <c r="AH30" s="279"/>
      <c r="AI30" s="279"/>
    </row>
    <row r="31" spans="1:35">
      <c r="A31" s="140"/>
      <c r="B31" s="140"/>
      <c r="C31" s="140"/>
      <c r="D31" s="140"/>
      <c r="E31" s="140"/>
      <c r="F31" s="140"/>
      <c r="G31" s="140"/>
      <c r="H31" s="140"/>
      <c r="I31" s="140"/>
      <c r="J31" s="140"/>
      <c r="K31" s="140"/>
      <c r="L31" s="140"/>
      <c r="M31" s="140"/>
      <c r="N31" s="140"/>
      <c r="O31" s="140"/>
      <c r="P31" s="140"/>
      <c r="Q31" s="140"/>
      <c r="R31" s="138"/>
    </row>
    <row r="32" spans="1:35" ht="15" customHeight="1">
      <c r="A32" s="290" t="s">
        <v>311</v>
      </c>
      <c r="B32" s="290"/>
      <c r="C32" s="290"/>
      <c r="D32" s="290"/>
      <c r="E32" s="290"/>
      <c r="F32" s="290"/>
      <c r="G32" s="290"/>
      <c r="H32" s="290"/>
      <c r="I32" s="290"/>
      <c r="J32" s="290"/>
      <c r="K32" s="290"/>
      <c r="L32" s="290"/>
      <c r="M32" s="290"/>
      <c r="N32" s="290"/>
      <c r="O32" s="135"/>
      <c r="P32" s="135"/>
      <c r="Q32" s="135"/>
    </row>
    <row r="33" spans="1:17">
      <c r="A33" s="290"/>
      <c r="B33" s="290"/>
      <c r="C33" s="290"/>
      <c r="D33" s="290"/>
      <c r="E33" s="290"/>
      <c r="F33" s="290"/>
      <c r="G33" s="290"/>
      <c r="H33" s="290"/>
      <c r="I33" s="290"/>
      <c r="J33" s="290"/>
      <c r="K33" s="290"/>
      <c r="L33" s="290"/>
      <c r="M33" s="290"/>
      <c r="N33" s="290"/>
      <c r="O33" s="135"/>
      <c r="P33" s="135"/>
      <c r="Q33" s="135"/>
    </row>
    <row r="34" spans="1:17">
      <c r="A34" s="290"/>
      <c r="B34" s="290"/>
      <c r="C34" s="290"/>
      <c r="D34" s="290"/>
      <c r="E34" s="290"/>
      <c r="F34" s="290"/>
      <c r="G34" s="290"/>
      <c r="H34" s="290"/>
      <c r="I34" s="290"/>
      <c r="J34" s="290"/>
      <c r="K34" s="290"/>
      <c r="L34" s="290"/>
      <c r="M34" s="290"/>
      <c r="N34" s="290"/>
      <c r="O34" s="135"/>
      <c r="P34" s="135"/>
      <c r="Q34" s="135"/>
    </row>
    <row r="35" spans="1:17">
      <c r="A35" s="290"/>
      <c r="B35" s="290"/>
      <c r="C35" s="290"/>
      <c r="D35" s="290"/>
      <c r="E35" s="290"/>
      <c r="F35" s="290"/>
      <c r="G35" s="290"/>
      <c r="H35" s="290"/>
      <c r="I35" s="290"/>
      <c r="J35" s="290"/>
      <c r="K35" s="290"/>
      <c r="L35" s="290"/>
      <c r="M35" s="290"/>
      <c r="N35" s="290"/>
      <c r="O35" s="135"/>
      <c r="P35" s="135"/>
      <c r="Q35" s="135"/>
    </row>
  </sheetData>
  <mergeCells count="1">
    <mergeCell ref="A32:N35"/>
  </mergeCells>
  <pageMargins left="0.7" right="0.7" top="0.75" bottom="0.75" header="0.3" footer="0.3"/>
  <pageSetup paperSize="5"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9">
    <pageSetUpPr fitToPage="1"/>
  </sheetPr>
  <dimension ref="A1:AE25"/>
  <sheetViews>
    <sheetView showGridLines="0" zoomScale="85" zoomScaleNormal="85" zoomScaleSheetLayoutView="85" workbookViewId="0"/>
  </sheetViews>
  <sheetFormatPr defaultColWidth="9.140625" defaultRowHeight="16.5"/>
  <cols>
    <col min="1" max="1" width="55.7109375" style="135" customWidth="1"/>
    <col min="2" max="5" width="12.7109375" style="135" customWidth="1"/>
    <col min="6" max="6" width="0.5703125" style="135" customWidth="1"/>
    <col min="7" max="10" width="12.7109375" style="135" customWidth="1"/>
    <col min="11" max="11" width="0.5703125" style="135" customWidth="1"/>
    <col min="12" max="13" width="12.7109375" style="135" customWidth="1"/>
    <col min="14" max="14" width="0.5703125" style="135" customWidth="1"/>
    <col min="15" max="15" width="12.7109375" style="135" customWidth="1"/>
    <col min="16" max="16" width="0.5703125" style="135" customWidth="1"/>
    <col min="17" max="17" width="12.7109375" style="135" customWidth="1"/>
    <col min="18" max="16384" width="9.140625" style="135"/>
  </cols>
  <sheetData>
    <row r="1" spans="1:31" s="141" customFormat="1" ht="21.75" thickBot="1">
      <c r="A1" s="192" t="s">
        <v>14</v>
      </c>
      <c r="B1" s="132"/>
      <c r="C1" s="132"/>
      <c r="D1" s="132"/>
      <c r="E1" s="132"/>
      <c r="F1" s="132"/>
      <c r="G1" s="132"/>
      <c r="H1" s="132"/>
      <c r="I1" s="132"/>
      <c r="J1" s="132"/>
      <c r="K1" s="132"/>
      <c r="L1" s="132"/>
      <c r="M1" s="132"/>
      <c r="N1" s="133"/>
      <c r="O1" s="132"/>
      <c r="P1" s="132"/>
      <c r="Q1" s="132"/>
    </row>
    <row r="2" spans="1:31" s="141" customFormat="1">
      <c r="A2" s="135"/>
      <c r="B2" s="135"/>
      <c r="C2" s="135"/>
      <c r="D2" s="135"/>
      <c r="E2" s="135"/>
      <c r="F2" s="135"/>
      <c r="G2" s="135"/>
      <c r="H2" s="135"/>
      <c r="I2" s="135"/>
      <c r="J2" s="135"/>
      <c r="K2" s="135"/>
      <c r="L2" s="135"/>
      <c r="M2" s="135"/>
      <c r="N2" s="137"/>
      <c r="O2" s="135"/>
      <c r="P2" s="135"/>
      <c r="Q2" s="135"/>
    </row>
    <row r="3" spans="1:31" s="141" customFormat="1" ht="15" customHeight="1">
      <c r="A3" s="260" t="s">
        <v>77</v>
      </c>
      <c r="B3" s="262" t="s">
        <v>206</v>
      </c>
      <c r="C3" s="262" t="s">
        <v>232</v>
      </c>
      <c r="D3" s="262" t="s">
        <v>241</v>
      </c>
      <c r="E3" s="262" t="s">
        <v>244</v>
      </c>
      <c r="F3" s="262"/>
      <c r="G3" s="262" t="s">
        <v>257</v>
      </c>
      <c r="H3" s="261" t="s">
        <v>259</v>
      </c>
      <c r="I3" s="261" t="s">
        <v>260</v>
      </c>
      <c r="J3" s="261" t="s">
        <v>263</v>
      </c>
      <c r="K3" s="261"/>
      <c r="L3" s="261" t="s">
        <v>281</v>
      </c>
      <c r="M3" s="261" t="s">
        <v>307</v>
      </c>
      <c r="N3" s="217"/>
      <c r="O3" s="262" t="s">
        <v>308</v>
      </c>
      <c r="P3" s="232"/>
      <c r="Q3" s="262" t="s">
        <v>309</v>
      </c>
    </row>
    <row r="4" spans="1:31" s="141" customFormat="1" ht="14.25">
      <c r="A4" s="143" t="s">
        <v>74</v>
      </c>
      <c r="B4" s="144">
        <v>127166</v>
      </c>
      <c r="C4" s="144">
        <v>134885</v>
      </c>
      <c r="D4" s="144">
        <v>145623</v>
      </c>
      <c r="E4" s="144">
        <v>147912</v>
      </c>
      <c r="F4" s="144"/>
      <c r="G4" s="144">
        <v>149715</v>
      </c>
      <c r="H4" s="144">
        <v>153177</v>
      </c>
      <c r="I4" s="144">
        <v>167178</v>
      </c>
      <c r="J4" s="144">
        <v>172261</v>
      </c>
      <c r="K4" s="144"/>
      <c r="L4" s="144">
        <v>182742</v>
      </c>
      <c r="M4" s="144">
        <v>190275</v>
      </c>
      <c r="N4" s="177"/>
      <c r="O4" s="144">
        <v>302892</v>
      </c>
      <c r="P4" s="145"/>
      <c r="Q4" s="144">
        <v>373017</v>
      </c>
      <c r="S4" s="287"/>
      <c r="T4" s="280"/>
      <c r="U4" s="280"/>
      <c r="V4" s="280"/>
      <c r="W4" s="280"/>
      <c r="X4" s="280"/>
      <c r="Y4" s="280"/>
      <c r="Z4" s="280"/>
      <c r="AA4" s="280"/>
      <c r="AB4" s="280"/>
      <c r="AC4" s="280"/>
      <c r="AD4" s="280"/>
      <c r="AE4" s="280"/>
    </row>
    <row r="5" spans="1:31" s="141" customFormat="1" ht="14.25">
      <c r="A5" s="176" t="s">
        <v>247</v>
      </c>
      <c r="B5" s="162">
        <v>2445</v>
      </c>
      <c r="C5" s="162">
        <v>3600</v>
      </c>
      <c r="D5" s="162">
        <v>4092</v>
      </c>
      <c r="E5" s="162">
        <v>20188</v>
      </c>
      <c r="F5" s="162"/>
      <c r="G5" s="162">
        <v>2195</v>
      </c>
      <c r="H5" s="162">
        <v>2100</v>
      </c>
      <c r="I5" s="162">
        <v>2189</v>
      </c>
      <c r="J5" s="162">
        <v>2388</v>
      </c>
      <c r="K5" s="162"/>
      <c r="L5" s="162">
        <v>2848</v>
      </c>
      <c r="M5" s="162">
        <v>5510</v>
      </c>
      <c r="N5" s="177"/>
      <c r="O5" s="162">
        <v>4295</v>
      </c>
      <c r="P5" s="145"/>
      <c r="Q5" s="162">
        <v>8358</v>
      </c>
      <c r="S5" s="287"/>
      <c r="T5" s="280"/>
      <c r="U5" s="280"/>
      <c r="V5" s="280"/>
      <c r="W5" s="280"/>
      <c r="X5" s="280"/>
      <c r="Y5" s="280"/>
      <c r="Z5" s="280"/>
      <c r="AA5" s="280"/>
      <c r="AB5" s="280"/>
      <c r="AC5" s="280"/>
      <c r="AD5" s="280"/>
      <c r="AE5" s="280"/>
    </row>
    <row r="6" spans="1:31" s="141" customFormat="1" ht="15.75">
      <c r="A6" s="143" t="s">
        <v>256</v>
      </c>
      <c r="B6" s="149">
        <v>726</v>
      </c>
      <c r="C6" s="149">
        <v>5737</v>
      </c>
      <c r="D6" s="149">
        <v>6173</v>
      </c>
      <c r="E6" s="149">
        <v>5030</v>
      </c>
      <c r="F6" s="149"/>
      <c r="G6" s="149">
        <v>5275</v>
      </c>
      <c r="H6" s="149">
        <v>5766</v>
      </c>
      <c r="I6" s="149">
        <v>7064</v>
      </c>
      <c r="J6" s="149">
        <v>10285</v>
      </c>
      <c r="K6" s="149"/>
      <c r="L6" s="149">
        <v>661</v>
      </c>
      <c r="M6" s="149">
        <v>9261</v>
      </c>
      <c r="N6" s="177"/>
      <c r="O6" s="149">
        <v>11041</v>
      </c>
      <c r="P6" s="145"/>
      <c r="Q6" s="149">
        <v>9922</v>
      </c>
      <c r="S6" s="287"/>
      <c r="T6" s="280"/>
      <c r="U6" s="280"/>
      <c r="V6" s="280"/>
      <c r="W6" s="280"/>
      <c r="X6" s="280"/>
      <c r="Y6" s="280"/>
      <c r="Z6" s="280"/>
      <c r="AA6" s="280"/>
      <c r="AB6" s="280"/>
      <c r="AC6" s="280"/>
      <c r="AD6" s="280"/>
      <c r="AE6" s="280"/>
    </row>
    <row r="7" spans="1:31" s="141" customFormat="1" ht="14.25">
      <c r="A7" s="270" t="s">
        <v>272</v>
      </c>
      <c r="B7" s="271">
        <v>130337</v>
      </c>
      <c r="C7" s="271">
        <v>144222</v>
      </c>
      <c r="D7" s="271">
        <v>155888</v>
      </c>
      <c r="E7" s="271">
        <v>173130</v>
      </c>
      <c r="F7" s="271"/>
      <c r="G7" s="271">
        <v>157185</v>
      </c>
      <c r="H7" s="271">
        <v>161043</v>
      </c>
      <c r="I7" s="271">
        <v>176431</v>
      </c>
      <c r="J7" s="271">
        <v>184934</v>
      </c>
      <c r="K7" s="271"/>
      <c r="L7" s="271">
        <v>186251</v>
      </c>
      <c r="M7" s="271">
        <v>205046</v>
      </c>
      <c r="N7" s="177"/>
      <c r="O7" s="271">
        <v>318228</v>
      </c>
      <c r="P7" s="145"/>
      <c r="Q7" s="271">
        <v>391297</v>
      </c>
      <c r="S7" s="287"/>
      <c r="T7" s="280"/>
      <c r="U7" s="280"/>
      <c r="V7" s="280"/>
      <c r="W7" s="280"/>
      <c r="X7" s="280"/>
      <c r="Y7" s="280"/>
      <c r="Z7" s="280"/>
      <c r="AA7" s="280"/>
      <c r="AB7" s="280"/>
      <c r="AC7" s="280"/>
      <c r="AD7" s="280"/>
      <c r="AE7" s="280"/>
    </row>
    <row r="8" spans="1:31" s="142" customFormat="1" ht="14.25">
      <c r="A8" s="143" t="s">
        <v>39</v>
      </c>
      <c r="B8" s="149">
        <v>-39370</v>
      </c>
      <c r="C8" s="149">
        <v>-45335</v>
      </c>
      <c r="D8" s="149">
        <v>-44851</v>
      </c>
      <c r="E8" s="149">
        <v>-42596</v>
      </c>
      <c r="F8" s="149"/>
      <c r="G8" s="149">
        <v>-46821</v>
      </c>
      <c r="H8" s="149">
        <v>-42729</v>
      </c>
      <c r="I8" s="149">
        <v>-44642</v>
      </c>
      <c r="J8" s="149">
        <v>-46256</v>
      </c>
      <c r="K8" s="149"/>
      <c r="L8" s="149">
        <v>-44304</v>
      </c>
      <c r="M8" s="149">
        <v>-50465</v>
      </c>
      <c r="O8" s="149">
        <v>-89550</v>
      </c>
      <c r="P8" s="145"/>
      <c r="Q8" s="149">
        <v>-94769</v>
      </c>
      <c r="S8" s="287"/>
      <c r="T8" s="280"/>
      <c r="U8" s="280"/>
      <c r="V8" s="280"/>
      <c r="W8" s="280"/>
      <c r="X8" s="280"/>
      <c r="Y8" s="280"/>
      <c r="Z8" s="280"/>
      <c r="AA8" s="280"/>
      <c r="AB8" s="280"/>
      <c r="AC8" s="280"/>
      <c r="AD8" s="280"/>
      <c r="AE8" s="280"/>
    </row>
    <row r="9" spans="1:31" s="141" customFormat="1" ht="14.25">
      <c r="A9" s="176" t="s">
        <v>22</v>
      </c>
      <c r="B9" s="162">
        <v>-25417</v>
      </c>
      <c r="C9" s="162">
        <v>-24805</v>
      </c>
      <c r="D9" s="162">
        <v>-26668</v>
      </c>
      <c r="E9" s="162">
        <v>-30727</v>
      </c>
      <c r="F9" s="162"/>
      <c r="G9" s="162">
        <v>-26368</v>
      </c>
      <c r="H9" s="162">
        <v>-27843</v>
      </c>
      <c r="I9" s="162">
        <v>-31392</v>
      </c>
      <c r="J9" s="162">
        <v>-33847</v>
      </c>
      <c r="K9" s="162"/>
      <c r="L9" s="162">
        <v>-27496</v>
      </c>
      <c r="M9" s="162">
        <v>-31647</v>
      </c>
      <c r="N9" s="177"/>
      <c r="O9" s="162">
        <v>-54211</v>
      </c>
      <c r="P9" s="145"/>
      <c r="Q9" s="162">
        <v>-59143</v>
      </c>
      <c r="S9" s="287"/>
      <c r="T9" s="280"/>
      <c r="U9" s="280"/>
      <c r="V9" s="280"/>
      <c r="W9" s="280"/>
      <c r="X9" s="280"/>
      <c r="Y9" s="280"/>
      <c r="Z9" s="280"/>
      <c r="AA9" s="280"/>
      <c r="AB9" s="280"/>
      <c r="AC9" s="280"/>
      <c r="AD9" s="280"/>
      <c r="AE9" s="280"/>
    </row>
    <row r="10" spans="1:31" s="142" customFormat="1" ht="14.25">
      <c r="A10" s="143" t="s">
        <v>23</v>
      </c>
      <c r="B10" s="149">
        <v>-319</v>
      </c>
      <c r="C10" s="149">
        <v>-220</v>
      </c>
      <c r="D10" s="149">
        <v>-260</v>
      </c>
      <c r="E10" s="149">
        <v>-274</v>
      </c>
      <c r="F10" s="149"/>
      <c r="G10" s="149">
        <v>-276</v>
      </c>
      <c r="H10" s="149">
        <v>-279</v>
      </c>
      <c r="I10" s="149">
        <v>-295</v>
      </c>
      <c r="J10" s="149">
        <v>-280</v>
      </c>
      <c r="K10" s="149"/>
      <c r="L10" s="149">
        <v>305</v>
      </c>
      <c r="M10" s="149">
        <v>-157</v>
      </c>
      <c r="O10" s="149">
        <v>-555</v>
      </c>
      <c r="P10" s="145"/>
      <c r="Q10" s="149">
        <v>148</v>
      </c>
      <c r="S10" s="287"/>
      <c r="T10" s="280"/>
      <c r="U10" s="280"/>
      <c r="V10" s="280"/>
      <c r="W10" s="280"/>
      <c r="X10" s="280"/>
      <c r="Y10" s="280"/>
      <c r="Z10" s="280"/>
      <c r="AA10" s="280"/>
      <c r="AB10" s="280"/>
      <c r="AC10" s="280"/>
      <c r="AD10" s="280"/>
      <c r="AE10" s="280"/>
    </row>
    <row r="11" spans="1:31" s="141" customFormat="1" ht="14.25">
      <c r="A11" s="270" t="s">
        <v>273</v>
      </c>
      <c r="B11" s="271">
        <v>-65106</v>
      </c>
      <c r="C11" s="271">
        <v>-70360</v>
      </c>
      <c r="D11" s="271">
        <v>-71779</v>
      </c>
      <c r="E11" s="271">
        <v>-73597</v>
      </c>
      <c r="F11" s="271"/>
      <c r="G11" s="271">
        <v>-73465</v>
      </c>
      <c r="H11" s="271">
        <v>-70851</v>
      </c>
      <c r="I11" s="271">
        <v>-76329</v>
      </c>
      <c r="J11" s="271">
        <v>-80383</v>
      </c>
      <c r="K11" s="271"/>
      <c r="L11" s="271">
        <v>-71495</v>
      </c>
      <c r="M11" s="271">
        <v>-82269</v>
      </c>
      <c r="N11" s="177"/>
      <c r="O11" s="271">
        <v>-144316</v>
      </c>
      <c r="P11" s="145"/>
      <c r="Q11" s="271">
        <v>-153764</v>
      </c>
      <c r="S11" s="287"/>
      <c r="T11" s="280"/>
      <c r="U11" s="280"/>
      <c r="V11" s="280"/>
      <c r="W11" s="280"/>
      <c r="X11" s="280"/>
      <c r="Y11" s="280"/>
      <c r="Z11" s="280"/>
      <c r="AA11" s="280"/>
      <c r="AB11" s="280"/>
      <c r="AC11" s="280"/>
      <c r="AD11" s="280"/>
      <c r="AE11" s="280"/>
    </row>
    <row r="12" spans="1:31" s="142" customFormat="1" ht="14.25">
      <c r="A12" s="143" t="s">
        <v>274</v>
      </c>
      <c r="B12" s="149">
        <v>-720</v>
      </c>
      <c r="C12" s="149">
        <v>388</v>
      </c>
      <c r="D12" s="149">
        <v>12379</v>
      </c>
      <c r="E12" s="149">
        <v>-762</v>
      </c>
      <c r="F12" s="149"/>
      <c r="G12" s="149">
        <v>3183</v>
      </c>
      <c r="H12" s="149">
        <v>-1188</v>
      </c>
      <c r="I12" s="149">
        <v>265</v>
      </c>
      <c r="J12" s="149">
        <v>-1156</v>
      </c>
      <c r="K12" s="149"/>
      <c r="L12" s="149">
        <v>-404</v>
      </c>
      <c r="M12" s="149">
        <v>1968</v>
      </c>
      <c r="O12" s="149">
        <v>1995</v>
      </c>
      <c r="P12" s="145"/>
      <c r="Q12" s="149">
        <v>1564</v>
      </c>
      <c r="S12" s="287"/>
      <c r="T12" s="280"/>
      <c r="U12" s="280"/>
      <c r="V12" s="280"/>
      <c r="W12" s="280"/>
      <c r="X12" s="280"/>
      <c r="Y12" s="280"/>
      <c r="Z12" s="280"/>
      <c r="AA12" s="280"/>
      <c r="AB12" s="280"/>
      <c r="AC12" s="280"/>
      <c r="AD12" s="280"/>
      <c r="AE12" s="280"/>
    </row>
    <row r="13" spans="1:31" s="141" customFormat="1" ht="14.25">
      <c r="A13" s="235" t="s">
        <v>78</v>
      </c>
      <c r="B13" s="236">
        <v>64511</v>
      </c>
      <c r="C13" s="236">
        <v>74250</v>
      </c>
      <c r="D13" s="236">
        <v>96488</v>
      </c>
      <c r="E13" s="236">
        <v>98771</v>
      </c>
      <c r="F13" s="236"/>
      <c r="G13" s="236">
        <v>86903</v>
      </c>
      <c r="H13" s="236">
        <v>89004</v>
      </c>
      <c r="I13" s="236">
        <v>100367</v>
      </c>
      <c r="J13" s="236">
        <v>103395</v>
      </c>
      <c r="K13" s="236"/>
      <c r="L13" s="236">
        <v>114352</v>
      </c>
      <c r="M13" s="236">
        <v>124745</v>
      </c>
      <c r="N13" s="177"/>
      <c r="O13" s="236">
        <v>175907</v>
      </c>
      <c r="P13" s="145"/>
      <c r="Q13" s="236">
        <v>239097</v>
      </c>
      <c r="S13" s="287"/>
      <c r="T13" s="280"/>
      <c r="U13" s="280"/>
      <c r="V13" s="280"/>
      <c r="W13" s="280"/>
      <c r="X13" s="280"/>
      <c r="Y13" s="280"/>
      <c r="Z13" s="280"/>
      <c r="AA13" s="280"/>
      <c r="AB13" s="280"/>
      <c r="AC13" s="280"/>
      <c r="AD13" s="280"/>
      <c r="AE13" s="280"/>
    </row>
    <row r="14" spans="1:31" s="141" customFormat="1" ht="14.25">
      <c r="A14" s="176" t="s">
        <v>249</v>
      </c>
      <c r="B14" s="162">
        <v>20657</v>
      </c>
      <c r="C14" s="162">
        <v>18515</v>
      </c>
      <c r="D14" s="162">
        <v>2260</v>
      </c>
      <c r="E14" s="162">
        <v>50550</v>
      </c>
      <c r="F14" s="162"/>
      <c r="G14" s="162">
        <v>3114</v>
      </c>
      <c r="H14" s="162">
        <v>14635</v>
      </c>
      <c r="I14" s="162">
        <v>11281</v>
      </c>
      <c r="J14" s="162">
        <v>16109</v>
      </c>
      <c r="K14" s="162"/>
      <c r="L14" s="162">
        <v>3327</v>
      </c>
      <c r="M14" s="162">
        <v>18030</v>
      </c>
      <c r="N14" s="177"/>
      <c r="O14" s="162">
        <v>17749</v>
      </c>
      <c r="P14" s="145"/>
      <c r="Q14" s="162">
        <v>21357</v>
      </c>
      <c r="S14" s="287"/>
      <c r="T14" s="280"/>
      <c r="U14" s="280"/>
      <c r="V14" s="280"/>
      <c r="W14" s="280"/>
      <c r="X14" s="280"/>
      <c r="Y14" s="280"/>
      <c r="Z14" s="280"/>
      <c r="AA14" s="280"/>
      <c r="AB14" s="280"/>
      <c r="AC14" s="280"/>
      <c r="AD14" s="280"/>
      <c r="AE14" s="280"/>
    </row>
    <row r="15" spans="1:31" s="142" customFormat="1" ht="14.25">
      <c r="A15" s="143" t="s">
        <v>26</v>
      </c>
      <c r="B15" s="149">
        <v>-9385</v>
      </c>
      <c r="C15" s="149">
        <v>-6080</v>
      </c>
      <c r="D15" s="149">
        <v>-1421</v>
      </c>
      <c r="E15" s="149">
        <v>-17523</v>
      </c>
      <c r="F15" s="149"/>
      <c r="G15" s="149">
        <v>-2834</v>
      </c>
      <c r="H15" s="149">
        <v>-11493</v>
      </c>
      <c r="I15" s="149">
        <v>-8986</v>
      </c>
      <c r="J15" s="149">
        <v>-12766</v>
      </c>
      <c r="K15" s="149"/>
      <c r="L15" s="149">
        <v>-3518</v>
      </c>
      <c r="M15" s="149">
        <v>-7877</v>
      </c>
      <c r="O15" s="149">
        <v>-14327</v>
      </c>
      <c r="P15" s="145"/>
      <c r="Q15" s="149">
        <v>-11395</v>
      </c>
      <c r="S15" s="287"/>
      <c r="T15" s="280"/>
      <c r="U15" s="280"/>
      <c r="V15" s="280"/>
      <c r="W15" s="280"/>
      <c r="X15" s="280"/>
      <c r="Y15" s="280"/>
      <c r="Z15" s="280"/>
      <c r="AA15" s="280"/>
      <c r="AB15" s="280"/>
      <c r="AC15" s="280"/>
      <c r="AD15" s="280"/>
      <c r="AE15" s="280"/>
    </row>
    <row r="16" spans="1:31" s="141" customFormat="1" ht="14.25">
      <c r="A16" s="270" t="s">
        <v>261</v>
      </c>
      <c r="B16" s="271">
        <v>11272</v>
      </c>
      <c r="C16" s="271">
        <v>12435</v>
      </c>
      <c r="D16" s="271">
        <v>839</v>
      </c>
      <c r="E16" s="271">
        <v>33027</v>
      </c>
      <c r="F16" s="271"/>
      <c r="G16" s="271">
        <v>280</v>
      </c>
      <c r="H16" s="271">
        <v>3142</v>
      </c>
      <c r="I16" s="271">
        <v>2295</v>
      </c>
      <c r="J16" s="271">
        <v>3343</v>
      </c>
      <c r="K16" s="271"/>
      <c r="L16" s="271">
        <v>-191</v>
      </c>
      <c r="M16" s="271">
        <v>10153</v>
      </c>
      <c r="N16" s="177"/>
      <c r="O16" s="271">
        <v>3422</v>
      </c>
      <c r="P16" s="145"/>
      <c r="Q16" s="271">
        <v>9962</v>
      </c>
      <c r="S16" s="287"/>
      <c r="T16" s="280"/>
      <c r="U16" s="280"/>
      <c r="V16" s="280"/>
      <c r="W16" s="280"/>
      <c r="X16" s="280"/>
      <c r="Y16" s="280"/>
      <c r="Z16" s="280"/>
      <c r="AA16" s="280"/>
      <c r="AB16" s="280"/>
      <c r="AC16" s="280"/>
      <c r="AD16" s="280"/>
      <c r="AE16" s="280"/>
    </row>
    <row r="17" spans="1:31" s="142" customFormat="1" ht="14.25">
      <c r="A17" s="143" t="s">
        <v>248</v>
      </c>
      <c r="B17" s="149">
        <v>5771</v>
      </c>
      <c r="C17" s="149">
        <v>3869</v>
      </c>
      <c r="D17" s="149">
        <v>3575</v>
      </c>
      <c r="E17" s="149">
        <v>6034</v>
      </c>
      <c r="F17" s="149"/>
      <c r="G17" s="149">
        <v>4280</v>
      </c>
      <c r="H17" s="149">
        <v>5931</v>
      </c>
      <c r="I17" s="149">
        <v>6676</v>
      </c>
      <c r="J17" s="149">
        <v>2312</v>
      </c>
      <c r="K17" s="149"/>
      <c r="L17" s="149">
        <v>3049</v>
      </c>
      <c r="M17" s="149">
        <v>7909</v>
      </c>
      <c r="O17" s="149">
        <v>10211</v>
      </c>
      <c r="P17" s="145"/>
      <c r="Q17" s="149">
        <v>10958</v>
      </c>
      <c r="S17" s="287"/>
      <c r="T17" s="280"/>
      <c r="U17" s="280"/>
      <c r="V17" s="280"/>
      <c r="W17" s="280"/>
      <c r="X17" s="280"/>
      <c r="Y17" s="280"/>
      <c r="Z17" s="280"/>
      <c r="AA17" s="280"/>
      <c r="AB17" s="280"/>
      <c r="AC17" s="280"/>
      <c r="AD17" s="280"/>
      <c r="AE17" s="280"/>
    </row>
    <row r="18" spans="1:31" s="141" customFormat="1" ht="14.25">
      <c r="A18" s="176" t="s">
        <v>271</v>
      </c>
      <c r="B18" s="162">
        <v>-4683</v>
      </c>
      <c r="C18" s="162">
        <v>-4524</v>
      </c>
      <c r="D18" s="162">
        <v>-4211</v>
      </c>
      <c r="E18" s="162">
        <v>-3220</v>
      </c>
      <c r="F18" s="162"/>
      <c r="G18" s="162">
        <v>-3518</v>
      </c>
      <c r="H18" s="162">
        <v>-3952</v>
      </c>
      <c r="I18" s="162">
        <v>-3612</v>
      </c>
      <c r="J18" s="162">
        <v>-2537</v>
      </c>
      <c r="K18" s="162"/>
      <c r="L18" s="162">
        <v>-4386</v>
      </c>
      <c r="M18" s="162">
        <v>-4656</v>
      </c>
      <c r="N18" s="177"/>
      <c r="O18" s="162">
        <v>-7470</v>
      </c>
      <c r="P18" s="145"/>
      <c r="Q18" s="162">
        <v>-9042</v>
      </c>
      <c r="S18" s="287"/>
      <c r="T18" s="280"/>
      <c r="U18" s="280"/>
      <c r="V18" s="280"/>
      <c r="W18" s="280"/>
      <c r="X18" s="280"/>
      <c r="Y18" s="280"/>
      <c r="Z18" s="280"/>
      <c r="AA18" s="280"/>
      <c r="AB18" s="280"/>
      <c r="AC18" s="280"/>
      <c r="AD18" s="280"/>
      <c r="AE18" s="280"/>
    </row>
    <row r="19" spans="1:31" s="141" customFormat="1" ht="14.25">
      <c r="A19" s="235" t="s">
        <v>283</v>
      </c>
      <c r="B19" s="236">
        <v>76871</v>
      </c>
      <c r="C19" s="236">
        <v>86030</v>
      </c>
      <c r="D19" s="236">
        <v>96691</v>
      </c>
      <c r="E19" s="236">
        <v>134612</v>
      </c>
      <c r="F19" s="236"/>
      <c r="G19" s="236">
        <v>87945</v>
      </c>
      <c r="H19" s="236">
        <v>94125</v>
      </c>
      <c r="I19" s="236">
        <v>105726</v>
      </c>
      <c r="J19" s="236">
        <v>106513</v>
      </c>
      <c r="K19" s="236"/>
      <c r="L19" s="236">
        <v>112824</v>
      </c>
      <c r="M19" s="236">
        <v>138151</v>
      </c>
      <c r="N19" s="177"/>
      <c r="O19" s="236">
        <v>182070</v>
      </c>
      <c r="P19" s="145"/>
      <c r="Q19" s="236">
        <v>250975</v>
      </c>
      <c r="S19" s="287"/>
      <c r="T19" s="280"/>
      <c r="U19" s="280"/>
      <c r="V19" s="280"/>
      <c r="W19" s="280"/>
      <c r="X19" s="280"/>
      <c r="Y19" s="280"/>
      <c r="Z19" s="280"/>
      <c r="AA19" s="280"/>
      <c r="AB19" s="280"/>
      <c r="AC19" s="280"/>
      <c r="AD19" s="280"/>
      <c r="AE19" s="280"/>
    </row>
    <row r="20" spans="1:31" s="141" customFormat="1" ht="14.25">
      <c r="A20" s="143" t="s">
        <v>208</v>
      </c>
      <c r="B20" s="148">
        <v>121861</v>
      </c>
      <c r="C20" s="148">
        <v>131250</v>
      </c>
      <c r="D20" s="148">
        <v>137738</v>
      </c>
      <c r="E20" s="148">
        <v>144807</v>
      </c>
      <c r="F20" s="148"/>
      <c r="G20" s="148">
        <v>146636</v>
      </c>
      <c r="H20" s="149">
        <v>163222</v>
      </c>
      <c r="I20" s="149">
        <v>163047</v>
      </c>
      <c r="J20" s="149">
        <v>174378</v>
      </c>
      <c r="K20" s="149"/>
      <c r="L20" s="149">
        <v>193669</v>
      </c>
      <c r="M20" s="149">
        <v>201216</v>
      </c>
      <c r="N20" s="177"/>
      <c r="O20" s="149">
        <v>163222</v>
      </c>
      <c r="P20" s="148"/>
      <c r="Q20" s="149">
        <v>201216</v>
      </c>
      <c r="S20" s="287"/>
      <c r="T20" s="280"/>
      <c r="U20" s="280"/>
      <c r="V20" s="280"/>
      <c r="W20" s="280"/>
      <c r="X20" s="280"/>
      <c r="Y20" s="280"/>
      <c r="Z20" s="280"/>
      <c r="AA20" s="280"/>
      <c r="AB20" s="280"/>
      <c r="AC20" s="280"/>
      <c r="AD20" s="280"/>
      <c r="AE20" s="280"/>
    </row>
    <row r="21" spans="1:31" s="141" customFormat="1" ht="14.25">
      <c r="A21" s="176" t="s">
        <v>207</v>
      </c>
      <c r="B21" s="147">
        <v>101918</v>
      </c>
      <c r="C21" s="147">
        <v>107639</v>
      </c>
      <c r="D21" s="147">
        <v>112583</v>
      </c>
      <c r="E21" s="147">
        <v>116352</v>
      </c>
      <c r="F21" s="147"/>
      <c r="G21" s="147">
        <v>116722</v>
      </c>
      <c r="H21" s="162">
        <v>132602</v>
      </c>
      <c r="I21" s="162">
        <v>134003</v>
      </c>
      <c r="J21" s="162">
        <v>144071</v>
      </c>
      <c r="K21" s="162"/>
      <c r="L21" s="162">
        <v>156860</v>
      </c>
      <c r="M21" s="162">
        <v>163089</v>
      </c>
      <c r="N21" s="177"/>
      <c r="O21" s="162">
        <v>132602</v>
      </c>
      <c r="P21" s="148"/>
      <c r="Q21" s="162">
        <v>163089</v>
      </c>
      <c r="S21" s="287"/>
      <c r="T21" s="280"/>
      <c r="U21" s="280"/>
      <c r="V21" s="280"/>
      <c r="W21" s="280"/>
      <c r="X21" s="280"/>
      <c r="Y21" s="280"/>
      <c r="Z21" s="280"/>
      <c r="AA21" s="280"/>
      <c r="AB21" s="280"/>
      <c r="AC21" s="280"/>
      <c r="AD21" s="280"/>
      <c r="AE21" s="280"/>
    </row>
    <row r="22" spans="1:31" s="141" customFormat="1" ht="14.25">
      <c r="A22" s="161"/>
      <c r="N22" s="177"/>
      <c r="S22" s="280"/>
      <c r="T22" s="280"/>
      <c r="U22" s="280"/>
      <c r="V22" s="280"/>
      <c r="W22" s="280"/>
      <c r="X22" s="280"/>
      <c r="Y22" s="280"/>
      <c r="Z22" s="280"/>
      <c r="AA22" s="280"/>
      <c r="AB22" s="280"/>
      <c r="AC22" s="280"/>
      <c r="AD22" s="280"/>
      <c r="AE22" s="280"/>
    </row>
    <row r="23" spans="1:31" s="141" customFormat="1" ht="14.25" customHeight="1">
      <c r="A23" s="290" t="s">
        <v>277</v>
      </c>
      <c r="B23" s="290"/>
      <c r="C23" s="290"/>
      <c r="D23" s="290"/>
      <c r="E23" s="290"/>
      <c r="F23" s="290"/>
      <c r="G23" s="290"/>
      <c r="H23" s="290"/>
      <c r="I23" s="290"/>
      <c r="J23" s="290"/>
      <c r="K23" s="290"/>
      <c r="L23" s="290"/>
      <c r="M23" s="290"/>
      <c r="N23" s="290"/>
    </row>
    <row r="24" spans="1:31" s="141" customFormat="1" ht="14.25">
      <c r="A24" s="290"/>
      <c r="B24" s="290"/>
      <c r="C24" s="290"/>
      <c r="D24" s="290"/>
      <c r="E24" s="290"/>
      <c r="F24" s="290"/>
      <c r="G24" s="290"/>
      <c r="H24" s="290"/>
      <c r="I24" s="290"/>
      <c r="J24" s="290"/>
      <c r="K24" s="290"/>
      <c r="L24" s="290"/>
      <c r="M24" s="290"/>
      <c r="N24" s="290"/>
    </row>
    <row r="25" spans="1:31" s="141" customFormat="1" ht="14.25">
      <c r="A25" s="161"/>
      <c r="N25" s="177"/>
    </row>
  </sheetData>
  <mergeCells count="1">
    <mergeCell ref="A23:N24"/>
  </mergeCells>
  <pageMargins left="0.7" right="0.7" top="0.75" bottom="0.75" header="0.3" footer="0.3"/>
  <pageSetup paperSize="5"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8">
    <pageSetUpPr fitToPage="1"/>
  </sheetPr>
  <dimension ref="A1:AD49"/>
  <sheetViews>
    <sheetView showGridLines="0" zoomScale="85" zoomScaleNormal="85" zoomScaleSheetLayoutView="85" workbookViewId="0">
      <selection activeCell="C44" sqref="C44"/>
    </sheetView>
  </sheetViews>
  <sheetFormatPr defaultColWidth="9.140625" defaultRowHeight="16.5"/>
  <cols>
    <col min="1" max="1" width="55.7109375" style="135" customWidth="1"/>
    <col min="2" max="5" width="12.7109375" style="136" customWidth="1"/>
    <col min="6" max="6" width="0.5703125" style="136" customWidth="1"/>
    <col min="7" max="10" width="12.7109375" style="136" customWidth="1"/>
    <col min="11" max="11" width="0.5703125" style="136" customWidth="1"/>
    <col min="12" max="12" width="12.7109375" style="136" customWidth="1"/>
    <col min="13" max="13" width="12.7109375" style="135" customWidth="1"/>
    <col min="14" max="14" width="0.5703125" style="135" customWidth="1"/>
    <col min="15" max="15" width="12.7109375" style="135" customWidth="1"/>
    <col min="16" max="16" width="0.5703125" style="135" customWidth="1"/>
    <col min="17" max="17" width="12.7109375" style="135" customWidth="1"/>
    <col min="18" max="16384" width="9.140625" style="135"/>
  </cols>
  <sheetData>
    <row r="1" spans="1:30" ht="21.75" thickBot="1">
      <c r="A1" s="192" t="s">
        <v>15</v>
      </c>
      <c r="B1" s="132"/>
      <c r="C1" s="132"/>
      <c r="D1" s="132"/>
      <c r="E1" s="132"/>
      <c r="F1" s="132"/>
      <c r="G1" s="132"/>
      <c r="H1" s="132"/>
      <c r="I1" s="132"/>
      <c r="J1" s="132"/>
      <c r="K1" s="132"/>
      <c r="L1" s="132"/>
      <c r="M1" s="132"/>
      <c r="N1" s="133"/>
      <c r="O1" s="132"/>
      <c r="P1" s="132"/>
      <c r="Q1" s="132"/>
    </row>
    <row r="2" spans="1:30">
      <c r="B2" s="135"/>
      <c r="C2" s="135"/>
      <c r="D2" s="135"/>
      <c r="E2" s="135"/>
      <c r="F2" s="135"/>
      <c r="G2" s="135"/>
      <c r="H2" s="135"/>
      <c r="I2" s="135"/>
      <c r="J2" s="135"/>
      <c r="K2" s="135"/>
      <c r="L2" s="135"/>
      <c r="N2" s="137"/>
    </row>
    <row r="3" spans="1:30" s="141" customFormat="1">
      <c r="A3" s="260" t="s">
        <v>77</v>
      </c>
      <c r="B3" s="262" t="s">
        <v>206</v>
      </c>
      <c r="C3" s="262" t="s">
        <v>232</v>
      </c>
      <c r="D3" s="262" t="s">
        <v>241</v>
      </c>
      <c r="E3" s="262" t="s">
        <v>244</v>
      </c>
      <c r="F3" s="262"/>
      <c r="G3" s="262" t="s">
        <v>257</v>
      </c>
      <c r="H3" s="261" t="s">
        <v>259</v>
      </c>
      <c r="I3" s="261" t="s">
        <v>260</v>
      </c>
      <c r="J3" s="261" t="s">
        <v>263</v>
      </c>
      <c r="K3" s="261"/>
      <c r="L3" s="261" t="s">
        <v>281</v>
      </c>
      <c r="M3" s="261" t="s">
        <v>307</v>
      </c>
      <c r="N3" s="217"/>
      <c r="O3" s="262" t="s">
        <v>308</v>
      </c>
      <c r="P3" s="232"/>
      <c r="Q3" s="262" t="s">
        <v>309</v>
      </c>
    </row>
    <row r="4" spans="1:30" s="141" customFormat="1" ht="14.25">
      <c r="A4" s="143" t="s">
        <v>74</v>
      </c>
      <c r="B4" s="144">
        <v>89912</v>
      </c>
      <c r="C4" s="144">
        <v>90166</v>
      </c>
      <c r="D4" s="144">
        <v>88456</v>
      </c>
      <c r="E4" s="144">
        <v>87674</v>
      </c>
      <c r="F4" s="144"/>
      <c r="G4" s="144">
        <v>82280</v>
      </c>
      <c r="H4" s="144">
        <v>132417</v>
      </c>
      <c r="I4" s="144">
        <v>131578</v>
      </c>
      <c r="J4" s="144">
        <v>130910</v>
      </c>
      <c r="K4" s="144"/>
      <c r="L4" s="144">
        <v>130496</v>
      </c>
      <c r="M4" s="144">
        <v>129638</v>
      </c>
      <c r="N4" s="164"/>
      <c r="O4" s="144">
        <v>214697</v>
      </c>
      <c r="P4" s="145"/>
      <c r="Q4" s="144">
        <v>260134</v>
      </c>
      <c r="S4" s="287"/>
      <c r="T4" s="280"/>
      <c r="U4" s="280"/>
      <c r="V4" s="280"/>
      <c r="W4" s="280"/>
      <c r="X4" s="280"/>
      <c r="Y4" s="280"/>
      <c r="Z4" s="280"/>
      <c r="AA4" s="280"/>
      <c r="AB4" s="280"/>
      <c r="AC4" s="280"/>
      <c r="AD4" s="280"/>
    </row>
    <row r="5" spans="1:30" s="141" customFormat="1" ht="14.25">
      <c r="A5" s="176" t="s">
        <v>247</v>
      </c>
      <c r="B5" s="162">
        <v>11845</v>
      </c>
      <c r="C5" s="162">
        <v>19309</v>
      </c>
      <c r="D5" s="162">
        <v>10600</v>
      </c>
      <c r="E5" s="162">
        <v>42462</v>
      </c>
      <c r="F5" s="162"/>
      <c r="G5" s="162">
        <v>10655</v>
      </c>
      <c r="H5" s="162">
        <v>13319</v>
      </c>
      <c r="I5" s="162">
        <v>6018</v>
      </c>
      <c r="J5" s="162">
        <v>59610</v>
      </c>
      <c r="K5" s="162"/>
      <c r="L5" s="162">
        <v>16136</v>
      </c>
      <c r="M5" s="162">
        <v>20257</v>
      </c>
      <c r="N5" s="164"/>
      <c r="O5" s="162">
        <v>23974</v>
      </c>
      <c r="P5" s="145"/>
      <c r="Q5" s="162">
        <v>36393</v>
      </c>
      <c r="S5" s="287"/>
      <c r="T5" s="280"/>
      <c r="U5" s="280"/>
      <c r="V5" s="280"/>
      <c r="W5" s="280"/>
      <c r="X5" s="280"/>
      <c r="Y5" s="280"/>
      <c r="Z5" s="280"/>
      <c r="AA5" s="280"/>
      <c r="AB5" s="280"/>
      <c r="AC5" s="280"/>
      <c r="AD5" s="280"/>
    </row>
    <row r="6" spans="1:30" s="141" customFormat="1" ht="14.25">
      <c r="A6" s="213" t="s">
        <v>272</v>
      </c>
      <c r="B6" s="155">
        <v>101757</v>
      </c>
      <c r="C6" s="155">
        <v>109475</v>
      </c>
      <c r="D6" s="155">
        <v>99056</v>
      </c>
      <c r="E6" s="155">
        <v>130136</v>
      </c>
      <c r="F6" s="155"/>
      <c r="G6" s="155">
        <v>92935</v>
      </c>
      <c r="H6" s="155">
        <v>145736</v>
      </c>
      <c r="I6" s="155">
        <v>137596</v>
      </c>
      <c r="J6" s="155">
        <v>190520</v>
      </c>
      <c r="K6" s="155"/>
      <c r="L6" s="155">
        <v>146632</v>
      </c>
      <c r="M6" s="155">
        <v>149895</v>
      </c>
      <c r="N6" s="164"/>
      <c r="O6" s="155">
        <v>238671</v>
      </c>
      <c r="P6" s="145"/>
      <c r="Q6" s="155">
        <v>296527</v>
      </c>
      <c r="S6" s="287"/>
      <c r="T6" s="280"/>
      <c r="U6" s="280"/>
      <c r="V6" s="280"/>
      <c r="W6" s="280"/>
      <c r="X6" s="280"/>
      <c r="Y6" s="280"/>
      <c r="Z6" s="280"/>
      <c r="AA6" s="280"/>
      <c r="AB6" s="280"/>
      <c r="AC6" s="280"/>
      <c r="AD6" s="280"/>
    </row>
    <row r="7" spans="1:30" s="141" customFormat="1" ht="14.25">
      <c r="A7" s="176" t="s">
        <v>39</v>
      </c>
      <c r="B7" s="162">
        <v>-37759</v>
      </c>
      <c r="C7" s="162">
        <v>-35363</v>
      </c>
      <c r="D7" s="162">
        <v>-36457</v>
      </c>
      <c r="E7" s="162">
        <v>-34812</v>
      </c>
      <c r="F7" s="162"/>
      <c r="G7" s="162">
        <v>-40725</v>
      </c>
      <c r="H7" s="162">
        <v>-41879</v>
      </c>
      <c r="I7" s="162">
        <v>-38700</v>
      </c>
      <c r="J7" s="162">
        <v>-39208</v>
      </c>
      <c r="K7" s="162"/>
      <c r="L7" s="162">
        <v>-43233</v>
      </c>
      <c r="M7" s="162">
        <v>-40267</v>
      </c>
      <c r="N7" s="164"/>
      <c r="O7" s="162">
        <v>-82604</v>
      </c>
      <c r="P7" s="145"/>
      <c r="Q7" s="162">
        <v>-83500</v>
      </c>
      <c r="S7" s="287"/>
      <c r="T7" s="280"/>
      <c r="U7" s="280"/>
      <c r="V7" s="280"/>
      <c r="W7" s="280"/>
      <c r="X7" s="280"/>
      <c r="Y7" s="280"/>
      <c r="Z7" s="280"/>
      <c r="AA7" s="280"/>
      <c r="AB7" s="280"/>
      <c r="AC7" s="280"/>
      <c r="AD7" s="280"/>
    </row>
    <row r="8" spans="1:30" s="141" customFormat="1" ht="14.25">
      <c r="A8" s="143" t="s">
        <v>22</v>
      </c>
      <c r="B8" s="149">
        <v>-20600</v>
      </c>
      <c r="C8" s="149">
        <v>-19605</v>
      </c>
      <c r="D8" s="149">
        <v>-22992</v>
      </c>
      <c r="E8" s="149">
        <v>-17861</v>
      </c>
      <c r="F8" s="149"/>
      <c r="G8" s="149">
        <v>-17983</v>
      </c>
      <c r="H8" s="149">
        <v>-18333</v>
      </c>
      <c r="I8" s="149">
        <v>-22694</v>
      </c>
      <c r="J8" s="149">
        <v>-20440</v>
      </c>
      <c r="K8" s="149"/>
      <c r="L8" s="149">
        <v>-25862</v>
      </c>
      <c r="M8" s="149">
        <v>-22962</v>
      </c>
      <c r="N8" s="164"/>
      <c r="O8" s="149">
        <v>-36316</v>
      </c>
      <c r="P8" s="145"/>
      <c r="Q8" s="149">
        <v>-48824</v>
      </c>
      <c r="S8" s="287"/>
      <c r="T8" s="280"/>
      <c r="U8" s="280"/>
      <c r="V8" s="280"/>
      <c r="W8" s="280"/>
      <c r="X8" s="280"/>
      <c r="Y8" s="280"/>
      <c r="Z8" s="280"/>
      <c r="AA8" s="280"/>
      <c r="AB8" s="280"/>
      <c r="AC8" s="280"/>
      <c r="AD8" s="280"/>
    </row>
    <row r="9" spans="1:30" s="141" customFormat="1" ht="14.25">
      <c r="A9" s="176" t="s">
        <v>23</v>
      </c>
      <c r="B9" s="162">
        <v>-224</v>
      </c>
      <c r="C9" s="162">
        <v>-1421</v>
      </c>
      <c r="D9" s="162">
        <v>-2515</v>
      </c>
      <c r="E9" s="162">
        <v>-78</v>
      </c>
      <c r="F9" s="162"/>
      <c r="G9" s="162">
        <v>-51</v>
      </c>
      <c r="H9" s="162">
        <v>-32</v>
      </c>
      <c r="I9" s="162">
        <v>-51</v>
      </c>
      <c r="J9" s="162">
        <v>-451</v>
      </c>
      <c r="K9" s="162"/>
      <c r="L9" s="162">
        <v>135</v>
      </c>
      <c r="M9" s="162">
        <v>-618</v>
      </c>
      <c r="N9" s="164"/>
      <c r="O9" s="162">
        <v>-83</v>
      </c>
      <c r="P9" s="145"/>
      <c r="Q9" s="162">
        <v>-483</v>
      </c>
      <c r="S9" s="287"/>
      <c r="T9" s="280"/>
      <c r="U9" s="280"/>
      <c r="V9" s="280"/>
      <c r="W9" s="280"/>
      <c r="X9" s="280"/>
      <c r="Y9" s="280"/>
      <c r="Z9" s="280"/>
      <c r="AA9" s="280"/>
      <c r="AB9" s="280"/>
      <c r="AC9" s="280"/>
      <c r="AD9" s="280"/>
    </row>
    <row r="10" spans="1:30" s="141" customFormat="1" ht="14.25">
      <c r="A10" s="213" t="s">
        <v>273</v>
      </c>
      <c r="B10" s="155">
        <v>-58583</v>
      </c>
      <c r="C10" s="155">
        <v>-56389</v>
      </c>
      <c r="D10" s="155">
        <v>-61964</v>
      </c>
      <c r="E10" s="155">
        <v>-52751</v>
      </c>
      <c r="F10" s="155"/>
      <c r="G10" s="155">
        <v>-58759</v>
      </c>
      <c r="H10" s="155">
        <v>-60244</v>
      </c>
      <c r="I10" s="155">
        <v>-61445</v>
      </c>
      <c r="J10" s="155">
        <v>-60099</v>
      </c>
      <c r="K10" s="155"/>
      <c r="L10" s="155">
        <v>-68960</v>
      </c>
      <c r="M10" s="155">
        <v>-63847</v>
      </c>
      <c r="N10" s="164"/>
      <c r="O10" s="155">
        <v>-119003</v>
      </c>
      <c r="P10" s="145"/>
      <c r="Q10" s="155">
        <v>-132807</v>
      </c>
      <c r="S10" s="287"/>
      <c r="T10" s="280"/>
      <c r="U10" s="280"/>
      <c r="V10" s="280"/>
      <c r="W10" s="280"/>
      <c r="X10" s="280"/>
      <c r="Y10" s="280"/>
      <c r="Z10" s="280"/>
      <c r="AA10" s="280"/>
      <c r="AB10" s="280"/>
      <c r="AC10" s="280"/>
      <c r="AD10" s="280"/>
    </row>
    <row r="11" spans="1:30" s="141" customFormat="1" ht="14.25">
      <c r="A11" s="176" t="s">
        <v>313</v>
      </c>
      <c r="B11" s="162">
        <v>17819</v>
      </c>
      <c r="C11" s="162">
        <v>924</v>
      </c>
      <c r="D11" s="162">
        <v>8655</v>
      </c>
      <c r="E11" s="162">
        <v>445</v>
      </c>
      <c r="F11" s="162"/>
      <c r="G11" s="162">
        <v>309</v>
      </c>
      <c r="H11" s="162">
        <v>82</v>
      </c>
      <c r="I11" s="162">
        <v>1448</v>
      </c>
      <c r="J11" s="162">
        <v>84</v>
      </c>
      <c r="K11" s="162"/>
      <c r="L11" s="162">
        <v>196</v>
      </c>
      <c r="M11" s="162">
        <v>3963</v>
      </c>
      <c r="N11" s="164"/>
      <c r="O11" s="162">
        <v>391</v>
      </c>
      <c r="P11" s="145"/>
      <c r="Q11" s="162">
        <v>4159</v>
      </c>
      <c r="S11" s="287"/>
      <c r="T11" s="280"/>
      <c r="U11" s="280"/>
      <c r="V11" s="280"/>
      <c r="W11" s="280"/>
      <c r="X11" s="280"/>
      <c r="Y11" s="280"/>
      <c r="Z11" s="280"/>
      <c r="AA11" s="280"/>
      <c r="AB11" s="280"/>
      <c r="AC11" s="280"/>
      <c r="AD11" s="280"/>
    </row>
    <row r="12" spans="1:30" s="141" customFormat="1" ht="14.25">
      <c r="A12" s="215" t="s">
        <v>78</v>
      </c>
      <c r="B12" s="216">
        <v>60993</v>
      </c>
      <c r="C12" s="216">
        <v>54010</v>
      </c>
      <c r="D12" s="216">
        <v>45747</v>
      </c>
      <c r="E12" s="216">
        <v>77830</v>
      </c>
      <c r="F12" s="216"/>
      <c r="G12" s="216">
        <v>34485</v>
      </c>
      <c r="H12" s="216">
        <v>85574</v>
      </c>
      <c r="I12" s="216">
        <v>77599</v>
      </c>
      <c r="J12" s="216">
        <v>130505</v>
      </c>
      <c r="K12" s="216"/>
      <c r="L12" s="216">
        <v>77868</v>
      </c>
      <c r="M12" s="216">
        <v>90011</v>
      </c>
      <c r="N12" s="164"/>
      <c r="O12" s="216">
        <v>120059</v>
      </c>
      <c r="P12" s="145"/>
      <c r="Q12" s="216">
        <v>167879</v>
      </c>
      <c r="S12" s="287"/>
      <c r="T12" s="280"/>
      <c r="U12" s="280"/>
      <c r="V12" s="280"/>
      <c r="W12" s="280"/>
      <c r="X12" s="280"/>
      <c r="Y12" s="280"/>
      <c r="Z12" s="280"/>
      <c r="AA12" s="280"/>
      <c r="AB12" s="280"/>
      <c r="AC12" s="280"/>
      <c r="AD12" s="280"/>
    </row>
    <row r="13" spans="1:30" s="141" customFormat="1" ht="14.25">
      <c r="A13" s="143" t="s">
        <v>249</v>
      </c>
      <c r="B13" s="149">
        <v>162169</v>
      </c>
      <c r="C13" s="149">
        <v>136757</v>
      </c>
      <c r="D13" s="149">
        <v>22378</v>
      </c>
      <c r="E13" s="149">
        <v>124619</v>
      </c>
      <c r="F13" s="149"/>
      <c r="G13" s="149">
        <v>112772</v>
      </c>
      <c r="H13" s="149">
        <v>54640</v>
      </c>
      <c r="I13" s="149">
        <v>77740</v>
      </c>
      <c r="J13" s="149">
        <v>33926</v>
      </c>
      <c r="K13" s="149"/>
      <c r="L13" s="149">
        <v>60456</v>
      </c>
      <c r="M13" s="149">
        <v>12231</v>
      </c>
      <c r="N13" s="164"/>
      <c r="O13" s="149">
        <v>167412</v>
      </c>
      <c r="P13" s="145"/>
      <c r="Q13" s="149">
        <v>72687</v>
      </c>
      <c r="S13" s="287"/>
      <c r="T13" s="280"/>
      <c r="U13" s="280"/>
      <c r="V13" s="280"/>
      <c r="W13" s="280"/>
      <c r="X13" s="280"/>
      <c r="Y13" s="280"/>
      <c r="Z13" s="280"/>
      <c r="AA13" s="280"/>
      <c r="AB13" s="280"/>
      <c r="AC13" s="280"/>
      <c r="AD13" s="280"/>
    </row>
    <row r="14" spans="1:30" s="141" customFormat="1" ht="14.25">
      <c r="A14" s="176" t="s">
        <v>26</v>
      </c>
      <c r="B14" s="162">
        <v>-77904</v>
      </c>
      <c r="C14" s="162">
        <v>-53765</v>
      </c>
      <c r="D14" s="162">
        <v>-14165</v>
      </c>
      <c r="E14" s="162">
        <v>-47655</v>
      </c>
      <c r="F14" s="162"/>
      <c r="G14" s="162">
        <v>-57748</v>
      </c>
      <c r="H14" s="162">
        <v>-31512</v>
      </c>
      <c r="I14" s="162">
        <v>-42842</v>
      </c>
      <c r="J14" s="162">
        <v>-24077</v>
      </c>
      <c r="K14" s="162"/>
      <c r="L14" s="162">
        <v>-37727</v>
      </c>
      <c r="M14" s="162">
        <v>-4089</v>
      </c>
      <c r="N14" s="164"/>
      <c r="O14" s="162">
        <v>-89260</v>
      </c>
      <c r="P14" s="145"/>
      <c r="Q14" s="162">
        <v>-41816</v>
      </c>
      <c r="S14" s="287"/>
      <c r="T14" s="280"/>
      <c r="U14" s="280"/>
      <c r="V14" s="280"/>
      <c r="W14" s="280"/>
      <c r="X14" s="280"/>
      <c r="Y14" s="280"/>
      <c r="Z14" s="280"/>
      <c r="AA14" s="280"/>
      <c r="AB14" s="280"/>
      <c r="AC14" s="280"/>
      <c r="AD14" s="280"/>
    </row>
    <row r="15" spans="1:30" s="141" customFormat="1" ht="14.25">
      <c r="A15" s="213" t="s">
        <v>261</v>
      </c>
      <c r="B15" s="155">
        <v>84265</v>
      </c>
      <c r="C15" s="155">
        <v>82992</v>
      </c>
      <c r="D15" s="155">
        <v>8213</v>
      </c>
      <c r="E15" s="155">
        <v>76964</v>
      </c>
      <c r="F15" s="155"/>
      <c r="G15" s="155">
        <v>55024</v>
      </c>
      <c r="H15" s="155">
        <v>23128</v>
      </c>
      <c r="I15" s="155">
        <v>34898</v>
      </c>
      <c r="J15" s="155">
        <v>9849</v>
      </c>
      <c r="K15" s="155"/>
      <c r="L15" s="155">
        <v>22729</v>
      </c>
      <c r="M15" s="155">
        <v>8142</v>
      </c>
      <c r="N15" s="164"/>
      <c r="O15" s="155">
        <v>78152</v>
      </c>
      <c r="P15" s="145"/>
      <c r="Q15" s="155">
        <v>30871</v>
      </c>
      <c r="S15" s="287"/>
      <c r="T15" s="280"/>
      <c r="U15" s="280"/>
      <c r="V15" s="280"/>
      <c r="W15" s="280"/>
      <c r="X15" s="280"/>
      <c r="Y15" s="280"/>
      <c r="Z15" s="280"/>
      <c r="AA15" s="280"/>
      <c r="AB15" s="280"/>
      <c r="AC15" s="280"/>
      <c r="AD15" s="280"/>
    </row>
    <row r="16" spans="1:30" s="141" customFormat="1" ht="14.25">
      <c r="A16" s="176" t="s">
        <v>248</v>
      </c>
      <c r="B16" s="162">
        <v>10208</v>
      </c>
      <c r="C16" s="162">
        <v>9071</v>
      </c>
      <c r="D16" s="162">
        <v>6628</v>
      </c>
      <c r="E16" s="162">
        <v>18180</v>
      </c>
      <c r="F16" s="162"/>
      <c r="G16" s="162">
        <v>18330</v>
      </c>
      <c r="H16" s="162">
        <v>9079</v>
      </c>
      <c r="I16" s="162">
        <v>10579</v>
      </c>
      <c r="J16" s="162">
        <v>5162</v>
      </c>
      <c r="K16" s="162"/>
      <c r="L16" s="162">
        <v>8088</v>
      </c>
      <c r="M16" s="162">
        <v>1877</v>
      </c>
      <c r="N16" s="164"/>
      <c r="O16" s="162">
        <v>27409</v>
      </c>
      <c r="P16" s="145"/>
      <c r="Q16" s="162">
        <v>9965</v>
      </c>
      <c r="S16" s="287"/>
      <c r="T16" s="280"/>
      <c r="U16" s="280"/>
      <c r="V16" s="280"/>
      <c r="W16" s="280"/>
      <c r="X16" s="280"/>
      <c r="Y16" s="280"/>
      <c r="Z16" s="280"/>
      <c r="AA16" s="280"/>
      <c r="AB16" s="280"/>
      <c r="AC16" s="280"/>
      <c r="AD16" s="280"/>
    </row>
    <row r="17" spans="1:30" s="141" customFormat="1" ht="14.25">
      <c r="A17" s="143" t="s">
        <v>271</v>
      </c>
      <c r="B17" s="149">
        <v>-5980</v>
      </c>
      <c r="C17" s="149">
        <v>-6073</v>
      </c>
      <c r="D17" s="149">
        <v>-5968</v>
      </c>
      <c r="E17" s="149">
        <v>-5110</v>
      </c>
      <c r="F17" s="149"/>
      <c r="G17" s="149">
        <v>-5356</v>
      </c>
      <c r="H17" s="149">
        <v>-5259</v>
      </c>
      <c r="I17" s="149">
        <v>-5004</v>
      </c>
      <c r="J17" s="149">
        <v>-4462</v>
      </c>
      <c r="K17" s="149"/>
      <c r="L17" s="149">
        <v>-6133</v>
      </c>
      <c r="M17" s="149">
        <v>-7650</v>
      </c>
      <c r="N17" s="164"/>
      <c r="O17" s="149">
        <v>-10615</v>
      </c>
      <c r="P17" s="145"/>
      <c r="Q17" s="149">
        <v>-13783</v>
      </c>
      <c r="S17" s="287"/>
      <c r="T17" s="280"/>
      <c r="U17" s="280"/>
      <c r="V17" s="280"/>
      <c r="W17" s="280"/>
      <c r="X17" s="280"/>
      <c r="Y17" s="280"/>
      <c r="Z17" s="280"/>
      <c r="AA17" s="280"/>
      <c r="AB17" s="280"/>
      <c r="AC17" s="280"/>
      <c r="AD17" s="280"/>
    </row>
    <row r="18" spans="1:30" s="141" customFormat="1" ht="14.25">
      <c r="A18" s="215" t="s">
        <v>283</v>
      </c>
      <c r="B18" s="216">
        <v>149486</v>
      </c>
      <c r="C18" s="216">
        <v>140000</v>
      </c>
      <c r="D18" s="216">
        <v>54620</v>
      </c>
      <c r="E18" s="216">
        <v>167864</v>
      </c>
      <c r="F18" s="216"/>
      <c r="G18" s="216">
        <v>102483</v>
      </c>
      <c r="H18" s="216">
        <v>112522</v>
      </c>
      <c r="I18" s="216">
        <v>118072</v>
      </c>
      <c r="J18" s="216">
        <v>141054</v>
      </c>
      <c r="K18" s="216"/>
      <c r="L18" s="216">
        <v>102552</v>
      </c>
      <c r="M18" s="216">
        <v>92380</v>
      </c>
      <c r="N18" s="164"/>
      <c r="O18" s="216">
        <v>215005</v>
      </c>
      <c r="P18" s="145"/>
      <c r="Q18" s="216">
        <v>194932</v>
      </c>
      <c r="S18" s="287"/>
      <c r="T18" s="280"/>
      <c r="U18" s="280"/>
      <c r="V18" s="280"/>
      <c r="W18" s="280"/>
      <c r="X18" s="280"/>
      <c r="Y18" s="280"/>
      <c r="Z18" s="280"/>
      <c r="AA18" s="280"/>
      <c r="AB18" s="280"/>
      <c r="AC18" s="280"/>
      <c r="AD18" s="280"/>
    </row>
    <row r="19" spans="1:30" s="141" customFormat="1" ht="14.25">
      <c r="A19" s="143" t="s">
        <v>208</v>
      </c>
      <c r="B19" s="149">
        <v>53168</v>
      </c>
      <c r="C19" s="149">
        <v>76491</v>
      </c>
      <c r="D19" s="149">
        <v>79173</v>
      </c>
      <c r="E19" s="149">
        <v>80694</v>
      </c>
      <c r="F19" s="149"/>
      <c r="G19" s="149">
        <v>76852</v>
      </c>
      <c r="H19" s="149">
        <v>78867</v>
      </c>
      <c r="I19" s="149">
        <v>79025</v>
      </c>
      <c r="J19" s="149">
        <v>75086</v>
      </c>
      <c r="K19" s="149"/>
      <c r="L19" s="149">
        <v>77325</v>
      </c>
      <c r="M19" s="149">
        <v>77148</v>
      </c>
      <c r="N19" s="164"/>
      <c r="O19" s="149">
        <v>78867</v>
      </c>
      <c r="P19" s="148"/>
      <c r="Q19" s="149">
        <v>77148</v>
      </c>
      <c r="S19" s="287"/>
      <c r="T19" s="280"/>
      <c r="U19" s="280"/>
      <c r="V19" s="280"/>
      <c r="W19" s="280"/>
      <c r="X19" s="280"/>
      <c r="Y19" s="280"/>
      <c r="Z19" s="280"/>
      <c r="AA19" s="280"/>
      <c r="AB19" s="280"/>
      <c r="AC19" s="280"/>
      <c r="AD19" s="280"/>
    </row>
    <row r="20" spans="1:30" s="141" customFormat="1" ht="14.25">
      <c r="A20" s="176" t="s">
        <v>207</v>
      </c>
      <c r="B20" s="162">
        <v>35443</v>
      </c>
      <c r="C20" s="162">
        <v>34620</v>
      </c>
      <c r="D20" s="162">
        <v>34656</v>
      </c>
      <c r="E20" s="162">
        <v>34063</v>
      </c>
      <c r="F20" s="162"/>
      <c r="G20" s="162">
        <v>47519</v>
      </c>
      <c r="H20" s="162">
        <v>47835</v>
      </c>
      <c r="I20" s="162">
        <v>47065</v>
      </c>
      <c r="J20" s="162">
        <v>46633</v>
      </c>
      <c r="K20" s="162"/>
      <c r="L20" s="162">
        <v>46372</v>
      </c>
      <c r="M20" s="162">
        <v>47082</v>
      </c>
      <c r="N20" s="164"/>
      <c r="O20" s="162">
        <v>47835</v>
      </c>
      <c r="P20" s="148"/>
      <c r="Q20" s="162">
        <v>47082</v>
      </c>
      <c r="S20" s="287"/>
      <c r="T20" s="280"/>
      <c r="U20" s="280"/>
      <c r="V20" s="280"/>
      <c r="W20" s="280"/>
      <c r="X20" s="280"/>
      <c r="Y20" s="280"/>
      <c r="Z20" s="280"/>
      <c r="AA20" s="280"/>
      <c r="AB20" s="280"/>
      <c r="AC20" s="280"/>
      <c r="AD20" s="280"/>
    </row>
    <row r="21" spans="1:30" s="141" customFormat="1" ht="14.25">
      <c r="A21" s="212"/>
      <c r="B21" s="212"/>
      <c r="C21" s="212"/>
      <c r="D21" s="212"/>
      <c r="E21" s="212"/>
      <c r="F21" s="212"/>
      <c r="G21" s="212"/>
      <c r="H21" s="212"/>
      <c r="I21" s="212"/>
      <c r="J21" s="230"/>
      <c r="K21" s="230"/>
      <c r="L21" s="276"/>
      <c r="M21" s="212"/>
      <c r="N21" s="164"/>
      <c r="O21" s="212"/>
      <c r="P21" s="212"/>
      <c r="Q21" s="212"/>
    </row>
    <row r="22" spans="1:30" s="141" customFormat="1" ht="17.25" customHeight="1">
      <c r="A22" s="291"/>
      <c r="B22" s="291"/>
      <c r="C22" s="291"/>
      <c r="D22" s="291"/>
      <c r="E22" s="291"/>
      <c r="F22" s="291"/>
      <c r="G22" s="291"/>
      <c r="H22" s="291"/>
      <c r="I22" s="291"/>
      <c r="J22" s="291"/>
      <c r="K22" s="291"/>
      <c r="L22" s="291"/>
      <c r="M22" s="291"/>
      <c r="N22" s="291"/>
    </row>
    <row r="23" spans="1:30" s="141" customFormat="1" ht="14.25">
      <c r="A23" s="212"/>
      <c r="B23" s="212"/>
      <c r="C23" s="212"/>
      <c r="D23" s="212"/>
      <c r="E23" s="212"/>
      <c r="F23" s="212"/>
      <c r="G23" s="212"/>
      <c r="H23" s="212"/>
      <c r="I23" s="212"/>
      <c r="J23" s="230"/>
      <c r="K23" s="230"/>
      <c r="L23" s="276"/>
      <c r="M23" s="212"/>
      <c r="N23" s="164"/>
      <c r="O23" s="212"/>
      <c r="P23" s="212"/>
      <c r="Q23" s="212"/>
    </row>
    <row r="24" spans="1:30" s="141" customFormat="1" ht="14.25">
      <c r="A24" s="212"/>
      <c r="B24" s="212"/>
      <c r="C24" s="212"/>
      <c r="D24" s="212"/>
      <c r="E24" s="212"/>
      <c r="F24" s="212"/>
      <c r="G24" s="212"/>
      <c r="H24" s="212"/>
      <c r="I24" s="212"/>
      <c r="J24" s="230"/>
      <c r="K24" s="230"/>
      <c r="L24" s="276"/>
      <c r="M24" s="212"/>
      <c r="N24" s="164"/>
      <c r="O24" s="212"/>
      <c r="P24" s="212"/>
      <c r="Q24" s="212"/>
    </row>
    <row r="25" spans="1:30" s="136" customFormat="1">
      <c r="A25" s="135"/>
      <c r="B25" s="165"/>
      <c r="C25" s="165"/>
      <c r="D25" s="165"/>
      <c r="E25" s="165"/>
      <c r="F25" s="165"/>
      <c r="G25" s="165"/>
      <c r="H25" s="165"/>
      <c r="I25" s="165"/>
      <c r="J25" s="165"/>
      <c r="K25" s="165"/>
      <c r="L25" s="165"/>
      <c r="M25" s="135"/>
      <c r="N25" s="135"/>
      <c r="O25" s="135"/>
      <c r="P25" s="135"/>
      <c r="Q25" s="135"/>
      <c r="R25" s="135"/>
      <c r="S25" s="135"/>
      <c r="T25" s="135"/>
      <c r="U25" s="135"/>
      <c r="V25" s="135"/>
      <c r="W25" s="135"/>
      <c r="X25" s="135"/>
      <c r="Y25" s="135"/>
      <c r="Z25" s="135"/>
      <c r="AA25" s="135"/>
      <c r="AB25" s="135"/>
      <c r="AC25" s="135"/>
    </row>
    <row r="26" spans="1:30" s="136" customFormat="1">
      <c r="A26" s="135"/>
      <c r="M26" s="135"/>
      <c r="N26" s="135"/>
      <c r="O26" s="135"/>
      <c r="P26" s="135"/>
      <c r="Q26" s="135"/>
      <c r="R26" s="135"/>
      <c r="S26" s="135"/>
      <c r="T26" s="135"/>
      <c r="U26" s="135"/>
      <c r="V26" s="135"/>
      <c r="W26" s="135"/>
      <c r="X26" s="135"/>
      <c r="Y26" s="135"/>
      <c r="Z26" s="135"/>
      <c r="AA26" s="135"/>
      <c r="AB26" s="135"/>
      <c r="AC26" s="135"/>
    </row>
    <row r="27" spans="1:30" s="136" customFormat="1">
      <c r="A27" s="135"/>
      <c r="M27" s="135"/>
      <c r="N27" s="135"/>
      <c r="O27" s="135"/>
      <c r="P27" s="135"/>
      <c r="Q27" s="135"/>
      <c r="R27" s="135"/>
      <c r="S27" s="135"/>
      <c r="T27" s="135"/>
      <c r="U27" s="135"/>
      <c r="V27" s="135"/>
      <c r="W27" s="135"/>
      <c r="X27" s="135"/>
      <c r="Y27" s="135"/>
      <c r="Z27" s="135"/>
      <c r="AA27" s="135"/>
      <c r="AB27" s="135"/>
      <c r="AC27" s="135"/>
    </row>
    <row r="28" spans="1:30" s="136" customFormat="1">
      <c r="A28" s="135"/>
      <c r="M28" s="135"/>
      <c r="N28" s="135"/>
      <c r="O28" s="135"/>
      <c r="P28" s="135"/>
      <c r="Q28" s="135"/>
      <c r="R28" s="135"/>
      <c r="S28" s="135"/>
      <c r="T28" s="135"/>
      <c r="U28" s="135"/>
      <c r="V28" s="135"/>
      <c r="W28" s="135"/>
      <c r="X28" s="135"/>
      <c r="Y28" s="135"/>
      <c r="Z28" s="135"/>
      <c r="AA28" s="135"/>
      <c r="AB28" s="135"/>
      <c r="AC28" s="135"/>
    </row>
    <row r="29" spans="1:30" s="136" customFormat="1">
      <c r="A29" s="135"/>
      <c r="M29" s="135"/>
      <c r="N29" s="135"/>
      <c r="O29" s="135"/>
      <c r="P29" s="135"/>
      <c r="Q29" s="135"/>
      <c r="R29" s="135"/>
      <c r="S29" s="135"/>
      <c r="T29" s="135"/>
      <c r="U29" s="135"/>
      <c r="V29" s="135"/>
      <c r="W29" s="135"/>
      <c r="X29" s="135"/>
      <c r="Y29" s="135"/>
      <c r="Z29" s="135"/>
      <c r="AA29" s="135"/>
      <c r="AB29" s="135"/>
      <c r="AC29" s="135"/>
    </row>
    <row r="30" spans="1:30" s="136" customFormat="1">
      <c r="A30" s="135"/>
      <c r="M30" s="135"/>
      <c r="N30" s="135"/>
      <c r="O30" s="135"/>
      <c r="P30" s="135"/>
      <c r="Q30" s="135"/>
      <c r="R30" s="135"/>
      <c r="S30" s="135"/>
      <c r="T30" s="135"/>
      <c r="U30" s="135"/>
      <c r="V30" s="135"/>
      <c r="W30" s="135"/>
      <c r="X30" s="135"/>
      <c r="Y30" s="135"/>
      <c r="Z30" s="135"/>
      <c r="AA30" s="135"/>
      <c r="AB30" s="135"/>
      <c r="AC30" s="135"/>
    </row>
    <row r="31" spans="1:30" s="136" customFormat="1">
      <c r="A31" s="135"/>
      <c r="M31" s="135"/>
      <c r="N31" s="135"/>
      <c r="O31" s="135"/>
      <c r="P31" s="135"/>
      <c r="Q31" s="135"/>
      <c r="R31" s="135"/>
      <c r="S31" s="135"/>
      <c r="T31" s="135"/>
      <c r="U31" s="135"/>
      <c r="V31" s="135"/>
      <c r="W31" s="135"/>
      <c r="X31" s="135"/>
      <c r="Y31" s="135"/>
      <c r="Z31" s="135"/>
      <c r="AA31" s="135"/>
      <c r="AB31" s="135"/>
      <c r="AC31" s="135"/>
    </row>
    <row r="32" spans="1:30" s="136" customFormat="1">
      <c r="A32" s="135"/>
      <c r="M32" s="135"/>
      <c r="N32" s="135"/>
      <c r="O32" s="135"/>
      <c r="P32" s="135"/>
      <c r="Q32" s="135"/>
      <c r="R32" s="135"/>
      <c r="S32" s="135"/>
      <c r="T32" s="135"/>
      <c r="U32" s="135"/>
      <c r="V32" s="135"/>
      <c r="W32" s="135"/>
      <c r="X32" s="135"/>
      <c r="Y32" s="135"/>
      <c r="Z32" s="135"/>
      <c r="AA32" s="135"/>
      <c r="AB32" s="135"/>
      <c r="AC32" s="135"/>
    </row>
    <row r="33" spans="1:29" s="136" customFormat="1">
      <c r="A33" s="135"/>
      <c r="M33" s="135"/>
      <c r="N33" s="135"/>
      <c r="O33" s="135"/>
      <c r="P33" s="135"/>
      <c r="Q33" s="135"/>
      <c r="R33" s="135"/>
      <c r="S33" s="135"/>
      <c r="T33" s="135"/>
      <c r="U33" s="135"/>
      <c r="V33" s="135"/>
      <c r="W33" s="135"/>
      <c r="X33" s="135"/>
      <c r="Y33" s="135"/>
      <c r="Z33" s="135"/>
      <c r="AA33" s="135"/>
      <c r="AB33" s="135"/>
      <c r="AC33" s="135"/>
    </row>
    <row r="34" spans="1:29" s="136" customFormat="1">
      <c r="A34" s="135"/>
      <c r="M34" s="135"/>
      <c r="N34" s="135"/>
      <c r="O34" s="135"/>
      <c r="P34" s="135"/>
      <c r="Q34" s="135"/>
      <c r="R34" s="135"/>
      <c r="S34" s="135"/>
      <c r="T34" s="135"/>
      <c r="U34" s="135"/>
      <c r="V34" s="135"/>
      <c r="W34" s="135"/>
      <c r="X34" s="135"/>
      <c r="Y34" s="135"/>
      <c r="Z34" s="135"/>
      <c r="AA34" s="135"/>
      <c r="AB34" s="135"/>
      <c r="AC34" s="135"/>
    </row>
    <row r="35" spans="1:29" s="136" customFormat="1">
      <c r="A35" s="135"/>
      <c r="M35" s="135"/>
      <c r="N35" s="135"/>
      <c r="O35" s="135"/>
      <c r="P35" s="135"/>
      <c r="Q35" s="135"/>
      <c r="R35" s="135"/>
      <c r="S35" s="135"/>
      <c r="T35" s="135"/>
      <c r="U35" s="135"/>
      <c r="V35" s="135"/>
      <c r="W35" s="135"/>
      <c r="X35" s="135"/>
      <c r="Y35" s="135"/>
      <c r="Z35" s="135"/>
      <c r="AA35" s="135"/>
      <c r="AB35" s="135"/>
      <c r="AC35" s="135"/>
    </row>
    <row r="36" spans="1:29" s="136" customFormat="1">
      <c r="A36" s="135"/>
      <c r="M36" s="135"/>
      <c r="N36" s="135"/>
      <c r="O36" s="135"/>
      <c r="P36" s="135"/>
      <c r="Q36" s="135"/>
      <c r="R36" s="135"/>
      <c r="S36" s="135"/>
      <c r="T36" s="135"/>
      <c r="U36" s="135"/>
      <c r="V36" s="135"/>
      <c r="W36" s="135"/>
      <c r="X36" s="135"/>
      <c r="Y36" s="135"/>
      <c r="Z36" s="135"/>
      <c r="AA36" s="135"/>
      <c r="AB36" s="135"/>
      <c r="AC36" s="135"/>
    </row>
    <row r="37" spans="1:29" s="136" customFormat="1">
      <c r="A37" s="135"/>
      <c r="M37" s="135"/>
      <c r="N37" s="135"/>
      <c r="O37" s="135"/>
      <c r="P37" s="135"/>
      <c r="Q37" s="135"/>
      <c r="R37" s="135"/>
      <c r="S37" s="135"/>
      <c r="T37" s="135"/>
      <c r="U37" s="135"/>
      <c r="V37" s="135"/>
      <c r="W37" s="135"/>
      <c r="X37" s="135"/>
      <c r="Y37" s="135"/>
      <c r="Z37" s="135"/>
      <c r="AA37" s="135"/>
      <c r="AB37" s="135"/>
      <c r="AC37" s="135"/>
    </row>
    <row r="38" spans="1:29" s="136" customFormat="1">
      <c r="A38" s="135"/>
      <c r="M38" s="135"/>
      <c r="N38" s="135"/>
      <c r="O38" s="135"/>
      <c r="P38" s="135"/>
      <c r="Q38" s="135"/>
      <c r="R38" s="135"/>
      <c r="S38" s="135"/>
      <c r="T38" s="135"/>
      <c r="U38" s="135"/>
      <c r="V38" s="135"/>
      <c r="W38" s="135"/>
      <c r="X38" s="135"/>
      <c r="Y38" s="135"/>
      <c r="Z38" s="135"/>
      <c r="AA38" s="135"/>
      <c r="AB38" s="135"/>
      <c r="AC38" s="135"/>
    </row>
    <row r="39" spans="1:29" s="136" customFormat="1">
      <c r="A39" s="135"/>
      <c r="M39" s="135"/>
      <c r="N39" s="135"/>
      <c r="O39" s="135"/>
      <c r="P39" s="135"/>
      <c r="Q39" s="135"/>
      <c r="R39" s="135"/>
      <c r="S39" s="135"/>
      <c r="T39" s="135"/>
      <c r="U39" s="135"/>
      <c r="V39" s="135"/>
      <c r="W39" s="135"/>
      <c r="X39" s="135"/>
      <c r="Y39" s="135"/>
      <c r="Z39" s="135"/>
      <c r="AA39" s="135"/>
      <c r="AB39" s="135"/>
      <c r="AC39" s="135"/>
    </row>
    <row r="40" spans="1:29" s="136" customFormat="1">
      <c r="A40" s="135"/>
      <c r="M40" s="135"/>
      <c r="N40" s="135"/>
      <c r="O40" s="135"/>
      <c r="P40" s="135"/>
      <c r="Q40" s="135"/>
      <c r="R40" s="135"/>
      <c r="S40" s="135"/>
      <c r="T40" s="135"/>
      <c r="U40" s="135"/>
      <c r="V40" s="135"/>
      <c r="W40" s="135"/>
      <c r="X40" s="135"/>
      <c r="Y40" s="135"/>
      <c r="Z40" s="135"/>
      <c r="AA40" s="135"/>
      <c r="AB40" s="135"/>
      <c r="AC40" s="135"/>
    </row>
    <row r="41" spans="1:29" s="136" customFormat="1">
      <c r="A41" s="135"/>
      <c r="M41" s="135"/>
      <c r="N41" s="135"/>
      <c r="O41" s="135"/>
      <c r="P41" s="135"/>
      <c r="Q41" s="135"/>
      <c r="R41" s="135"/>
      <c r="S41" s="135"/>
      <c r="T41" s="135"/>
      <c r="U41" s="135"/>
      <c r="V41" s="135"/>
      <c r="W41" s="135"/>
      <c r="X41" s="135"/>
      <c r="Y41" s="135"/>
      <c r="Z41" s="135"/>
      <c r="AA41" s="135"/>
      <c r="AB41" s="135"/>
      <c r="AC41" s="135"/>
    </row>
    <row r="42" spans="1:29" s="136" customFormat="1">
      <c r="A42" s="135"/>
      <c r="M42" s="135"/>
      <c r="N42" s="135"/>
      <c r="O42" s="135"/>
      <c r="P42" s="135"/>
      <c r="Q42" s="135"/>
      <c r="R42" s="135"/>
      <c r="S42" s="135"/>
      <c r="T42" s="135"/>
      <c r="U42" s="135"/>
      <c r="V42" s="135"/>
      <c r="W42" s="135"/>
      <c r="X42" s="135"/>
      <c r="Y42" s="135"/>
      <c r="Z42" s="135"/>
      <c r="AA42" s="135"/>
      <c r="AB42" s="135"/>
      <c r="AC42" s="135"/>
    </row>
    <row r="43" spans="1:29" s="136" customFormat="1">
      <c r="A43" s="135"/>
      <c r="M43" s="135"/>
      <c r="N43" s="135"/>
      <c r="O43" s="135"/>
      <c r="P43" s="135"/>
      <c r="Q43" s="135"/>
      <c r="R43" s="135"/>
      <c r="S43" s="135"/>
      <c r="T43" s="135"/>
      <c r="U43" s="135"/>
      <c r="V43" s="135"/>
      <c r="W43" s="135"/>
      <c r="X43" s="135"/>
      <c r="Y43" s="135"/>
      <c r="Z43" s="135"/>
      <c r="AA43" s="135"/>
      <c r="AB43" s="135"/>
      <c r="AC43" s="135"/>
    </row>
    <row r="44" spans="1:29" s="136" customFormat="1">
      <c r="A44" s="135"/>
      <c r="M44" s="135"/>
      <c r="N44" s="135"/>
      <c r="O44" s="135"/>
      <c r="P44" s="135"/>
      <c r="Q44" s="135"/>
      <c r="R44" s="135"/>
      <c r="S44" s="135"/>
      <c r="T44" s="135"/>
      <c r="U44" s="135"/>
      <c r="V44" s="135"/>
      <c r="W44" s="135"/>
      <c r="X44" s="135"/>
      <c r="Y44" s="135"/>
      <c r="Z44" s="135"/>
      <c r="AA44" s="135"/>
      <c r="AB44" s="135"/>
      <c r="AC44" s="135"/>
    </row>
    <row r="45" spans="1:29" s="136" customFormat="1">
      <c r="A45" s="135"/>
      <c r="M45" s="135"/>
      <c r="N45" s="135"/>
      <c r="O45" s="135"/>
      <c r="P45" s="135"/>
      <c r="Q45" s="135"/>
      <c r="R45" s="135"/>
      <c r="S45" s="135"/>
      <c r="T45" s="135"/>
      <c r="U45" s="135"/>
      <c r="V45" s="135"/>
      <c r="W45" s="135"/>
      <c r="X45" s="135"/>
      <c r="Y45" s="135"/>
      <c r="Z45" s="135"/>
      <c r="AA45" s="135"/>
      <c r="AB45" s="135"/>
      <c r="AC45" s="135"/>
    </row>
    <row r="46" spans="1:29" s="136" customFormat="1">
      <c r="A46" s="135"/>
      <c r="M46" s="135"/>
      <c r="N46" s="135"/>
      <c r="O46" s="135"/>
      <c r="P46" s="135"/>
      <c r="Q46" s="135"/>
      <c r="R46" s="135"/>
      <c r="S46" s="135"/>
      <c r="T46" s="135"/>
      <c r="U46" s="135"/>
      <c r="V46" s="135"/>
      <c r="W46" s="135"/>
      <c r="X46" s="135"/>
      <c r="Y46" s="135"/>
      <c r="Z46" s="135"/>
      <c r="AA46" s="135"/>
      <c r="AB46" s="135"/>
      <c r="AC46" s="135"/>
    </row>
    <row r="47" spans="1:29" s="136" customFormat="1">
      <c r="A47" s="135"/>
      <c r="M47" s="135"/>
      <c r="N47" s="135"/>
      <c r="O47" s="135"/>
      <c r="P47" s="135"/>
      <c r="Q47" s="135"/>
      <c r="R47" s="135"/>
      <c r="S47" s="135"/>
      <c r="T47" s="135"/>
      <c r="U47" s="135"/>
      <c r="V47" s="135"/>
      <c r="W47" s="135"/>
      <c r="X47" s="135"/>
      <c r="Y47" s="135"/>
      <c r="Z47" s="135"/>
      <c r="AA47" s="135"/>
      <c r="AB47" s="135"/>
      <c r="AC47" s="135"/>
    </row>
    <row r="48" spans="1:29" s="136" customFormat="1">
      <c r="A48" s="135"/>
      <c r="M48" s="135"/>
      <c r="N48" s="135"/>
      <c r="O48" s="135"/>
      <c r="P48" s="135"/>
      <c r="Q48" s="135"/>
      <c r="R48" s="135"/>
      <c r="S48" s="135"/>
      <c r="T48" s="135"/>
      <c r="U48" s="135"/>
      <c r="V48" s="135"/>
      <c r="W48" s="135"/>
      <c r="X48" s="135"/>
      <c r="Y48" s="135"/>
      <c r="Z48" s="135"/>
      <c r="AA48" s="135"/>
      <c r="AB48" s="135"/>
      <c r="AC48" s="135"/>
    </row>
    <row r="49" spans="1:29" s="136" customFormat="1">
      <c r="A49" s="135"/>
      <c r="M49" s="135"/>
      <c r="N49" s="135"/>
      <c r="O49" s="135"/>
      <c r="P49" s="135"/>
      <c r="Q49" s="135"/>
      <c r="R49" s="135"/>
      <c r="S49" s="135"/>
      <c r="T49" s="135"/>
      <c r="U49" s="135"/>
      <c r="V49" s="135"/>
      <c r="W49" s="135"/>
      <c r="X49" s="135"/>
      <c r="Y49" s="135"/>
      <c r="Z49" s="135"/>
      <c r="AA49" s="135"/>
      <c r="AB49" s="135"/>
      <c r="AC49" s="135"/>
    </row>
  </sheetData>
  <mergeCells count="1">
    <mergeCell ref="A22:N22"/>
  </mergeCells>
  <pageMargins left="0.7" right="0.7" top="0.75" bottom="0.75" header="0.3" footer="0.3"/>
  <pageSetup paperSize="5"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80">
    <pageSetUpPr fitToPage="1"/>
  </sheetPr>
  <dimension ref="A1:AB23"/>
  <sheetViews>
    <sheetView showGridLines="0" zoomScale="85" zoomScaleNormal="85" zoomScaleSheetLayoutView="85" workbookViewId="0"/>
  </sheetViews>
  <sheetFormatPr defaultColWidth="9.140625" defaultRowHeight="16.5"/>
  <cols>
    <col min="1" max="1" width="55.7109375" style="135" customWidth="1"/>
    <col min="2" max="5" width="12.7109375" style="135" customWidth="1"/>
    <col min="6" max="6" width="0.5703125" style="135" customWidth="1"/>
    <col min="7" max="10" width="12.7109375" style="135" customWidth="1"/>
    <col min="11" max="11" width="0.5703125" style="135" customWidth="1"/>
    <col min="12" max="13" width="12.7109375" style="135" customWidth="1"/>
    <col min="14" max="14" width="0.5703125" style="135" customWidth="1"/>
    <col min="15" max="15" width="12.7109375" style="135" customWidth="1"/>
    <col min="16" max="16" width="0.5703125" style="135" customWidth="1"/>
    <col min="17" max="17" width="12.7109375" style="135" customWidth="1"/>
    <col min="18" max="16384" width="9.140625" style="135"/>
  </cols>
  <sheetData>
    <row r="1" spans="1:28" s="141" customFormat="1" ht="21.75" thickBot="1">
      <c r="A1" s="192" t="s">
        <v>242</v>
      </c>
      <c r="B1" s="132"/>
      <c r="C1" s="132"/>
      <c r="D1" s="132"/>
      <c r="E1" s="132"/>
      <c r="F1" s="132"/>
      <c r="G1" s="132"/>
      <c r="H1" s="132"/>
      <c r="I1" s="132"/>
      <c r="J1" s="132"/>
      <c r="K1" s="132"/>
      <c r="L1" s="132"/>
      <c r="M1" s="132"/>
      <c r="N1" s="133"/>
      <c r="O1" s="132"/>
      <c r="P1" s="132"/>
      <c r="Q1" s="132"/>
    </row>
    <row r="2" spans="1:28" s="141" customFormat="1">
      <c r="A2" s="135"/>
      <c r="B2" s="135"/>
      <c r="C2" s="135"/>
      <c r="D2" s="135"/>
      <c r="E2" s="135"/>
      <c r="F2" s="135"/>
      <c r="G2" s="135"/>
      <c r="H2" s="135"/>
      <c r="I2" s="135"/>
      <c r="J2" s="135"/>
      <c r="K2" s="135"/>
      <c r="L2" s="135"/>
      <c r="M2" s="135"/>
      <c r="N2" s="167"/>
      <c r="O2" s="135"/>
      <c r="P2" s="135"/>
      <c r="Q2" s="135"/>
    </row>
    <row r="3" spans="1:28" s="141" customFormat="1">
      <c r="A3" s="260" t="s">
        <v>77</v>
      </c>
      <c r="B3" s="262" t="s">
        <v>206</v>
      </c>
      <c r="C3" s="262" t="s">
        <v>232</v>
      </c>
      <c r="D3" s="262" t="s">
        <v>241</v>
      </c>
      <c r="E3" s="262" t="s">
        <v>244</v>
      </c>
      <c r="F3" s="262"/>
      <c r="G3" s="262" t="s">
        <v>257</v>
      </c>
      <c r="H3" s="261" t="s">
        <v>259</v>
      </c>
      <c r="I3" s="261" t="s">
        <v>260</v>
      </c>
      <c r="J3" s="261" t="s">
        <v>263</v>
      </c>
      <c r="K3" s="261"/>
      <c r="L3" s="261" t="s">
        <v>281</v>
      </c>
      <c r="M3" s="261" t="s">
        <v>307</v>
      </c>
      <c r="N3" s="217"/>
      <c r="O3" s="262" t="s">
        <v>308</v>
      </c>
      <c r="P3" s="232"/>
      <c r="Q3" s="262" t="s">
        <v>309</v>
      </c>
    </row>
    <row r="4" spans="1:28" s="141" customFormat="1" ht="14.25">
      <c r="A4" s="143" t="s">
        <v>74</v>
      </c>
      <c r="B4" s="144">
        <v>34975</v>
      </c>
      <c r="C4" s="144">
        <v>41857</v>
      </c>
      <c r="D4" s="144">
        <v>48355</v>
      </c>
      <c r="E4" s="144">
        <v>45334</v>
      </c>
      <c r="F4" s="144"/>
      <c r="G4" s="144">
        <v>40208</v>
      </c>
      <c r="H4" s="144">
        <v>40270</v>
      </c>
      <c r="I4" s="144">
        <v>41149</v>
      </c>
      <c r="J4" s="144">
        <v>41545</v>
      </c>
      <c r="K4" s="144"/>
      <c r="L4" s="144">
        <v>45385</v>
      </c>
      <c r="M4" s="144">
        <v>46398</v>
      </c>
      <c r="O4" s="144">
        <v>80478</v>
      </c>
      <c r="P4" s="145"/>
      <c r="Q4" s="144">
        <v>91783</v>
      </c>
      <c r="S4" s="287"/>
      <c r="T4" s="280"/>
      <c r="U4" s="280"/>
      <c r="V4" s="280"/>
      <c r="W4" s="280"/>
      <c r="X4" s="280"/>
      <c r="Y4" s="280"/>
      <c r="Z4" s="280"/>
      <c r="AA4" s="280"/>
      <c r="AB4" s="280"/>
    </row>
    <row r="5" spans="1:28" s="141" customFormat="1" ht="14.25">
      <c r="A5" s="176" t="s">
        <v>247</v>
      </c>
      <c r="B5" s="162">
        <v>777</v>
      </c>
      <c r="C5" s="162">
        <v>720</v>
      </c>
      <c r="D5" s="162">
        <v>1517</v>
      </c>
      <c r="E5" s="162">
        <v>69</v>
      </c>
      <c r="F5" s="162"/>
      <c r="G5" s="162">
        <v>144</v>
      </c>
      <c r="H5" s="162">
        <v>161</v>
      </c>
      <c r="I5" s="162">
        <v>4765</v>
      </c>
      <c r="J5" s="162">
        <v>8023</v>
      </c>
      <c r="K5" s="162"/>
      <c r="L5" s="162">
        <v>76</v>
      </c>
      <c r="M5" s="162">
        <v>5295</v>
      </c>
      <c r="O5" s="162">
        <v>305</v>
      </c>
      <c r="P5" s="145"/>
      <c r="Q5" s="162">
        <v>5371</v>
      </c>
      <c r="S5" s="287"/>
      <c r="T5" s="280"/>
      <c r="U5" s="280"/>
      <c r="V5" s="280"/>
      <c r="W5" s="280"/>
      <c r="X5" s="280"/>
      <c r="Y5" s="280"/>
      <c r="Z5" s="280"/>
      <c r="AA5" s="280"/>
      <c r="AB5" s="280"/>
    </row>
    <row r="6" spans="1:28" s="141" customFormat="1" ht="14.25">
      <c r="A6" s="213" t="s">
        <v>272</v>
      </c>
      <c r="B6" s="155">
        <v>35752</v>
      </c>
      <c r="C6" s="155">
        <v>42577</v>
      </c>
      <c r="D6" s="155">
        <v>49872</v>
      </c>
      <c r="E6" s="155">
        <v>45403</v>
      </c>
      <c r="F6" s="155"/>
      <c r="G6" s="155">
        <v>40352</v>
      </c>
      <c r="H6" s="155">
        <v>40431</v>
      </c>
      <c r="I6" s="155">
        <v>45914</v>
      </c>
      <c r="J6" s="155">
        <v>49568</v>
      </c>
      <c r="K6" s="155"/>
      <c r="L6" s="155">
        <v>45461</v>
      </c>
      <c r="M6" s="155">
        <v>51693</v>
      </c>
      <c r="O6" s="155">
        <v>80783</v>
      </c>
      <c r="P6" s="145"/>
      <c r="Q6" s="155">
        <v>97154</v>
      </c>
      <c r="S6" s="287"/>
      <c r="T6" s="280"/>
      <c r="U6" s="280"/>
      <c r="V6" s="280"/>
      <c r="W6" s="280"/>
      <c r="X6" s="280"/>
      <c r="Y6" s="280"/>
      <c r="Z6" s="280"/>
      <c r="AA6" s="280"/>
      <c r="AB6" s="280"/>
    </row>
    <row r="7" spans="1:28" s="141" customFormat="1" ht="14.25">
      <c r="A7" s="176" t="s">
        <v>39</v>
      </c>
      <c r="B7" s="162">
        <v>-17592</v>
      </c>
      <c r="C7" s="162">
        <v>-17862</v>
      </c>
      <c r="D7" s="162">
        <v>-19699</v>
      </c>
      <c r="E7" s="162">
        <v>-22459</v>
      </c>
      <c r="F7" s="162"/>
      <c r="G7" s="162">
        <v>-18985</v>
      </c>
      <c r="H7" s="162">
        <v>-19893</v>
      </c>
      <c r="I7" s="162">
        <v>-18191</v>
      </c>
      <c r="J7" s="162">
        <v>-16933</v>
      </c>
      <c r="K7" s="162"/>
      <c r="L7" s="162">
        <v>-18188</v>
      </c>
      <c r="M7" s="162">
        <v>-19537</v>
      </c>
      <c r="O7" s="162">
        <v>-38878</v>
      </c>
      <c r="P7" s="145"/>
      <c r="Q7" s="162">
        <v>-37725</v>
      </c>
      <c r="S7" s="287"/>
      <c r="T7" s="280"/>
      <c r="U7" s="280"/>
      <c r="V7" s="280"/>
      <c r="W7" s="280"/>
      <c r="X7" s="280"/>
      <c r="Y7" s="280"/>
      <c r="Z7" s="280"/>
      <c r="AA7" s="280"/>
      <c r="AB7" s="280"/>
    </row>
    <row r="8" spans="1:28" s="141" customFormat="1" ht="14.25">
      <c r="A8" s="143" t="s">
        <v>22</v>
      </c>
      <c r="B8" s="149">
        <v>-7915</v>
      </c>
      <c r="C8" s="149">
        <v>-9264</v>
      </c>
      <c r="D8" s="149">
        <v>-11268</v>
      </c>
      <c r="E8" s="149">
        <v>-11457</v>
      </c>
      <c r="F8" s="149"/>
      <c r="G8" s="149">
        <v>-10024</v>
      </c>
      <c r="H8" s="149">
        <v>-9500</v>
      </c>
      <c r="I8" s="149">
        <v>-9911</v>
      </c>
      <c r="J8" s="149">
        <v>-10956</v>
      </c>
      <c r="K8" s="149"/>
      <c r="L8" s="149">
        <v>-9675</v>
      </c>
      <c r="M8" s="149">
        <v>-8547</v>
      </c>
      <c r="O8" s="149">
        <v>-19524</v>
      </c>
      <c r="P8" s="145"/>
      <c r="Q8" s="149">
        <v>-18222</v>
      </c>
      <c r="S8" s="287"/>
      <c r="T8" s="280"/>
      <c r="U8" s="280"/>
      <c r="V8" s="280"/>
      <c r="W8" s="280"/>
      <c r="X8" s="280"/>
      <c r="Y8" s="280"/>
      <c r="Z8" s="280"/>
      <c r="AA8" s="280"/>
      <c r="AB8" s="280"/>
    </row>
    <row r="9" spans="1:28" s="141" customFormat="1" ht="14.25">
      <c r="A9" s="176" t="s">
        <v>23</v>
      </c>
      <c r="B9" s="162">
        <v>-1361</v>
      </c>
      <c r="C9" s="162">
        <v>-3618</v>
      </c>
      <c r="D9" s="162">
        <v>-2622</v>
      </c>
      <c r="E9" s="162">
        <v>-1001</v>
      </c>
      <c r="F9" s="162"/>
      <c r="G9" s="162">
        <v>0</v>
      </c>
      <c r="H9" s="162">
        <v>0</v>
      </c>
      <c r="I9" s="162">
        <v>-400</v>
      </c>
      <c r="J9" s="162">
        <v>-7</v>
      </c>
      <c r="K9" s="162"/>
      <c r="L9" s="162">
        <v>0</v>
      </c>
      <c r="M9" s="162">
        <v>0</v>
      </c>
      <c r="O9" s="162">
        <v>0</v>
      </c>
      <c r="P9" s="145"/>
      <c r="Q9" s="162">
        <v>0</v>
      </c>
      <c r="S9" s="287"/>
      <c r="T9" s="280"/>
      <c r="U9" s="280"/>
      <c r="V9" s="280"/>
      <c r="W9" s="280"/>
      <c r="X9" s="280"/>
      <c r="Y9" s="280"/>
      <c r="Z9" s="280"/>
      <c r="AA9" s="280"/>
      <c r="AB9" s="280"/>
    </row>
    <row r="10" spans="1:28" s="141" customFormat="1" ht="14.25">
      <c r="A10" s="213" t="s">
        <v>273</v>
      </c>
      <c r="B10" s="155">
        <v>-26868</v>
      </c>
      <c r="C10" s="155">
        <v>-30744</v>
      </c>
      <c r="D10" s="155">
        <v>-33589</v>
      </c>
      <c r="E10" s="155">
        <v>-34917</v>
      </c>
      <c r="F10" s="155"/>
      <c r="G10" s="155">
        <v>-29009</v>
      </c>
      <c r="H10" s="155">
        <v>-29393</v>
      </c>
      <c r="I10" s="155">
        <v>-28502</v>
      </c>
      <c r="J10" s="155">
        <v>-27896</v>
      </c>
      <c r="K10" s="155"/>
      <c r="L10" s="155">
        <v>-27863</v>
      </c>
      <c r="M10" s="155">
        <v>-28084</v>
      </c>
      <c r="O10" s="155">
        <v>-58402</v>
      </c>
      <c r="P10" s="145"/>
      <c r="Q10" s="155">
        <v>-55947</v>
      </c>
      <c r="S10" s="287"/>
      <c r="T10" s="280"/>
      <c r="U10" s="280"/>
      <c r="V10" s="280"/>
      <c r="W10" s="280"/>
      <c r="X10" s="280"/>
      <c r="Y10" s="280"/>
      <c r="Z10" s="280"/>
      <c r="AA10" s="280"/>
      <c r="AB10" s="280"/>
    </row>
    <row r="11" spans="1:28" s="141" customFormat="1" ht="14.25">
      <c r="A11" s="176" t="s">
        <v>274</v>
      </c>
      <c r="B11" s="162">
        <v>87</v>
      </c>
      <c r="C11" s="162">
        <v>371</v>
      </c>
      <c r="D11" s="162">
        <v>3671</v>
      </c>
      <c r="E11" s="162">
        <v>198</v>
      </c>
      <c r="F11" s="162"/>
      <c r="G11" s="162">
        <v>168</v>
      </c>
      <c r="H11" s="162">
        <v>55</v>
      </c>
      <c r="I11" s="162">
        <v>1680</v>
      </c>
      <c r="J11" s="162">
        <v>39</v>
      </c>
      <c r="K11" s="162"/>
      <c r="L11" s="162">
        <v>-62</v>
      </c>
      <c r="M11" s="162">
        <v>156</v>
      </c>
      <c r="O11" s="162">
        <v>223</v>
      </c>
      <c r="P11" s="145"/>
      <c r="Q11" s="162">
        <v>94</v>
      </c>
      <c r="S11" s="287"/>
      <c r="T11" s="280"/>
      <c r="U11" s="280"/>
      <c r="V11" s="280"/>
      <c r="W11" s="280"/>
      <c r="X11" s="280"/>
      <c r="Y11" s="280"/>
      <c r="Z11" s="280"/>
      <c r="AA11" s="280"/>
      <c r="AB11" s="280"/>
    </row>
    <row r="12" spans="1:28" s="141" customFormat="1" ht="14.25">
      <c r="A12" s="237" t="s">
        <v>78</v>
      </c>
      <c r="B12" s="238">
        <v>8971</v>
      </c>
      <c r="C12" s="238">
        <v>12204</v>
      </c>
      <c r="D12" s="238">
        <v>19954</v>
      </c>
      <c r="E12" s="238">
        <v>10684</v>
      </c>
      <c r="F12" s="238"/>
      <c r="G12" s="238">
        <v>11511</v>
      </c>
      <c r="H12" s="238">
        <v>11093</v>
      </c>
      <c r="I12" s="238">
        <v>19092</v>
      </c>
      <c r="J12" s="238">
        <v>21711</v>
      </c>
      <c r="K12" s="238"/>
      <c r="L12" s="238">
        <v>17536</v>
      </c>
      <c r="M12" s="238">
        <v>23765</v>
      </c>
      <c r="O12" s="238">
        <v>22604</v>
      </c>
      <c r="P12" s="145"/>
      <c r="Q12" s="238">
        <v>41301</v>
      </c>
      <c r="S12" s="287"/>
      <c r="T12" s="280"/>
      <c r="U12" s="280"/>
      <c r="V12" s="280"/>
      <c r="W12" s="280"/>
      <c r="X12" s="280"/>
      <c r="Y12" s="280"/>
      <c r="Z12" s="280"/>
      <c r="AA12" s="280"/>
      <c r="AB12" s="280"/>
    </row>
    <row r="13" spans="1:28" s="141" customFormat="1" ht="14.25">
      <c r="A13" s="143" t="s">
        <v>249</v>
      </c>
      <c r="B13" s="149">
        <v>2909</v>
      </c>
      <c r="C13" s="149">
        <v>37782</v>
      </c>
      <c r="D13" s="149">
        <v>30164</v>
      </c>
      <c r="E13" s="149">
        <v>22599</v>
      </c>
      <c r="F13" s="149"/>
      <c r="G13" s="149">
        <v>6416</v>
      </c>
      <c r="H13" s="149">
        <v>45199</v>
      </c>
      <c r="I13" s="149">
        <v>4010</v>
      </c>
      <c r="J13" s="149">
        <v>346</v>
      </c>
      <c r="K13" s="149"/>
      <c r="L13" s="149">
        <v>6</v>
      </c>
      <c r="M13" s="149">
        <v>3074</v>
      </c>
      <c r="O13" s="149">
        <v>51615</v>
      </c>
      <c r="P13" s="145"/>
      <c r="Q13" s="149">
        <v>3080</v>
      </c>
      <c r="S13" s="287"/>
      <c r="T13" s="280"/>
      <c r="U13" s="280"/>
      <c r="V13" s="280"/>
      <c r="W13" s="280"/>
      <c r="X13" s="280"/>
      <c r="Y13" s="280"/>
      <c r="Z13" s="280"/>
      <c r="AA13" s="280"/>
      <c r="AB13" s="280"/>
    </row>
    <row r="14" spans="1:28" s="141" customFormat="1" ht="14.25">
      <c r="A14" s="176" t="s">
        <v>26</v>
      </c>
      <c r="B14" s="162">
        <v>-1434</v>
      </c>
      <c r="C14" s="162">
        <v>-19238</v>
      </c>
      <c r="D14" s="162">
        <v>-20087</v>
      </c>
      <c r="E14" s="162">
        <v>-10181</v>
      </c>
      <c r="F14" s="162"/>
      <c r="G14" s="162">
        <v>-3065</v>
      </c>
      <c r="H14" s="162">
        <v>-26805</v>
      </c>
      <c r="I14" s="162">
        <v>-2352</v>
      </c>
      <c r="J14" s="162">
        <v>-1149</v>
      </c>
      <c r="K14" s="162"/>
      <c r="L14" s="162">
        <v>106</v>
      </c>
      <c r="M14" s="162">
        <v>-1340</v>
      </c>
      <c r="O14" s="162">
        <v>-29870</v>
      </c>
      <c r="P14" s="145"/>
      <c r="Q14" s="162">
        <v>-1234</v>
      </c>
      <c r="S14" s="287"/>
      <c r="T14" s="280"/>
      <c r="U14" s="280"/>
      <c r="V14" s="280"/>
      <c r="W14" s="280"/>
      <c r="X14" s="280"/>
      <c r="Y14" s="280"/>
      <c r="Z14" s="280"/>
      <c r="AA14" s="280"/>
      <c r="AB14" s="280"/>
    </row>
    <row r="15" spans="1:28" s="141" customFormat="1" ht="14.25">
      <c r="A15" s="213" t="s">
        <v>261</v>
      </c>
      <c r="B15" s="155">
        <v>1475</v>
      </c>
      <c r="C15" s="155">
        <v>18544</v>
      </c>
      <c r="D15" s="155">
        <v>10077</v>
      </c>
      <c r="E15" s="155">
        <v>12418</v>
      </c>
      <c r="F15" s="155"/>
      <c r="G15" s="155">
        <v>3351</v>
      </c>
      <c r="H15" s="155">
        <v>18394</v>
      </c>
      <c r="I15" s="155">
        <v>1658</v>
      </c>
      <c r="J15" s="155">
        <v>-803</v>
      </c>
      <c r="K15" s="155"/>
      <c r="L15" s="155">
        <v>112</v>
      </c>
      <c r="M15" s="155">
        <v>1734</v>
      </c>
      <c r="O15" s="155">
        <v>21745</v>
      </c>
      <c r="P15" s="145"/>
      <c r="Q15" s="155">
        <v>1846</v>
      </c>
      <c r="S15" s="287"/>
      <c r="T15" s="280"/>
      <c r="U15" s="280"/>
      <c r="V15" s="280"/>
      <c r="W15" s="280"/>
      <c r="X15" s="280"/>
      <c r="Y15" s="280"/>
      <c r="Z15" s="280"/>
      <c r="AA15" s="280"/>
      <c r="AB15" s="280"/>
    </row>
    <row r="16" spans="1:28" s="141" customFormat="1" ht="14.25">
      <c r="A16" s="176" t="s">
        <v>248</v>
      </c>
      <c r="B16" s="162">
        <v>2457</v>
      </c>
      <c r="C16" s="162">
        <v>718</v>
      </c>
      <c r="D16" s="162">
        <v>136</v>
      </c>
      <c r="E16" s="162">
        <v>1595</v>
      </c>
      <c r="F16" s="162"/>
      <c r="G16" s="162">
        <v>783</v>
      </c>
      <c r="H16" s="162">
        <v>4363</v>
      </c>
      <c r="I16" s="162">
        <v>532</v>
      </c>
      <c r="J16" s="162">
        <v>1684</v>
      </c>
      <c r="K16" s="162"/>
      <c r="L16" s="162">
        <v>299</v>
      </c>
      <c r="M16" s="162">
        <v>1495</v>
      </c>
      <c r="O16" s="162">
        <v>5146</v>
      </c>
      <c r="P16" s="145"/>
      <c r="Q16" s="162">
        <v>1794</v>
      </c>
      <c r="S16" s="287"/>
      <c r="T16" s="280"/>
      <c r="U16" s="280"/>
      <c r="V16" s="280"/>
      <c r="W16" s="280"/>
      <c r="X16" s="280"/>
      <c r="Y16" s="280"/>
      <c r="Z16" s="280"/>
      <c r="AA16" s="280"/>
      <c r="AB16" s="280"/>
    </row>
    <row r="17" spans="1:28" s="141" customFormat="1" ht="14.25">
      <c r="A17" s="143" t="s">
        <v>271</v>
      </c>
      <c r="B17" s="149">
        <v>-2168</v>
      </c>
      <c r="C17" s="149">
        <v>-2312</v>
      </c>
      <c r="D17" s="149">
        <v>-2172</v>
      </c>
      <c r="E17" s="149">
        <v>-1932</v>
      </c>
      <c r="F17" s="149"/>
      <c r="G17" s="149">
        <v>-1909</v>
      </c>
      <c r="H17" s="149">
        <v>-1968</v>
      </c>
      <c r="I17" s="149">
        <v>-2835</v>
      </c>
      <c r="J17" s="149">
        <v>-1618</v>
      </c>
      <c r="K17" s="149"/>
      <c r="L17" s="149">
        <v>-2173</v>
      </c>
      <c r="M17" s="149">
        <v>-2708</v>
      </c>
      <c r="O17" s="149">
        <v>-3877</v>
      </c>
      <c r="P17" s="145"/>
      <c r="Q17" s="149">
        <v>-4881</v>
      </c>
      <c r="S17" s="287"/>
      <c r="T17" s="280"/>
      <c r="U17" s="280"/>
      <c r="V17" s="280"/>
      <c r="W17" s="280"/>
      <c r="X17" s="280"/>
      <c r="Y17" s="280"/>
      <c r="Z17" s="280"/>
      <c r="AA17" s="280"/>
      <c r="AB17" s="280"/>
    </row>
    <row r="18" spans="1:28" s="141" customFormat="1" ht="14.25">
      <c r="A18" s="237" t="s">
        <v>283</v>
      </c>
      <c r="B18" s="238">
        <v>10735</v>
      </c>
      <c r="C18" s="238">
        <v>29154</v>
      </c>
      <c r="D18" s="238">
        <v>27995</v>
      </c>
      <c r="E18" s="238">
        <v>22765</v>
      </c>
      <c r="F18" s="238"/>
      <c r="G18" s="238">
        <v>13736</v>
      </c>
      <c r="H18" s="238">
        <v>31882</v>
      </c>
      <c r="I18" s="238">
        <v>18447</v>
      </c>
      <c r="J18" s="238">
        <v>20974</v>
      </c>
      <c r="K18" s="238"/>
      <c r="L18" s="238">
        <v>15774</v>
      </c>
      <c r="M18" s="238">
        <v>24286</v>
      </c>
      <c r="O18" s="238">
        <v>45618</v>
      </c>
      <c r="P18" s="145"/>
      <c r="Q18" s="238">
        <v>40060</v>
      </c>
      <c r="S18" s="287"/>
      <c r="T18" s="280"/>
      <c r="U18" s="280"/>
      <c r="V18" s="280"/>
      <c r="W18" s="280"/>
      <c r="X18" s="280"/>
      <c r="Y18" s="280"/>
      <c r="Z18" s="280"/>
      <c r="AA18" s="280"/>
      <c r="AB18" s="280"/>
    </row>
    <row r="19" spans="1:28" s="141" customFormat="1" ht="14.25">
      <c r="A19" s="143" t="s">
        <v>208</v>
      </c>
      <c r="B19" s="149">
        <v>22437</v>
      </c>
      <c r="C19" s="149">
        <v>24099</v>
      </c>
      <c r="D19" s="149">
        <v>24654</v>
      </c>
      <c r="E19" s="149">
        <v>23427</v>
      </c>
      <c r="F19" s="149"/>
      <c r="G19" s="149">
        <v>23928</v>
      </c>
      <c r="H19" s="149">
        <v>27363</v>
      </c>
      <c r="I19" s="149">
        <v>28108</v>
      </c>
      <c r="J19" s="149">
        <v>30795</v>
      </c>
      <c r="K19" s="149"/>
      <c r="L19" s="149">
        <v>32000</v>
      </c>
      <c r="M19" s="149">
        <v>33498</v>
      </c>
      <c r="O19" s="149">
        <v>27363</v>
      </c>
      <c r="P19" s="148"/>
      <c r="Q19" s="149">
        <v>33498</v>
      </c>
      <c r="S19" s="287"/>
      <c r="T19" s="280"/>
      <c r="U19" s="280"/>
      <c r="V19" s="280"/>
      <c r="W19" s="280"/>
      <c r="X19" s="280"/>
      <c r="Y19" s="280"/>
      <c r="Z19" s="280"/>
      <c r="AA19" s="280"/>
      <c r="AB19" s="280"/>
    </row>
    <row r="20" spans="1:28" s="141" customFormat="1" ht="14.25">
      <c r="A20" s="176" t="s">
        <v>207</v>
      </c>
      <c r="B20" s="162">
        <v>16793</v>
      </c>
      <c r="C20" s="162">
        <v>18695</v>
      </c>
      <c r="D20" s="162">
        <v>19019</v>
      </c>
      <c r="E20" s="162">
        <v>18550</v>
      </c>
      <c r="F20" s="162"/>
      <c r="G20" s="162">
        <v>18226</v>
      </c>
      <c r="H20" s="162">
        <v>21798</v>
      </c>
      <c r="I20" s="162">
        <v>22541</v>
      </c>
      <c r="J20" s="162">
        <v>23663</v>
      </c>
      <c r="K20" s="162"/>
      <c r="L20" s="162">
        <v>25033</v>
      </c>
      <c r="M20" s="162">
        <v>25965</v>
      </c>
      <c r="O20" s="162">
        <v>21798</v>
      </c>
      <c r="P20" s="148"/>
      <c r="Q20" s="162">
        <v>25965</v>
      </c>
      <c r="S20" s="287"/>
      <c r="T20" s="280"/>
      <c r="U20" s="280"/>
      <c r="V20" s="280"/>
      <c r="W20" s="280"/>
      <c r="X20" s="280"/>
      <c r="Y20" s="280"/>
      <c r="Z20" s="280"/>
      <c r="AA20" s="280"/>
      <c r="AB20" s="280"/>
    </row>
    <row r="21" spans="1:28" customFormat="1" ht="15">
      <c r="J21" s="77"/>
      <c r="K21" s="77"/>
      <c r="L21" s="77"/>
    </row>
    <row r="22" spans="1:28" customFormat="1" ht="15">
      <c r="J22" s="77"/>
      <c r="K22" s="77"/>
      <c r="L22" s="77"/>
    </row>
    <row r="23" spans="1:28" s="141" customFormat="1" ht="14.25">
      <c r="A23" s="161"/>
      <c r="B23" s="178"/>
      <c r="C23" s="178"/>
      <c r="D23" s="178"/>
      <c r="E23" s="178"/>
      <c r="F23" s="178"/>
      <c r="G23" s="178"/>
      <c r="H23" s="178"/>
      <c r="I23" s="178"/>
      <c r="J23" s="178"/>
      <c r="K23" s="178"/>
      <c r="L23" s="178"/>
      <c r="M23" s="178"/>
      <c r="O23" s="178"/>
      <c r="P23" s="178"/>
      <c r="Q23" s="178"/>
    </row>
  </sheetData>
  <pageMargins left="0.7" right="0.7" top="0.75" bottom="0.75" header="0.3" footer="0.3"/>
  <pageSetup paperSize="5"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83">
    <pageSetUpPr fitToPage="1"/>
  </sheetPr>
  <dimension ref="A1:AC32"/>
  <sheetViews>
    <sheetView showGridLines="0" zoomScale="85" zoomScaleNormal="85" zoomScaleSheetLayoutView="85" workbookViewId="0"/>
  </sheetViews>
  <sheetFormatPr defaultColWidth="9.140625" defaultRowHeight="16.5"/>
  <cols>
    <col min="1" max="1" width="55.7109375" style="134" customWidth="1"/>
    <col min="2" max="5" width="12.7109375" style="134" customWidth="1"/>
    <col min="6" max="6" width="0.5703125" style="134" customWidth="1"/>
    <col min="7" max="10" width="12.7109375" style="134" customWidth="1"/>
    <col min="11" max="11" width="0.5703125" style="134" customWidth="1"/>
    <col min="12" max="13" width="12.7109375" style="134" customWidth="1"/>
    <col min="14" max="14" width="0.5703125" style="137" customWidth="1"/>
    <col min="15" max="15" width="12.7109375" style="134" customWidth="1"/>
    <col min="16" max="16" width="0.5703125" style="134" customWidth="1"/>
    <col min="17" max="17" width="12.7109375" style="134" customWidth="1"/>
    <col min="18" max="16384" width="9.140625" style="135"/>
  </cols>
  <sheetData>
    <row r="1" spans="1:29" s="172" customFormat="1" ht="21.75" thickBot="1">
      <c r="A1" s="192" t="s">
        <v>284</v>
      </c>
      <c r="B1" s="131"/>
      <c r="C1" s="131"/>
      <c r="D1" s="131"/>
      <c r="E1" s="131"/>
      <c r="F1" s="131"/>
      <c r="G1" s="131"/>
      <c r="H1" s="131"/>
      <c r="I1" s="131"/>
      <c r="J1" s="131"/>
      <c r="K1" s="131"/>
      <c r="L1" s="131"/>
      <c r="M1" s="131"/>
      <c r="N1" s="131"/>
      <c r="O1" s="131"/>
      <c r="P1" s="131"/>
      <c r="Q1" s="131"/>
    </row>
    <row r="2" spans="1:29" s="172" customFormat="1" ht="5.0999999999999996" customHeight="1">
      <c r="A2" s="259"/>
      <c r="B2" s="134"/>
      <c r="C2" s="134"/>
      <c r="D2" s="134"/>
      <c r="E2" s="134"/>
      <c r="F2" s="134"/>
      <c r="G2" s="134"/>
      <c r="H2" s="134"/>
      <c r="I2" s="134"/>
      <c r="J2" s="134"/>
      <c r="K2" s="134"/>
      <c r="L2" s="134"/>
      <c r="M2" s="134"/>
      <c r="N2" s="134"/>
      <c r="O2" s="134"/>
      <c r="P2" s="134"/>
      <c r="Q2" s="134"/>
    </row>
    <row r="3" spans="1:29" s="172" customFormat="1">
      <c r="A3" s="224" t="s">
        <v>234</v>
      </c>
      <c r="B3" s="134"/>
      <c r="C3" s="134"/>
      <c r="D3" s="134"/>
      <c r="E3" s="134"/>
      <c r="F3" s="134"/>
      <c r="G3" s="134"/>
      <c r="H3" s="134"/>
      <c r="I3" s="134"/>
      <c r="J3" s="134"/>
      <c r="K3" s="134"/>
      <c r="L3" s="134"/>
      <c r="M3" s="134"/>
      <c r="N3" s="137"/>
      <c r="O3" s="135"/>
      <c r="P3" s="137"/>
      <c r="Q3" s="135"/>
    </row>
    <row r="4" spans="1:29" s="172" customFormat="1">
      <c r="A4" s="260" t="s">
        <v>53</v>
      </c>
      <c r="B4" s="262" t="s">
        <v>206</v>
      </c>
      <c r="C4" s="262" t="s">
        <v>232</v>
      </c>
      <c r="D4" s="262" t="s">
        <v>241</v>
      </c>
      <c r="E4" s="262" t="s">
        <v>244</v>
      </c>
      <c r="F4" s="262"/>
      <c r="G4" s="262" t="s">
        <v>257</v>
      </c>
      <c r="H4" s="261" t="s">
        <v>259</v>
      </c>
      <c r="I4" s="261" t="s">
        <v>260</v>
      </c>
      <c r="J4" s="261" t="s">
        <v>263</v>
      </c>
      <c r="K4" s="261"/>
      <c r="L4" s="261" t="s">
        <v>281</v>
      </c>
      <c r="M4" s="261" t="s">
        <v>307</v>
      </c>
      <c r="N4" s="217"/>
      <c r="O4" s="262" t="s">
        <v>308</v>
      </c>
      <c r="P4" s="232"/>
      <c r="Q4" s="262" t="s">
        <v>309</v>
      </c>
    </row>
    <row r="5" spans="1:29" s="172" customFormat="1" ht="14.25">
      <c r="A5" s="150" t="s">
        <v>74</v>
      </c>
      <c r="B5" s="204">
        <v>252053</v>
      </c>
      <c r="C5" s="204">
        <v>266908</v>
      </c>
      <c r="D5" s="204">
        <v>282434</v>
      </c>
      <c r="E5" s="204">
        <v>280920</v>
      </c>
      <c r="F5" s="204"/>
      <c r="G5" s="204">
        <v>272203</v>
      </c>
      <c r="H5" s="204">
        <v>325864</v>
      </c>
      <c r="I5" s="204">
        <v>339905</v>
      </c>
      <c r="J5" s="204">
        <v>344716</v>
      </c>
      <c r="K5" s="204"/>
      <c r="L5" s="204">
        <v>358623</v>
      </c>
      <c r="M5" s="204">
        <v>366311</v>
      </c>
      <c r="N5" s="171"/>
      <c r="O5" s="204">
        <v>598067</v>
      </c>
      <c r="P5" s="171"/>
      <c r="Q5" s="204">
        <v>724934</v>
      </c>
      <c r="S5" s="288"/>
      <c r="T5" s="281"/>
      <c r="U5" s="281"/>
      <c r="V5" s="281"/>
      <c r="W5" s="281"/>
      <c r="X5" s="281"/>
      <c r="Y5" s="281"/>
      <c r="Z5" s="281"/>
      <c r="AA5" s="281"/>
      <c r="AB5" s="281"/>
      <c r="AC5" s="281"/>
    </row>
    <row r="6" spans="1:29" s="172" customFormat="1" ht="14.25">
      <c r="A6" s="146" t="s">
        <v>247</v>
      </c>
      <c r="B6" s="147">
        <v>15067</v>
      </c>
      <c r="C6" s="147">
        <v>23629</v>
      </c>
      <c r="D6" s="147">
        <v>16209</v>
      </c>
      <c r="E6" s="147">
        <v>62719</v>
      </c>
      <c r="F6" s="147">
        <v>0</v>
      </c>
      <c r="G6" s="147">
        <v>12994</v>
      </c>
      <c r="H6" s="147">
        <v>15580</v>
      </c>
      <c r="I6" s="147">
        <v>12972</v>
      </c>
      <c r="J6" s="147">
        <v>70021</v>
      </c>
      <c r="K6" s="147"/>
      <c r="L6" s="147">
        <v>19060</v>
      </c>
      <c r="M6" s="147">
        <v>31062</v>
      </c>
      <c r="N6" s="149"/>
      <c r="O6" s="147">
        <v>28574</v>
      </c>
      <c r="P6" s="171"/>
      <c r="Q6" s="147">
        <v>50122</v>
      </c>
      <c r="S6" s="288"/>
      <c r="T6" s="281"/>
      <c r="U6" s="281"/>
      <c r="V6" s="281"/>
      <c r="W6" s="281"/>
      <c r="X6" s="281"/>
      <c r="Y6" s="281"/>
      <c r="Z6" s="281"/>
      <c r="AA6" s="281"/>
      <c r="AB6" s="281"/>
      <c r="AC6" s="281"/>
    </row>
    <row r="7" spans="1:29" s="172" customFormat="1" ht="15.75">
      <c r="A7" s="143" t="s">
        <v>256</v>
      </c>
      <c r="B7" s="148">
        <v>726</v>
      </c>
      <c r="C7" s="148">
        <v>5737</v>
      </c>
      <c r="D7" s="148">
        <v>6173</v>
      </c>
      <c r="E7" s="148">
        <v>5030</v>
      </c>
      <c r="F7" s="148"/>
      <c r="G7" s="148">
        <v>5275</v>
      </c>
      <c r="H7" s="148">
        <v>5766</v>
      </c>
      <c r="I7" s="148">
        <v>7064</v>
      </c>
      <c r="J7" s="148">
        <v>10285</v>
      </c>
      <c r="K7" s="148"/>
      <c r="L7" s="148">
        <v>661</v>
      </c>
      <c r="M7" s="148">
        <v>9261</v>
      </c>
      <c r="N7" s="149"/>
      <c r="O7" s="148">
        <v>11041</v>
      </c>
      <c r="P7" s="171"/>
      <c r="Q7" s="148">
        <v>9922</v>
      </c>
      <c r="S7" s="288"/>
      <c r="T7" s="281"/>
      <c r="U7" s="281"/>
      <c r="V7" s="281"/>
      <c r="W7" s="281"/>
      <c r="X7" s="281"/>
      <c r="Y7" s="281"/>
      <c r="Z7" s="281"/>
      <c r="AA7" s="281"/>
      <c r="AB7" s="281"/>
      <c r="AC7" s="281"/>
    </row>
    <row r="8" spans="1:29" s="172" customFormat="1" ht="14.25">
      <c r="A8" s="152" t="s">
        <v>264</v>
      </c>
      <c r="B8" s="273">
        <v>267846</v>
      </c>
      <c r="C8" s="273">
        <v>296274</v>
      </c>
      <c r="D8" s="273">
        <v>304816</v>
      </c>
      <c r="E8" s="273">
        <v>348669</v>
      </c>
      <c r="F8" s="273"/>
      <c r="G8" s="273">
        <v>290472</v>
      </c>
      <c r="H8" s="273">
        <v>347210</v>
      </c>
      <c r="I8" s="273">
        <v>359941</v>
      </c>
      <c r="J8" s="273">
        <v>425022</v>
      </c>
      <c r="K8" s="273"/>
      <c r="L8" s="273">
        <v>378344</v>
      </c>
      <c r="M8" s="273">
        <v>406634</v>
      </c>
      <c r="N8" s="155"/>
      <c r="O8" s="273">
        <v>637682</v>
      </c>
      <c r="P8" s="171"/>
      <c r="Q8" s="273">
        <v>784978</v>
      </c>
      <c r="S8" s="288"/>
      <c r="T8" s="281"/>
      <c r="U8" s="281"/>
      <c r="V8" s="281"/>
      <c r="W8" s="281"/>
      <c r="X8" s="281"/>
      <c r="Y8" s="281"/>
      <c r="Z8" s="281"/>
      <c r="AA8" s="281"/>
      <c r="AB8" s="281"/>
      <c r="AC8" s="281"/>
    </row>
    <row r="9" spans="1:29" s="172" customFormat="1" ht="14.25">
      <c r="A9" s="143" t="s">
        <v>249</v>
      </c>
      <c r="B9" s="148">
        <v>185735</v>
      </c>
      <c r="C9" s="148">
        <v>193054</v>
      </c>
      <c r="D9" s="148">
        <v>54802</v>
      </c>
      <c r="E9" s="148">
        <v>197768</v>
      </c>
      <c r="F9" s="148"/>
      <c r="G9" s="148">
        <v>122302</v>
      </c>
      <c r="H9" s="148">
        <v>114474</v>
      </c>
      <c r="I9" s="148">
        <v>93031</v>
      </c>
      <c r="J9" s="148">
        <v>50381</v>
      </c>
      <c r="K9" s="148"/>
      <c r="L9" s="148">
        <v>63789</v>
      </c>
      <c r="M9" s="148">
        <v>33335</v>
      </c>
      <c r="N9" s="149"/>
      <c r="O9" s="148">
        <v>236776</v>
      </c>
      <c r="P9" s="171"/>
      <c r="Q9" s="148">
        <v>97124</v>
      </c>
      <c r="S9" s="288"/>
      <c r="T9" s="281"/>
      <c r="U9" s="281"/>
      <c r="V9" s="281"/>
      <c r="W9" s="281"/>
      <c r="X9" s="281"/>
      <c r="Y9" s="281"/>
      <c r="Z9" s="281"/>
      <c r="AA9" s="281"/>
      <c r="AB9" s="281"/>
      <c r="AC9" s="281"/>
    </row>
    <row r="10" spans="1:29" s="172" customFormat="1" ht="15.75">
      <c r="A10" s="146" t="s">
        <v>303</v>
      </c>
      <c r="B10" s="175">
        <v>17593</v>
      </c>
      <c r="C10" s="175">
        <v>12816</v>
      </c>
      <c r="D10" s="175">
        <v>9497</v>
      </c>
      <c r="E10" s="175">
        <v>24967</v>
      </c>
      <c r="F10" s="175"/>
      <c r="G10" s="175">
        <v>22551</v>
      </c>
      <c r="H10" s="175">
        <v>18530</v>
      </c>
      <c r="I10" s="175">
        <v>16945</v>
      </c>
      <c r="J10" s="175">
        <v>8316</v>
      </c>
      <c r="K10" s="175"/>
      <c r="L10" s="175">
        <v>10594</v>
      </c>
      <c r="M10" s="175">
        <v>10438</v>
      </c>
      <c r="N10" s="149"/>
      <c r="O10" s="175">
        <v>41081</v>
      </c>
      <c r="P10" s="171"/>
      <c r="Q10" s="175">
        <v>21032</v>
      </c>
      <c r="S10" s="288"/>
      <c r="T10" s="281"/>
      <c r="U10" s="281"/>
      <c r="V10" s="281"/>
      <c r="W10" s="281"/>
      <c r="X10" s="281"/>
      <c r="Y10" s="281"/>
      <c r="Z10" s="281"/>
      <c r="AA10" s="281"/>
      <c r="AB10" s="281"/>
      <c r="AC10" s="281"/>
    </row>
    <row r="11" spans="1:29" s="172" customFormat="1" ht="14.25">
      <c r="A11" s="214" t="s">
        <v>233</v>
      </c>
      <c r="B11" s="225">
        <v>471174</v>
      </c>
      <c r="C11" s="225">
        <v>502144</v>
      </c>
      <c r="D11" s="225">
        <v>369115</v>
      </c>
      <c r="E11" s="225">
        <v>571404</v>
      </c>
      <c r="F11" s="225"/>
      <c r="G11" s="225">
        <v>435325</v>
      </c>
      <c r="H11" s="225">
        <v>480214</v>
      </c>
      <c r="I11" s="225">
        <v>469917</v>
      </c>
      <c r="J11" s="225">
        <v>483719</v>
      </c>
      <c r="K11" s="225"/>
      <c r="L11" s="225">
        <v>452727</v>
      </c>
      <c r="M11" s="225">
        <v>450407</v>
      </c>
      <c r="N11" s="144"/>
      <c r="O11" s="225">
        <v>915539</v>
      </c>
      <c r="P11" s="171"/>
      <c r="Q11" s="225">
        <v>903134</v>
      </c>
      <c r="S11" s="288"/>
      <c r="T11" s="281"/>
      <c r="U11" s="281"/>
      <c r="V11" s="281"/>
      <c r="W11" s="281"/>
      <c r="X11" s="281"/>
      <c r="Y11" s="281"/>
      <c r="Z11" s="281"/>
      <c r="AA11" s="281"/>
      <c r="AB11" s="281"/>
      <c r="AC11" s="281"/>
    </row>
    <row r="12" spans="1:29" s="172" customFormat="1" ht="14.25">
      <c r="A12" s="173"/>
      <c r="B12" s="156"/>
      <c r="C12" s="156"/>
      <c r="D12" s="156"/>
      <c r="E12" s="156"/>
      <c r="F12" s="156"/>
      <c r="G12" s="156"/>
      <c r="H12" s="156"/>
      <c r="I12" s="156"/>
      <c r="J12" s="156"/>
      <c r="K12" s="156"/>
      <c r="L12" s="156"/>
      <c r="M12" s="156"/>
      <c r="N12" s="149"/>
      <c r="O12" s="156"/>
      <c r="P12" s="156"/>
      <c r="Q12" s="156"/>
      <c r="S12" s="288"/>
      <c r="T12" s="281"/>
      <c r="U12" s="281"/>
      <c r="V12" s="281"/>
      <c r="W12" s="281"/>
      <c r="X12" s="281"/>
      <c r="Y12" s="281"/>
      <c r="Z12" s="281"/>
      <c r="AA12" s="281"/>
      <c r="AB12" s="281"/>
      <c r="AC12" s="281"/>
    </row>
    <row r="13" spans="1:29" s="172" customFormat="1" ht="14.25">
      <c r="A13" s="224" t="s">
        <v>235</v>
      </c>
      <c r="B13" s="174"/>
      <c r="C13" s="174"/>
      <c r="D13" s="174"/>
      <c r="E13" s="174"/>
      <c r="F13" s="174"/>
      <c r="G13" s="174"/>
      <c r="H13" s="174"/>
      <c r="I13" s="174"/>
      <c r="J13" s="174"/>
      <c r="K13" s="174"/>
      <c r="L13" s="174"/>
      <c r="M13" s="174"/>
      <c r="N13" s="149"/>
      <c r="O13" s="174"/>
      <c r="P13" s="174"/>
      <c r="Q13" s="174"/>
      <c r="S13" s="288"/>
      <c r="T13" s="281"/>
      <c r="U13" s="281"/>
      <c r="V13" s="281"/>
      <c r="W13" s="281"/>
      <c r="X13" s="281"/>
      <c r="Y13" s="281"/>
      <c r="Z13" s="281"/>
      <c r="AA13" s="281"/>
      <c r="AB13" s="281"/>
      <c r="AC13" s="281"/>
    </row>
    <row r="14" spans="1:29" s="172" customFormat="1">
      <c r="A14" s="260" t="s">
        <v>53</v>
      </c>
      <c r="B14" s="262" t="s">
        <v>206</v>
      </c>
      <c r="C14" s="262" t="s">
        <v>232</v>
      </c>
      <c r="D14" s="262" t="s">
        <v>241</v>
      </c>
      <c r="E14" s="262" t="s">
        <v>244</v>
      </c>
      <c r="F14" s="262"/>
      <c r="G14" s="262" t="s">
        <v>257</v>
      </c>
      <c r="H14" s="261" t="s">
        <v>259</v>
      </c>
      <c r="I14" s="261" t="s">
        <v>260</v>
      </c>
      <c r="J14" s="261" t="s">
        <v>263</v>
      </c>
      <c r="K14" s="261"/>
      <c r="L14" s="261" t="s">
        <v>281</v>
      </c>
      <c r="M14" s="261" t="s">
        <v>307</v>
      </c>
      <c r="N14" s="217"/>
      <c r="O14" s="262" t="s">
        <v>308</v>
      </c>
      <c r="P14" s="232"/>
      <c r="Q14" s="262" t="s">
        <v>309</v>
      </c>
      <c r="S14" s="288"/>
      <c r="T14" s="281"/>
      <c r="U14" s="281"/>
      <c r="V14" s="281"/>
      <c r="W14" s="281"/>
      <c r="X14" s="281"/>
      <c r="Y14" s="281"/>
      <c r="Z14" s="281"/>
      <c r="AA14" s="281"/>
      <c r="AB14" s="281"/>
      <c r="AC14" s="281"/>
    </row>
    <row r="15" spans="1:29" s="172" customFormat="1" ht="14.25">
      <c r="A15" s="150" t="s">
        <v>39</v>
      </c>
      <c r="B15" s="204">
        <v>94721</v>
      </c>
      <c r="C15" s="204">
        <v>98560</v>
      </c>
      <c r="D15" s="204">
        <v>101007</v>
      </c>
      <c r="E15" s="204">
        <v>99867</v>
      </c>
      <c r="F15" s="204"/>
      <c r="G15" s="204">
        <v>106531</v>
      </c>
      <c r="H15" s="204">
        <v>104501</v>
      </c>
      <c r="I15" s="204">
        <v>101533</v>
      </c>
      <c r="J15" s="204">
        <v>102397</v>
      </c>
      <c r="K15" s="204"/>
      <c r="L15" s="204">
        <v>105725</v>
      </c>
      <c r="M15" s="204">
        <v>110269</v>
      </c>
      <c r="N15" s="171"/>
      <c r="O15" s="204">
        <v>211032</v>
      </c>
      <c r="P15" s="171"/>
      <c r="Q15" s="204">
        <v>215994</v>
      </c>
      <c r="S15" s="288"/>
      <c r="T15" s="281"/>
      <c r="U15" s="281"/>
      <c r="V15" s="281"/>
      <c r="W15" s="281"/>
      <c r="X15" s="281"/>
      <c r="Y15" s="281"/>
      <c r="Z15" s="281"/>
      <c r="AA15" s="281"/>
      <c r="AB15" s="281"/>
      <c r="AC15" s="281"/>
    </row>
    <row r="16" spans="1:29" s="172" customFormat="1" ht="14.25">
      <c r="A16" s="176" t="s">
        <v>22</v>
      </c>
      <c r="B16" s="147">
        <v>53932</v>
      </c>
      <c r="C16" s="147">
        <v>53674</v>
      </c>
      <c r="D16" s="147">
        <v>60928</v>
      </c>
      <c r="E16" s="147">
        <v>60045</v>
      </c>
      <c r="F16" s="147"/>
      <c r="G16" s="147">
        <v>54375</v>
      </c>
      <c r="H16" s="147">
        <v>55676</v>
      </c>
      <c r="I16" s="147">
        <v>63997</v>
      </c>
      <c r="J16" s="147">
        <v>65243</v>
      </c>
      <c r="K16" s="147"/>
      <c r="L16" s="147">
        <v>63033</v>
      </c>
      <c r="M16" s="147">
        <v>63156</v>
      </c>
      <c r="N16" s="149"/>
      <c r="O16" s="147">
        <v>110051</v>
      </c>
      <c r="P16" s="171"/>
      <c r="Q16" s="147">
        <v>126189</v>
      </c>
      <c r="S16" s="288"/>
      <c r="T16" s="281"/>
      <c r="U16" s="281"/>
      <c r="V16" s="281"/>
      <c r="W16" s="281"/>
      <c r="X16" s="281"/>
      <c r="Y16" s="281"/>
      <c r="Z16" s="281"/>
      <c r="AA16" s="281"/>
      <c r="AB16" s="281"/>
      <c r="AC16" s="281"/>
    </row>
    <row r="17" spans="1:29" s="172" customFormat="1" ht="14.25">
      <c r="A17" s="143" t="s">
        <v>23</v>
      </c>
      <c r="B17" s="148">
        <v>1904</v>
      </c>
      <c r="C17" s="148">
        <v>5259</v>
      </c>
      <c r="D17" s="148">
        <v>5397</v>
      </c>
      <c r="E17" s="148">
        <v>1353</v>
      </c>
      <c r="F17" s="148"/>
      <c r="G17" s="148">
        <v>327</v>
      </c>
      <c r="H17" s="148">
        <v>311</v>
      </c>
      <c r="I17" s="148">
        <v>746</v>
      </c>
      <c r="J17" s="148">
        <v>738</v>
      </c>
      <c r="K17" s="148"/>
      <c r="L17" s="148">
        <v>-440</v>
      </c>
      <c r="M17" s="148">
        <v>775</v>
      </c>
      <c r="N17" s="149"/>
      <c r="O17" s="148">
        <v>638</v>
      </c>
      <c r="P17" s="171"/>
      <c r="Q17" s="148">
        <v>335</v>
      </c>
      <c r="S17" s="288"/>
      <c r="T17" s="281"/>
      <c r="U17" s="281"/>
      <c r="V17" s="281"/>
      <c r="W17" s="281"/>
      <c r="X17" s="281"/>
      <c r="Y17" s="281"/>
      <c r="Z17" s="281"/>
      <c r="AA17" s="281"/>
      <c r="AB17" s="281"/>
      <c r="AC17" s="281"/>
    </row>
    <row r="18" spans="1:29" s="172" customFormat="1" ht="14.25">
      <c r="A18" s="152" t="s">
        <v>265</v>
      </c>
      <c r="B18" s="153">
        <v>150557</v>
      </c>
      <c r="C18" s="153">
        <v>157493</v>
      </c>
      <c r="D18" s="153">
        <v>167332</v>
      </c>
      <c r="E18" s="153">
        <v>161265</v>
      </c>
      <c r="F18" s="153"/>
      <c r="G18" s="153">
        <v>161233</v>
      </c>
      <c r="H18" s="153">
        <v>160488</v>
      </c>
      <c r="I18" s="153">
        <v>166276</v>
      </c>
      <c r="J18" s="153">
        <v>168378</v>
      </c>
      <c r="K18" s="153"/>
      <c r="L18" s="153">
        <v>168318</v>
      </c>
      <c r="M18" s="153">
        <v>174200</v>
      </c>
      <c r="N18" s="155"/>
      <c r="O18" s="153">
        <v>321721</v>
      </c>
      <c r="P18" s="171"/>
      <c r="Q18" s="153">
        <v>342518</v>
      </c>
      <c r="S18" s="288"/>
      <c r="T18" s="281"/>
      <c r="U18" s="281"/>
      <c r="V18" s="281"/>
      <c r="W18" s="281"/>
      <c r="X18" s="281"/>
      <c r="Y18" s="281"/>
      <c r="Z18" s="281"/>
      <c r="AA18" s="281"/>
      <c r="AB18" s="281"/>
      <c r="AC18" s="281"/>
    </row>
    <row r="19" spans="1:29" s="172" customFormat="1" ht="15.75">
      <c r="A19" s="150" t="s">
        <v>304</v>
      </c>
      <c r="B19" s="148">
        <v>88723</v>
      </c>
      <c r="C19" s="148">
        <v>79083</v>
      </c>
      <c r="D19" s="148">
        <v>35673</v>
      </c>
      <c r="E19" s="148">
        <v>75359</v>
      </c>
      <c r="F19" s="148">
        <v>0</v>
      </c>
      <c r="G19" s="148">
        <v>63647</v>
      </c>
      <c r="H19" s="148">
        <v>69810</v>
      </c>
      <c r="I19" s="148">
        <v>54180</v>
      </c>
      <c r="J19" s="148">
        <v>37992</v>
      </c>
      <c r="K19" s="148"/>
      <c r="L19" s="148">
        <v>41139</v>
      </c>
      <c r="M19" s="148">
        <v>13306</v>
      </c>
      <c r="N19" s="149"/>
      <c r="O19" s="148">
        <v>133457</v>
      </c>
      <c r="P19" s="171"/>
      <c r="Q19" s="148">
        <v>54445</v>
      </c>
      <c r="S19" s="288"/>
      <c r="T19" s="281"/>
      <c r="U19" s="281"/>
      <c r="V19" s="281"/>
      <c r="W19" s="281"/>
      <c r="X19" s="281"/>
      <c r="Y19" s="281"/>
      <c r="Z19" s="281"/>
      <c r="AA19" s="281"/>
      <c r="AB19" s="281"/>
      <c r="AC19" s="281"/>
    </row>
    <row r="20" spans="1:29" s="172" customFormat="1" ht="14.25">
      <c r="A20" s="214" t="s">
        <v>237</v>
      </c>
      <c r="B20" s="225">
        <v>239280</v>
      </c>
      <c r="C20" s="225">
        <v>236576</v>
      </c>
      <c r="D20" s="225">
        <v>203005</v>
      </c>
      <c r="E20" s="225">
        <v>236624</v>
      </c>
      <c r="F20" s="225"/>
      <c r="G20" s="225">
        <v>224880</v>
      </c>
      <c r="H20" s="225">
        <v>230298</v>
      </c>
      <c r="I20" s="225">
        <v>220456</v>
      </c>
      <c r="J20" s="225">
        <v>206370</v>
      </c>
      <c r="K20" s="225"/>
      <c r="L20" s="225">
        <v>209457</v>
      </c>
      <c r="M20" s="225">
        <v>187506</v>
      </c>
      <c r="N20" s="144"/>
      <c r="O20" s="225">
        <v>455178</v>
      </c>
      <c r="P20" s="171"/>
      <c r="Q20" s="225">
        <v>396963</v>
      </c>
      <c r="S20" s="288"/>
      <c r="T20" s="281"/>
      <c r="U20" s="281"/>
      <c r="V20" s="281"/>
      <c r="W20" s="281"/>
      <c r="X20" s="281"/>
      <c r="Y20" s="281"/>
      <c r="Z20" s="281"/>
      <c r="AA20" s="281"/>
      <c r="AB20" s="281"/>
      <c r="AC20" s="281"/>
    </row>
    <row r="21" spans="1:29" s="172" customFormat="1" ht="14.25">
      <c r="A21" s="173"/>
      <c r="B21" s="156"/>
      <c r="C21" s="156"/>
      <c r="D21" s="156"/>
      <c r="E21" s="156"/>
      <c r="F21" s="156"/>
      <c r="G21" s="156"/>
      <c r="H21" s="156"/>
      <c r="I21" s="156"/>
      <c r="J21" s="156"/>
      <c r="K21" s="156"/>
      <c r="L21" s="156"/>
      <c r="M21" s="156"/>
      <c r="N21" s="149"/>
      <c r="O21" s="156"/>
      <c r="P21" s="156"/>
      <c r="Q21" s="156"/>
      <c r="S21" s="288"/>
      <c r="T21" s="281"/>
      <c r="U21" s="281"/>
      <c r="V21" s="281"/>
      <c r="W21" s="281"/>
      <c r="X21" s="281"/>
      <c r="Y21" s="281"/>
      <c r="Z21" s="281"/>
      <c r="AA21" s="281"/>
      <c r="AB21" s="281"/>
      <c r="AC21" s="281"/>
    </row>
    <row r="22" spans="1:29" s="172" customFormat="1" ht="14.25">
      <c r="A22" s="224" t="s">
        <v>252</v>
      </c>
      <c r="B22" s="174"/>
      <c r="C22" s="174"/>
      <c r="D22" s="174"/>
      <c r="E22" s="174"/>
      <c r="F22" s="174"/>
      <c r="G22" s="174"/>
      <c r="H22" s="174"/>
      <c r="I22" s="174"/>
      <c r="J22" s="174"/>
      <c r="K22" s="174"/>
      <c r="L22" s="174"/>
      <c r="M22" s="174"/>
      <c r="N22" s="149"/>
      <c r="O22" s="174"/>
      <c r="P22" s="174"/>
      <c r="Q22" s="174"/>
      <c r="S22" s="288"/>
      <c r="T22" s="281"/>
      <c r="U22" s="281"/>
      <c r="V22" s="281"/>
      <c r="W22" s="281"/>
      <c r="X22" s="281"/>
      <c r="Y22" s="281"/>
      <c r="Z22" s="281"/>
      <c r="AA22" s="281"/>
      <c r="AB22" s="281"/>
      <c r="AC22" s="281"/>
    </row>
    <row r="23" spans="1:29" s="172" customFormat="1">
      <c r="A23" s="260" t="s">
        <v>53</v>
      </c>
      <c r="B23" s="262" t="s">
        <v>206</v>
      </c>
      <c r="C23" s="262" t="s">
        <v>232</v>
      </c>
      <c r="D23" s="262" t="s">
        <v>241</v>
      </c>
      <c r="E23" s="262" t="s">
        <v>244</v>
      </c>
      <c r="F23" s="262"/>
      <c r="G23" s="262" t="s">
        <v>257</v>
      </c>
      <c r="H23" s="261" t="s">
        <v>259</v>
      </c>
      <c r="I23" s="261" t="s">
        <v>260</v>
      </c>
      <c r="J23" s="261" t="s">
        <v>263</v>
      </c>
      <c r="K23" s="261"/>
      <c r="L23" s="261" t="s">
        <v>281</v>
      </c>
      <c r="M23" s="261" t="s">
        <v>307</v>
      </c>
      <c r="N23" s="217"/>
      <c r="O23" s="262" t="s">
        <v>308</v>
      </c>
      <c r="P23" s="232"/>
      <c r="Q23" s="262" t="s">
        <v>309</v>
      </c>
      <c r="S23" s="288"/>
      <c r="T23" s="281"/>
      <c r="U23" s="281"/>
      <c r="V23" s="281"/>
      <c r="W23" s="281"/>
      <c r="X23" s="281"/>
      <c r="Y23" s="281"/>
      <c r="Z23" s="281"/>
      <c r="AA23" s="281"/>
      <c r="AB23" s="281"/>
      <c r="AC23" s="281"/>
    </row>
    <row r="24" spans="1:29" s="172" customFormat="1" ht="14.25">
      <c r="A24" s="150" t="s">
        <v>276</v>
      </c>
      <c r="B24" s="204">
        <v>18120</v>
      </c>
      <c r="C24" s="204">
        <v>2242</v>
      </c>
      <c r="D24" s="204">
        <v>26456</v>
      </c>
      <c r="E24" s="204">
        <v>1016</v>
      </c>
      <c r="F24" s="204"/>
      <c r="G24" s="204">
        <v>4875</v>
      </c>
      <c r="H24" s="204">
        <v>313</v>
      </c>
      <c r="I24" s="204">
        <v>4580</v>
      </c>
      <c r="J24" s="204">
        <v>209</v>
      </c>
      <c r="K24" s="204"/>
      <c r="L24" s="204">
        <v>334</v>
      </c>
      <c r="M24" s="204">
        <v>6731</v>
      </c>
      <c r="N24" s="171"/>
      <c r="O24" s="204">
        <v>5188</v>
      </c>
      <c r="P24" s="171"/>
      <c r="Q24" s="204">
        <v>7065</v>
      </c>
      <c r="S24" s="288"/>
      <c r="T24" s="281"/>
      <c r="U24" s="281"/>
      <c r="V24" s="281"/>
      <c r="W24" s="281"/>
      <c r="X24" s="281"/>
      <c r="Y24" s="281"/>
      <c r="Z24" s="281"/>
      <c r="AA24" s="281"/>
      <c r="AB24" s="281"/>
      <c r="AC24" s="281"/>
    </row>
    <row r="25" spans="1:29" s="172" customFormat="1" ht="14.25">
      <c r="A25" s="176" t="s">
        <v>10</v>
      </c>
      <c r="B25" s="147">
        <v>-934</v>
      </c>
      <c r="C25" s="147">
        <v>-559</v>
      </c>
      <c r="D25" s="147">
        <v>-1751</v>
      </c>
      <c r="E25" s="147">
        <v>-1135</v>
      </c>
      <c r="F25" s="147"/>
      <c r="G25" s="147">
        <v>-1215</v>
      </c>
      <c r="H25" s="147">
        <v>-1364</v>
      </c>
      <c r="I25" s="147">
        <v>-1187</v>
      </c>
      <c r="J25" s="147">
        <v>-1242</v>
      </c>
      <c r="K25" s="147"/>
      <c r="L25" s="147">
        <v>-604</v>
      </c>
      <c r="M25" s="147">
        <v>-644</v>
      </c>
      <c r="N25" s="149"/>
      <c r="O25" s="147">
        <v>-2579</v>
      </c>
      <c r="P25" s="171"/>
      <c r="Q25" s="147">
        <v>-1248</v>
      </c>
      <c r="S25" s="288"/>
      <c r="T25" s="281"/>
      <c r="U25" s="281"/>
      <c r="V25" s="281"/>
      <c r="W25" s="281"/>
      <c r="X25" s="281"/>
      <c r="Y25" s="281"/>
      <c r="Z25" s="281"/>
      <c r="AA25" s="281"/>
      <c r="AB25" s="281"/>
      <c r="AC25" s="281"/>
    </row>
    <row r="26" spans="1:29" s="172" customFormat="1" ht="14.25">
      <c r="A26" s="199" t="s">
        <v>275</v>
      </c>
      <c r="B26" s="156">
        <v>17186</v>
      </c>
      <c r="C26" s="156">
        <v>1683</v>
      </c>
      <c r="D26" s="156">
        <v>24705</v>
      </c>
      <c r="E26" s="156">
        <v>-119</v>
      </c>
      <c r="F26" s="156"/>
      <c r="G26" s="156">
        <v>3660</v>
      </c>
      <c r="H26" s="156">
        <v>-1051</v>
      </c>
      <c r="I26" s="156">
        <v>3393</v>
      </c>
      <c r="J26" s="156">
        <v>-1033</v>
      </c>
      <c r="K26" s="156"/>
      <c r="L26" s="156">
        <v>-270</v>
      </c>
      <c r="M26" s="156">
        <v>6087</v>
      </c>
      <c r="N26" s="155"/>
      <c r="O26" s="156">
        <v>2609</v>
      </c>
      <c r="P26" s="171"/>
      <c r="Q26" s="156">
        <v>5817</v>
      </c>
      <c r="S26" s="288"/>
      <c r="T26" s="281"/>
      <c r="U26" s="281"/>
      <c r="V26" s="281"/>
      <c r="W26" s="281"/>
      <c r="X26" s="281"/>
      <c r="Y26" s="281"/>
      <c r="Z26" s="281"/>
      <c r="AA26" s="281"/>
      <c r="AB26" s="281"/>
      <c r="AC26" s="281"/>
    </row>
    <row r="27" spans="1:29" s="172" customFormat="1" ht="14.25">
      <c r="A27" s="146" t="s">
        <v>271</v>
      </c>
      <c r="B27" s="147">
        <v>-11988</v>
      </c>
      <c r="C27" s="147">
        <v>-12067</v>
      </c>
      <c r="D27" s="147">
        <v>-11509</v>
      </c>
      <c r="E27" s="147">
        <v>-9420</v>
      </c>
      <c r="F27" s="147"/>
      <c r="G27" s="147">
        <v>-9941</v>
      </c>
      <c r="H27" s="147">
        <v>-10336</v>
      </c>
      <c r="I27" s="147">
        <v>-10609</v>
      </c>
      <c r="J27" s="147">
        <v>-7775</v>
      </c>
      <c r="K27" s="147"/>
      <c r="L27" s="147">
        <v>-11850</v>
      </c>
      <c r="M27" s="147">
        <v>-14171</v>
      </c>
      <c r="N27" s="149"/>
      <c r="O27" s="147">
        <v>-20277</v>
      </c>
      <c r="P27" s="171"/>
      <c r="Q27" s="147">
        <v>-26021</v>
      </c>
      <c r="S27" s="288"/>
      <c r="T27" s="281"/>
      <c r="U27" s="281"/>
      <c r="V27" s="281"/>
      <c r="W27" s="281"/>
      <c r="X27" s="281"/>
      <c r="Y27" s="281"/>
      <c r="Z27" s="281"/>
      <c r="AA27" s="281"/>
      <c r="AB27" s="281"/>
      <c r="AC27" s="281"/>
    </row>
    <row r="28" spans="1:29" s="172" customFormat="1" ht="14.25">
      <c r="A28" s="214" t="s">
        <v>236</v>
      </c>
      <c r="B28" s="225">
        <v>5198</v>
      </c>
      <c r="C28" s="225">
        <v>-10384</v>
      </c>
      <c r="D28" s="225">
        <v>13196</v>
      </c>
      <c r="E28" s="225">
        <v>-9539</v>
      </c>
      <c r="F28" s="225"/>
      <c r="G28" s="225">
        <v>-6281</v>
      </c>
      <c r="H28" s="225">
        <v>-11387</v>
      </c>
      <c r="I28" s="225">
        <v>-7216</v>
      </c>
      <c r="J28" s="225">
        <v>-8808</v>
      </c>
      <c r="K28" s="225"/>
      <c r="L28" s="225">
        <v>-12120</v>
      </c>
      <c r="M28" s="225">
        <v>-8084</v>
      </c>
      <c r="N28" s="144"/>
      <c r="O28" s="225">
        <v>-17668</v>
      </c>
      <c r="P28" s="171"/>
      <c r="Q28" s="225">
        <v>-20204</v>
      </c>
      <c r="S28" s="288"/>
      <c r="T28" s="281"/>
      <c r="U28" s="281"/>
      <c r="V28" s="281"/>
      <c r="W28" s="281"/>
      <c r="X28" s="281"/>
      <c r="Y28" s="281"/>
      <c r="Z28" s="281"/>
      <c r="AA28" s="281"/>
      <c r="AB28" s="281"/>
      <c r="AC28" s="281"/>
    </row>
    <row r="29" spans="1:29" s="172" customFormat="1" ht="14.25">
      <c r="A29" s="173"/>
      <c r="B29" s="156"/>
      <c r="C29" s="156"/>
      <c r="D29" s="156"/>
      <c r="E29" s="156"/>
      <c r="F29" s="156"/>
      <c r="G29" s="156"/>
      <c r="H29" s="156"/>
      <c r="I29" s="156"/>
      <c r="J29" s="156"/>
      <c r="K29" s="156"/>
      <c r="L29" s="156"/>
      <c r="M29" s="156"/>
      <c r="N29" s="155"/>
      <c r="O29" s="156"/>
      <c r="P29" s="155"/>
      <c r="Q29" s="156"/>
    </row>
    <row r="30" spans="1:29" s="172" customFormat="1" ht="14.25" customHeight="1">
      <c r="A30" s="292" t="s">
        <v>310</v>
      </c>
      <c r="B30" s="292"/>
      <c r="C30" s="292"/>
      <c r="D30" s="292"/>
      <c r="E30" s="292"/>
      <c r="F30" s="292"/>
      <c r="G30" s="292"/>
      <c r="H30" s="292"/>
      <c r="I30" s="292"/>
      <c r="J30" s="292"/>
      <c r="K30" s="292"/>
      <c r="L30" s="292"/>
      <c r="M30" s="292"/>
      <c r="N30" s="292"/>
    </row>
    <row r="31" spans="1:29" s="172" customFormat="1" ht="14.25" customHeight="1">
      <c r="A31" s="292"/>
      <c r="B31" s="292"/>
      <c r="C31" s="292"/>
      <c r="D31" s="292"/>
      <c r="E31" s="292"/>
      <c r="F31" s="292"/>
      <c r="G31" s="292"/>
      <c r="H31" s="292"/>
      <c r="I31" s="292"/>
      <c r="J31" s="292"/>
      <c r="K31" s="292"/>
      <c r="L31" s="292"/>
      <c r="M31" s="292"/>
      <c r="N31" s="292"/>
    </row>
    <row r="32" spans="1:29" s="172" customFormat="1" ht="14.25">
      <c r="A32" s="173"/>
      <c r="B32" s="156"/>
      <c r="C32" s="156"/>
      <c r="D32" s="156"/>
      <c r="E32" s="156"/>
      <c r="F32" s="156"/>
      <c r="G32" s="156"/>
      <c r="H32" s="156"/>
      <c r="I32" s="156"/>
      <c r="J32" s="156"/>
      <c r="K32" s="156"/>
      <c r="L32" s="156"/>
      <c r="M32" s="156"/>
      <c r="N32" s="155"/>
      <c r="O32" s="156"/>
      <c r="P32" s="155"/>
      <c r="Q32" s="156"/>
    </row>
  </sheetData>
  <mergeCells count="1">
    <mergeCell ref="A30:N31"/>
  </mergeCells>
  <pageMargins left="0.7" right="0.7" top="0.75" bottom="0.75" header="0.3" footer="0.3"/>
  <pageSetup paperSize="5"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D91C-DC38-4289-881F-EBA739C564AE}">
  <sheetPr>
    <pageSetUpPr fitToPage="1"/>
  </sheetPr>
  <dimension ref="A1:AC41"/>
  <sheetViews>
    <sheetView showGridLines="0" zoomScale="85" zoomScaleNormal="85" zoomScaleSheetLayoutView="85" workbookViewId="0"/>
  </sheetViews>
  <sheetFormatPr defaultRowHeight="15"/>
  <cols>
    <col min="1" max="1" width="52.7109375" style="77" customWidth="1"/>
    <col min="2" max="5" width="12" style="77" bestFit="1" customWidth="1"/>
    <col min="6" max="6" width="0.5703125" style="77" customWidth="1"/>
    <col min="7" max="10" width="12" style="77" bestFit="1" customWidth="1"/>
    <col min="11" max="11" width="0.5703125" style="77" customWidth="1"/>
    <col min="12" max="13" width="12" style="77" customWidth="1"/>
    <col min="14" max="14" width="0.5703125" style="77" customWidth="1"/>
    <col min="15" max="15" width="12" style="77" bestFit="1" customWidth="1"/>
    <col min="16" max="16" width="0.5703125" style="77" customWidth="1"/>
    <col min="17" max="17" width="12" style="77" bestFit="1" customWidth="1"/>
    <col min="18" max="16384" width="9.140625" style="77"/>
  </cols>
  <sheetData>
    <row r="1" spans="1:29" ht="21.75" thickBot="1">
      <c r="A1" s="192" t="s">
        <v>285</v>
      </c>
      <c r="B1" s="139"/>
      <c r="C1" s="139"/>
      <c r="D1" s="139"/>
      <c r="E1" s="139"/>
      <c r="F1" s="139"/>
      <c r="G1" s="139"/>
      <c r="H1" s="139"/>
      <c r="I1" s="139"/>
      <c r="J1" s="139"/>
      <c r="K1" s="139"/>
      <c r="L1" s="139"/>
      <c r="M1" s="139"/>
      <c r="N1" s="139"/>
      <c r="O1" s="139"/>
      <c r="P1" s="139"/>
      <c r="Q1" s="139"/>
    </row>
    <row r="2" spans="1:29">
      <c r="A2" s="140"/>
      <c r="B2" s="140"/>
      <c r="C2" s="140"/>
      <c r="D2" s="140"/>
      <c r="E2" s="140"/>
      <c r="F2" s="140"/>
      <c r="G2" s="140"/>
      <c r="H2" s="140"/>
      <c r="I2" s="140"/>
      <c r="J2" s="140"/>
      <c r="K2" s="140"/>
      <c r="L2" s="140"/>
      <c r="M2" s="140"/>
      <c r="N2" s="140"/>
      <c r="O2" s="141"/>
      <c r="P2" s="140"/>
      <c r="Q2" s="141"/>
    </row>
    <row r="3" spans="1:29" s="135" customFormat="1" ht="25.15" customHeight="1">
      <c r="A3" s="260" t="s">
        <v>286</v>
      </c>
      <c r="B3" s="262" t="s">
        <v>206</v>
      </c>
      <c r="C3" s="262" t="s">
        <v>232</v>
      </c>
      <c r="D3" s="262" t="s">
        <v>241</v>
      </c>
      <c r="E3" s="262" t="s">
        <v>244</v>
      </c>
      <c r="F3" s="262"/>
      <c r="G3" s="262" t="s">
        <v>257</v>
      </c>
      <c r="H3" s="261" t="s">
        <v>259</v>
      </c>
      <c r="I3" s="261" t="s">
        <v>260</v>
      </c>
      <c r="J3" s="261" t="s">
        <v>263</v>
      </c>
      <c r="K3" s="261"/>
      <c r="L3" s="261" t="s">
        <v>281</v>
      </c>
      <c r="M3" s="261" t="s">
        <v>307</v>
      </c>
      <c r="N3" s="217"/>
      <c r="O3" s="261" t="s">
        <v>308</v>
      </c>
      <c r="P3" s="232"/>
      <c r="Q3" s="261" t="s">
        <v>309</v>
      </c>
      <c r="R3" s="161"/>
    </row>
    <row r="4" spans="1:29">
      <c r="A4" s="196" t="s">
        <v>0</v>
      </c>
      <c r="B4" s="263"/>
      <c r="C4" s="263"/>
      <c r="D4" s="263"/>
      <c r="E4" s="263"/>
      <c r="F4" s="263"/>
      <c r="G4" s="263"/>
      <c r="H4" s="263"/>
      <c r="I4" s="263"/>
      <c r="J4" s="263"/>
      <c r="K4" s="263"/>
      <c r="L4" s="263"/>
      <c r="M4" s="263"/>
      <c r="N4" s="181"/>
      <c r="O4" s="263"/>
      <c r="P4" s="179"/>
      <c r="Q4" s="263"/>
      <c r="R4" s="161"/>
    </row>
    <row r="5" spans="1:29">
      <c r="A5" s="244" t="s">
        <v>74</v>
      </c>
      <c r="B5" s="245">
        <v>269543</v>
      </c>
      <c r="C5" s="245">
        <v>281305</v>
      </c>
      <c r="D5" s="245">
        <v>301443</v>
      </c>
      <c r="E5" s="245">
        <v>302634</v>
      </c>
      <c r="F5" s="245"/>
      <c r="G5" s="245">
        <v>286726</v>
      </c>
      <c r="H5" s="245">
        <v>341626</v>
      </c>
      <c r="I5" s="245">
        <v>358750</v>
      </c>
      <c r="J5" s="245">
        <v>358150</v>
      </c>
      <c r="K5" s="245"/>
      <c r="L5" s="245">
        <v>380026</v>
      </c>
      <c r="M5" s="245">
        <v>388215</v>
      </c>
      <c r="N5" s="181"/>
      <c r="O5" s="245">
        <v>628352</v>
      </c>
      <c r="P5" s="179"/>
      <c r="Q5" s="245">
        <v>768241</v>
      </c>
      <c r="R5" s="161"/>
      <c r="S5" s="289"/>
      <c r="T5" s="282"/>
      <c r="U5" s="282"/>
      <c r="V5" s="282"/>
      <c r="W5" s="282"/>
      <c r="X5" s="282"/>
      <c r="Y5" s="282"/>
      <c r="Z5" s="282"/>
      <c r="AA5" s="282"/>
      <c r="AB5" s="282"/>
      <c r="AC5" s="282"/>
    </row>
    <row r="6" spans="1:29">
      <c r="A6" s="246" t="s">
        <v>247</v>
      </c>
      <c r="B6" s="247">
        <v>15067</v>
      </c>
      <c r="C6" s="247">
        <v>23629</v>
      </c>
      <c r="D6" s="247">
        <v>16209</v>
      </c>
      <c r="E6" s="247">
        <v>62719</v>
      </c>
      <c r="F6" s="247"/>
      <c r="G6" s="247">
        <v>13551</v>
      </c>
      <c r="H6" s="247">
        <v>15440</v>
      </c>
      <c r="I6" s="247">
        <v>13154</v>
      </c>
      <c r="J6" s="247">
        <v>70133</v>
      </c>
      <c r="K6" s="247"/>
      <c r="L6" s="247">
        <v>19569</v>
      </c>
      <c r="M6" s="247">
        <v>31124</v>
      </c>
      <c r="N6" s="181"/>
      <c r="O6" s="247">
        <v>28991</v>
      </c>
      <c r="P6" s="179"/>
      <c r="Q6" s="247">
        <v>50693</v>
      </c>
      <c r="R6" s="161"/>
      <c r="S6" s="289"/>
      <c r="T6" s="282"/>
      <c r="U6" s="282"/>
      <c r="V6" s="282"/>
      <c r="W6" s="282"/>
      <c r="X6" s="282"/>
      <c r="Y6" s="282"/>
      <c r="Z6" s="282"/>
      <c r="AA6" s="282"/>
      <c r="AB6" s="282"/>
      <c r="AC6" s="282"/>
    </row>
    <row r="7" spans="1:29">
      <c r="A7" s="244" t="s">
        <v>287</v>
      </c>
      <c r="B7" s="248"/>
      <c r="C7" s="248"/>
      <c r="D7" s="248"/>
      <c r="E7" s="248"/>
      <c r="F7" s="248"/>
      <c r="G7" s="248"/>
      <c r="H7" s="248"/>
      <c r="I7" s="248"/>
      <c r="J7" s="248"/>
      <c r="K7" s="248"/>
      <c r="L7" s="248"/>
      <c r="M7" s="248"/>
      <c r="N7" s="181"/>
      <c r="O7" s="248"/>
      <c r="P7" s="179"/>
      <c r="Q7" s="248"/>
      <c r="R7" s="161"/>
      <c r="S7" s="289"/>
      <c r="T7" s="282"/>
      <c r="U7" s="282"/>
      <c r="V7" s="282"/>
      <c r="W7" s="282"/>
      <c r="X7" s="282"/>
      <c r="Y7" s="282"/>
      <c r="Z7" s="282"/>
      <c r="AA7" s="282"/>
      <c r="AB7" s="282"/>
      <c r="AC7" s="282"/>
    </row>
    <row r="8" spans="1:29">
      <c r="A8" s="249" t="s">
        <v>246</v>
      </c>
      <c r="B8" s="247">
        <v>352593</v>
      </c>
      <c r="C8" s="247">
        <v>120393</v>
      </c>
      <c r="D8" s="247">
        <v>336910</v>
      </c>
      <c r="E8" s="247">
        <v>496297</v>
      </c>
      <c r="F8" s="247"/>
      <c r="G8" s="247">
        <v>-124165</v>
      </c>
      <c r="H8" s="247">
        <v>129085</v>
      </c>
      <c r="I8" s="247">
        <v>124856</v>
      </c>
      <c r="J8" s="247">
        <v>-530081</v>
      </c>
      <c r="K8" s="247"/>
      <c r="L8" s="247">
        <v>251497</v>
      </c>
      <c r="M8" s="247">
        <v>176862</v>
      </c>
      <c r="N8" s="181"/>
      <c r="O8" s="247">
        <v>4920</v>
      </c>
      <c r="P8" s="179"/>
      <c r="Q8" s="247">
        <v>428359</v>
      </c>
      <c r="R8" s="161"/>
      <c r="S8" s="289"/>
      <c r="T8" s="282"/>
      <c r="U8" s="282"/>
      <c r="V8" s="282"/>
      <c r="W8" s="282"/>
      <c r="X8" s="282"/>
      <c r="Y8" s="282"/>
      <c r="Z8" s="282"/>
      <c r="AA8" s="282"/>
      <c r="AB8" s="282"/>
      <c r="AC8" s="282"/>
    </row>
    <row r="9" spans="1:29">
      <c r="A9" s="250" t="s">
        <v>251</v>
      </c>
      <c r="B9" s="251">
        <v>38553</v>
      </c>
      <c r="C9" s="251">
        <v>16836</v>
      </c>
      <c r="D9" s="251">
        <v>47488</v>
      </c>
      <c r="E9" s="251">
        <v>58753</v>
      </c>
      <c r="F9" s="251"/>
      <c r="G9" s="251">
        <v>-12994</v>
      </c>
      <c r="H9" s="251">
        <v>22175</v>
      </c>
      <c r="I9" s="251">
        <v>16153</v>
      </c>
      <c r="J9" s="251">
        <v>-20212</v>
      </c>
      <c r="K9" s="251"/>
      <c r="L9" s="251">
        <v>26025</v>
      </c>
      <c r="M9" s="251">
        <v>39602</v>
      </c>
      <c r="N9" s="181"/>
      <c r="O9" s="251">
        <v>9181</v>
      </c>
      <c r="P9" s="179"/>
      <c r="Q9" s="251">
        <v>65627</v>
      </c>
      <c r="R9" s="161"/>
      <c r="S9" s="289"/>
      <c r="T9" s="282"/>
      <c r="U9" s="282"/>
      <c r="V9" s="282"/>
      <c r="W9" s="282"/>
      <c r="X9" s="282"/>
      <c r="Y9" s="282"/>
      <c r="Z9" s="282"/>
      <c r="AA9" s="282"/>
      <c r="AB9" s="282"/>
      <c r="AC9" s="282"/>
    </row>
    <row r="10" spans="1:29">
      <c r="A10" s="252" t="s">
        <v>288</v>
      </c>
      <c r="B10" s="247">
        <v>391146</v>
      </c>
      <c r="C10" s="247">
        <v>137229</v>
      </c>
      <c r="D10" s="247">
        <v>384398</v>
      </c>
      <c r="E10" s="247">
        <v>555050</v>
      </c>
      <c r="F10" s="247"/>
      <c r="G10" s="247">
        <v>-137159</v>
      </c>
      <c r="H10" s="247">
        <v>151260</v>
      </c>
      <c r="I10" s="247">
        <v>141009</v>
      </c>
      <c r="J10" s="247">
        <v>-550293</v>
      </c>
      <c r="K10" s="247"/>
      <c r="L10" s="247">
        <v>277522</v>
      </c>
      <c r="M10" s="247">
        <v>216464</v>
      </c>
      <c r="N10" s="181"/>
      <c r="O10" s="247">
        <v>14101</v>
      </c>
      <c r="P10" s="179"/>
      <c r="Q10" s="247">
        <v>493986</v>
      </c>
      <c r="R10" s="161"/>
      <c r="S10" s="289"/>
      <c r="T10" s="282"/>
      <c r="U10" s="282"/>
      <c r="V10" s="282"/>
      <c r="W10" s="282"/>
      <c r="X10" s="282"/>
      <c r="Y10" s="282"/>
      <c r="Z10" s="282"/>
      <c r="AA10" s="282"/>
      <c r="AB10" s="282"/>
      <c r="AC10" s="282"/>
    </row>
    <row r="11" spans="1:29">
      <c r="A11" s="244" t="s">
        <v>245</v>
      </c>
      <c r="B11" s="251">
        <v>6348</v>
      </c>
      <c r="C11" s="251">
        <v>7545</v>
      </c>
      <c r="D11" s="251">
        <v>9670</v>
      </c>
      <c r="E11" s="251">
        <v>7868</v>
      </c>
      <c r="F11" s="251"/>
      <c r="G11" s="251">
        <v>3785</v>
      </c>
      <c r="H11" s="251">
        <v>14990</v>
      </c>
      <c r="I11" s="251">
        <v>4818</v>
      </c>
      <c r="J11" s="251">
        <v>7125</v>
      </c>
      <c r="K11" s="251"/>
      <c r="L11" s="251">
        <v>660</v>
      </c>
      <c r="M11" s="251">
        <v>776</v>
      </c>
      <c r="N11" s="181"/>
      <c r="O11" s="251">
        <v>18775</v>
      </c>
      <c r="P11" s="179"/>
      <c r="Q11" s="251">
        <v>1436</v>
      </c>
      <c r="R11" s="161"/>
      <c r="S11" s="289"/>
      <c r="T11" s="282"/>
      <c r="U11" s="282"/>
      <c r="V11" s="282"/>
      <c r="W11" s="282"/>
      <c r="X11" s="282"/>
      <c r="Y11" s="282"/>
      <c r="Z11" s="282"/>
      <c r="AA11" s="282"/>
      <c r="AB11" s="282"/>
      <c r="AC11" s="282"/>
    </row>
    <row r="12" spans="1:29">
      <c r="A12" s="253" t="s">
        <v>31</v>
      </c>
      <c r="B12" s="264">
        <v>682104</v>
      </c>
      <c r="C12" s="264">
        <v>449708</v>
      </c>
      <c r="D12" s="264">
        <v>711720</v>
      </c>
      <c r="E12" s="264">
        <v>928271</v>
      </c>
      <c r="F12" s="264"/>
      <c r="G12" s="264">
        <v>166903</v>
      </c>
      <c r="H12" s="264">
        <v>523316</v>
      </c>
      <c r="I12" s="264">
        <v>517731</v>
      </c>
      <c r="J12" s="264">
        <v>-114885</v>
      </c>
      <c r="K12" s="264"/>
      <c r="L12" s="264">
        <v>677777</v>
      </c>
      <c r="M12" s="264">
        <v>636579</v>
      </c>
      <c r="N12" s="181"/>
      <c r="O12" s="264">
        <v>690219</v>
      </c>
      <c r="P12" s="179"/>
      <c r="Q12" s="264">
        <v>1314356</v>
      </c>
      <c r="R12" s="161"/>
      <c r="S12" s="289"/>
      <c r="T12" s="282"/>
      <c r="U12" s="282"/>
      <c r="V12" s="282"/>
      <c r="W12" s="282"/>
      <c r="X12" s="282"/>
      <c r="Y12" s="282"/>
      <c r="Z12" s="282"/>
      <c r="AA12" s="282"/>
      <c r="AB12" s="282"/>
      <c r="AC12" s="282"/>
    </row>
    <row r="13" spans="1:29">
      <c r="A13" s="196" t="s">
        <v>1</v>
      </c>
      <c r="B13" s="265"/>
      <c r="C13" s="265"/>
      <c r="D13" s="265"/>
      <c r="E13" s="265"/>
      <c r="F13" s="265"/>
      <c r="G13" s="265"/>
      <c r="H13" s="265"/>
      <c r="I13" s="265"/>
      <c r="J13" s="265"/>
      <c r="K13" s="265"/>
      <c r="L13" s="265"/>
      <c r="M13" s="265"/>
      <c r="N13" s="181"/>
      <c r="O13" s="265"/>
      <c r="P13" s="179"/>
      <c r="Q13" s="265"/>
      <c r="R13" s="161"/>
      <c r="S13" s="289"/>
      <c r="T13" s="282"/>
      <c r="U13" s="282"/>
      <c r="V13" s="282"/>
      <c r="W13" s="282"/>
      <c r="X13" s="282"/>
      <c r="Y13" s="282"/>
      <c r="Z13" s="282"/>
      <c r="AA13" s="282"/>
      <c r="AB13" s="282"/>
      <c r="AC13" s="282"/>
    </row>
    <row r="14" spans="1:29">
      <c r="A14" s="246" t="s">
        <v>38</v>
      </c>
      <c r="B14" s="247"/>
      <c r="C14" s="247"/>
      <c r="D14" s="247"/>
      <c r="E14" s="247"/>
      <c r="F14" s="247"/>
      <c r="G14" s="247"/>
      <c r="H14" s="247"/>
      <c r="I14" s="247"/>
      <c r="J14" s="247"/>
      <c r="K14" s="247"/>
      <c r="L14" s="247"/>
      <c r="M14" s="247"/>
      <c r="N14" s="181"/>
      <c r="O14" s="247"/>
      <c r="P14" s="179"/>
      <c r="Q14" s="247"/>
      <c r="R14" s="161"/>
      <c r="S14" s="289"/>
      <c r="T14" s="282"/>
      <c r="U14" s="282"/>
      <c r="V14" s="282"/>
      <c r="W14" s="282"/>
      <c r="X14" s="282"/>
      <c r="Y14" s="282"/>
      <c r="Z14" s="282"/>
      <c r="AA14" s="282"/>
      <c r="AB14" s="282"/>
      <c r="AC14" s="282"/>
    </row>
    <row r="15" spans="1:29">
      <c r="A15" s="250" t="s">
        <v>39</v>
      </c>
      <c r="B15" s="248">
        <v>101613</v>
      </c>
      <c r="C15" s="248">
        <v>105545</v>
      </c>
      <c r="D15" s="248">
        <v>108853</v>
      </c>
      <c r="E15" s="248">
        <v>112871</v>
      </c>
      <c r="F15" s="248"/>
      <c r="G15" s="248">
        <v>115826</v>
      </c>
      <c r="H15" s="248">
        <v>115075</v>
      </c>
      <c r="I15" s="248">
        <v>112722</v>
      </c>
      <c r="J15" s="248">
        <v>115981</v>
      </c>
      <c r="K15" s="248"/>
      <c r="L15" s="248">
        <v>119163</v>
      </c>
      <c r="M15" s="248">
        <v>123669</v>
      </c>
      <c r="N15" s="181"/>
      <c r="O15" s="248">
        <v>230901</v>
      </c>
      <c r="P15" s="179"/>
      <c r="Q15" s="248">
        <v>242832</v>
      </c>
      <c r="R15" s="161"/>
      <c r="S15" s="289"/>
      <c r="T15" s="282"/>
      <c r="U15" s="282"/>
      <c r="V15" s="282"/>
      <c r="W15" s="282"/>
      <c r="X15" s="282"/>
      <c r="Y15" s="282"/>
      <c r="Z15" s="282"/>
      <c r="AA15" s="282"/>
      <c r="AB15" s="282"/>
      <c r="AC15" s="282"/>
    </row>
    <row r="16" spans="1:29">
      <c r="A16" s="249" t="s">
        <v>3</v>
      </c>
      <c r="B16" s="247">
        <v>23107</v>
      </c>
      <c r="C16" s="247">
        <v>22740</v>
      </c>
      <c r="D16" s="247">
        <v>24485</v>
      </c>
      <c r="E16" s="247">
        <v>21118</v>
      </c>
      <c r="F16" s="247"/>
      <c r="G16" s="247">
        <v>35525</v>
      </c>
      <c r="H16" s="247">
        <v>37784</v>
      </c>
      <c r="I16" s="247">
        <v>50334</v>
      </c>
      <c r="J16" s="247">
        <v>49585</v>
      </c>
      <c r="K16" s="247"/>
      <c r="L16" s="247">
        <v>45077</v>
      </c>
      <c r="M16" s="247">
        <v>44662</v>
      </c>
      <c r="N16" s="181"/>
      <c r="O16" s="247">
        <v>73309</v>
      </c>
      <c r="P16" s="179"/>
      <c r="Q16" s="247">
        <v>89739</v>
      </c>
      <c r="R16" s="161"/>
      <c r="S16" s="289"/>
      <c r="T16" s="282"/>
      <c r="U16" s="282"/>
      <c r="V16" s="282"/>
      <c r="W16" s="282"/>
      <c r="X16" s="282"/>
      <c r="Y16" s="282"/>
      <c r="Z16" s="282"/>
      <c r="AA16" s="282"/>
      <c r="AB16" s="282"/>
      <c r="AC16" s="282"/>
    </row>
    <row r="17" spans="1:29">
      <c r="A17" s="250" t="s">
        <v>40</v>
      </c>
      <c r="B17" s="251">
        <v>144324</v>
      </c>
      <c r="C17" s="251">
        <v>58059</v>
      </c>
      <c r="D17" s="251">
        <v>137296</v>
      </c>
      <c r="E17" s="251">
        <v>175394</v>
      </c>
      <c r="F17" s="251"/>
      <c r="G17" s="251">
        <v>-12277</v>
      </c>
      <c r="H17" s="251">
        <v>70545</v>
      </c>
      <c r="I17" s="251">
        <v>63059</v>
      </c>
      <c r="J17" s="251">
        <v>-179160</v>
      </c>
      <c r="K17" s="251"/>
      <c r="L17" s="251">
        <v>123447</v>
      </c>
      <c r="M17" s="251">
        <v>68278</v>
      </c>
      <c r="N17" s="181"/>
      <c r="O17" s="251">
        <v>58268</v>
      </c>
      <c r="P17" s="179"/>
      <c r="Q17" s="251">
        <v>191725</v>
      </c>
      <c r="R17" s="161"/>
      <c r="S17" s="289"/>
      <c r="T17" s="282"/>
      <c r="U17" s="282"/>
      <c r="V17" s="282"/>
      <c r="W17" s="282"/>
      <c r="X17" s="282"/>
      <c r="Y17" s="282"/>
      <c r="Z17" s="282"/>
      <c r="AA17" s="282"/>
      <c r="AB17" s="282"/>
      <c r="AC17" s="282"/>
    </row>
    <row r="18" spans="1:29">
      <c r="A18" s="252" t="s">
        <v>35</v>
      </c>
      <c r="B18" s="247">
        <v>269044</v>
      </c>
      <c r="C18" s="247">
        <v>186344</v>
      </c>
      <c r="D18" s="247">
        <v>270634</v>
      </c>
      <c r="E18" s="247">
        <v>309383</v>
      </c>
      <c r="F18" s="247"/>
      <c r="G18" s="247">
        <v>139074</v>
      </c>
      <c r="H18" s="247">
        <v>223404</v>
      </c>
      <c r="I18" s="247">
        <v>226115</v>
      </c>
      <c r="J18" s="247">
        <v>-13594</v>
      </c>
      <c r="K18" s="247"/>
      <c r="L18" s="247">
        <v>287687</v>
      </c>
      <c r="M18" s="247">
        <v>236609</v>
      </c>
      <c r="N18" s="181"/>
      <c r="O18" s="247">
        <v>362478</v>
      </c>
      <c r="P18" s="179"/>
      <c r="Q18" s="247">
        <v>524296</v>
      </c>
      <c r="R18" s="161"/>
      <c r="S18" s="289"/>
      <c r="T18" s="282"/>
      <c r="U18" s="282"/>
      <c r="V18" s="282"/>
      <c r="W18" s="282"/>
      <c r="X18" s="282"/>
      <c r="Y18" s="282"/>
      <c r="Z18" s="282"/>
      <c r="AA18" s="282"/>
      <c r="AB18" s="282"/>
      <c r="AC18" s="282"/>
    </row>
    <row r="19" spans="1:29">
      <c r="A19" s="244" t="s">
        <v>36</v>
      </c>
      <c r="B19" s="248">
        <v>12999</v>
      </c>
      <c r="C19" s="248">
        <v>13195</v>
      </c>
      <c r="D19" s="248">
        <v>13303</v>
      </c>
      <c r="E19" s="248">
        <v>13376</v>
      </c>
      <c r="F19" s="248"/>
      <c r="G19" s="248">
        <v>13797</v>
      </c>
      <c r="H19" s="248">
        <v>15162</v>
      </c>
      <c r="I19" s="248">
        <v>15209</v>
      </c>
      <c r="J19" s="248">
        <v>15206</v>
      </c>
      <c r="K19" s="248"/>
      <c r="L19" s="248">
        <v>19108</v>
      </c>
      <c r="M19" s="248">
        <v>23302</v>
      </c>
      <c r="N19" s="181"/>
      <c r="O19" s="248">
        <v>28959</v>
      </c>
      <c r="P19" s="179"/>
      <c r="Q19" s="248">
        <v>42410</v>
      </c>
      <c r="R19" s="161"/>
      <c r="S19" s="289"/>
      <c r="T19" s="282"/>
      <c r="U19" s="282"/>
      <c r="V19" s="282"/>
      <c r="W19" s="282"/>
      <c r="X19" s="282"/>
      <c r="Y19" s="282"/>
      <c r="Z19" s="282"/>
      <c r="AA19" s="282"/>
      <c r="AB19" s="282"/>
      <c r="AC19" s="282"/>
    </row>
    <row r="20" spans="1:29">
      <c r="A20" s="246" t="s">
        <v>22</v>
      </c>
      <c r="B20" s="247">
        <v>62040</v>
      </c>
      <c r="C20" s="247">
        <v>59729</v>
      </c>
      <c r="D20" s="247">
        <v>68149</v>
      </c>
      <c r="E20" s="247">
        <v>67940</v>
      </c>
      <c r="F20" s="247"/>
      <c r="G20" s="247">
        <v>61677</v>
      </c>
      <c r="H20" s="247">
        <v>62517</v>
      </c>
      <c r="I20" s="247">
        <v>70657</v>
      </c>
      <c r="J20" s="247">
        <v>71593</v>
      </c>
      <c r="K20" s="247"/>
      <c r="L20" s="247">
        <v>71662</v>
      </c>
      <c r="M20" s="247">
        <v>81839</v>
      </c>
      <c r="N20" s="181"/>
      <c r="O20" s="247">
        <v>124194</v>
      </c>
      <c r="P20" s="179"/>
      <c r="Q20" s="247">
        <v>153501</v>
      </c>
      <c r="R20" s="161"/>
      <c r="S20" s="289"/>
      <c r="T20" s="282"/>
      <c r="U20" s="282"/>
      <c r="V20" s="282"/>
      <c r="W20" s="282"/>
      <c r="X20" s="282"/>
      <c r="Y20" s="282"/>
      <c r="Z20" s="282"/>
      <c r="AA20" s="282"/>
      <c r="AB20" s="282"/>
      <c r="AC20" s="282"/>
    </row>
    <row r="21" spans="1:29">
      <c r="A21" s="244" t="s">
        <v>23</v>
      </c>
      <c r="B21" s="251">
        <v>1905</v>
      </c>
      <c r="C21" s="251">
        <v>5258</v>
      </c>
      <c r="D21" s="251">
        <v>5397</v>
      </c>
      <c r="E21" s="251">
        <v>1353</v>
      </c>
      <c r="F21" s="251"/>
      <c r="G21" s="251">
        <v>327</v>
      </c>
      <c r="H21" s="251">
        <v>311</v>
      </c>
      <c r="I21" s="251">
        <v>746</v>
      </c>
      <c r="J21" s="251">
        <v>738</v>
      </c>
      <c r="K21" s="251"/>
      <c r="L21" s="251">
        <v>-440</v>
      </c>
      <c r="M21" s="251">
        <v>775</v>
      </c>
      <c r="N21" s="181"/>
      <c r="O21" s="251">
        <v>638</v>
      </c>
      <c r="P21" s="179"/>
      <c r="Q21" s="251">
        <v>335</v>
      </c>
      <c r="R21" s="161"/>
      <c r="S21" s="289"/>
      <c r="T21" s="282"/>
      <c r="U21" s="282"/>
      <c r="V21" s="282"/>
      <c r="W21" s="282"/>
      <c r="X21" s="282"/>
      <c r="Y21" s="282"/>
      <c r="Z21" s="282"/>
      <c r="AA21" s="282"/>
      <c r="AB21" s="282"/>
      <c r="AC21" s="282"/>
    </row>
    <row r="22" spans="1:29">
      <c r="A22" s="253" t="s">
        <v>34</v>
      </c>
      <c r="B22" s="264">
        <v>345988</v>
      </c>
      <c r="C22" s="264">
        <v>264526</v>
      </c>
      <c r="D22" s="264">
        <v>357483</v>
      </c>
      <c r="E22" s="264">
        <v>392052</v>
      </c>
      <c r="F22" s="264"/>
      <c r="G22" s="264">
        <v>214875</v>
      </c>
      <c r="H22" s="264">
        <v>301394</v>
      </c>
      <c r="I22" s="264">
        <v>312727</v>
      </c>
      <c r="J22" s="264">
        <v>73943</v>
      </c>
      <c r="K22" s="264"/>
      <c r="L22" s="264">
        <v>378017</v>
      </c>
      <c r="M22" s="264">
        <v>342525</v>
      </c>
      <c r="N22" s="181"/>
      <c r="O22" s="264">
        <v>516269</v>
      </c>
      <c r="P22" s="179"/>
      <c r="Q22" s="264">
        <v>720542</v>
      </c>
      <c r="R22" s="161"/>
      <c r="S22" s="289"/>
      <c r="T22" s="282"/>
      <c r="U22" s="282"/>
      <c r="V22" s="282"/>
      <c r="W22" s="282"/>
      <c r="X22" s="282"/>
      <c r="Y22" s="282"/>
      <c r="Z22" s="282"/>
      <c r="AA22" s="282"/>
      <c r="AB22" s="282"/>
      <c r="AC22" s="282"/>
    </row>
    <row r="23" spans="1:29">
      <c r="A23" s="196" t="s">
        <v>6</v>
      </c>
      <c r="B23" s="265"/>
      <c r="C23" s="265"/>
      <c r="D23" s="265"/>
      <c r="E23" s="265"/>
      <c r="F23" s="265"/>
      <c r="G23" s="265"/>
      <c r="H23" s="265"/>
      <c r="I23" s="265"/>
      <c r="J23" s="265"/>
      <c r="K23" s="265"/>
      <c r="L23" s="265"/>
      <c r="M23" s="265"/>
      <c r="N23" s="181"/>
      <c r="O23" s="265"/>
      <c r="P23" s="179"/>
      <c r="Q23" s="265"/>
      <c r="R23" s="161"/>
      <c r="S23" s="289"/>
      <c r="T23" s="282"/>
      <c r="U23" s="282"/>
      <c r="V23" s="282"/>
      <c r="W23" s="282"/>
      <c r="X23" s="282"/>
      <c r="Y23" s="282"/>
      <c r="Z23" s="282"/>
      <c r="AA23" s="282"/>
      <c r="AB23" s="282"/>
      <c r="AC23" s="282"/>
    </row>
    <row r="24" spans="1:29">
      <c r="A24" s="246" t="s">
        <v>51</v>
      </c>
      <c r="B24" s="247">
        <v>34517</v>
      </c>
      <c r="C24" s="247">
        <v>-513</v>
      </c>
      <c r="D24" s="247">
        <v>68932</v>
      </c>
      <c r="E24" s="247">
        <v>-7832</v>
      </c>
      <c r="F24" s="247"/>
      <c r="G24" s="247">
        <v>-67133</v>
      </c>
      <c r="H24" s="247">
        <v>-67505</v>
      </c>
      <c r="I24" s="247">
        <v>155283</v>
      </c>
      <c r="J24" s="247">
        <v>-207094</v>
      </c>
      <c r="K24" s="247"/>
      <c r="L24" s="247">
        <v>18829</v>
      </c>
      <c r="M24" s="247">
        <v>45060</v>
      </c>
      <c r="N24" s="181"/>
      <c r="O24" s="247">
        <v>-134638</v>
      </c>
      <c r="P24" s="179"/>
      <c r="Q24" s="247">
        <v>63889</v>
      </c>
      <c r="R24" s="161"/>
      <c r="S24" s="289"/>
      <c r="T24" s="282"/>
      <c r="U24" s="282"/>
      <c r="V24" s="282"/>
      <c r="W24" s="282"/>
      <c r="X24" s="282"/>
      <c r="Y24" s="282"/>
      <c r="Z24" s="282"/>
      <c r="AA24" s="282"/>
      <c r="AB24" s="282"/>
      <c r="AC24" s="282"/>
    </row>
    <row r="25" spans="1:29" ht="28.5">
      <c r="A25" s="244" t="s">
        <v>289</v>
      </c>
      <c r="B25" s="248">
        <v>4108</v>
      </c>
      <c r="C25" s="248">
        <v>6132</v>
      </c>
      <c r="D25" s="248">
        <v>845</v>
      </c>
      <c r="E25" s="248">
        <v>-420</v>
      </c>
      <c r="F25" s="248"/>
      <c r="G25" s="248">
        <v>6532</v>
      </c>
      <c r="H25" s="248">
        <v>9213</v>
      </c>
      <c r="I25" s="248">
        <v>13001</v>
      </c>
      <c r="J25" s="248">
        <v>16366</v>
      </c>
      <c r="K25" s="248"/>
      <c r="L25" s="248">
        <v>9466</v>
      </c>
      <c r="M25" s="248">
        <v>4631</v>
      </c>
      <c r="N25" s="181"/>
      <c r="O25" s="248">
        <v>15745</v>
      </c>
      <c r="P25" s="179"/>
      <c r="Q25" s="248">
        <v>14097</v>
      </c>
      <c r="R25" s="161"/>
      <c r="S25" s="289"/>
      <c r="T25" s="282"/>
      <c r="U25" s="282"/>
      <c r="V25" s="282"/>
      <c r="W25" s="282"/>
      <c r="X25" s="282"/>
      <c r="Y25" s="282"/>
      <c r="Z25" s="282"/>
      <c r="AA25" s="282"/>
      <c r="AB25" s="282"/>
      <c r="AC25" s="282"/>
    </row>
    <row r="26" spans="1:29">
      <c r="A26" s="246" t="s">
        <v>41</v>
      </c>
      <c r="B26" s="247">
        <v>803</v>
      </c>
      <c r="C26" s="247">
        <v>622</v>
      </c>
      <c r="D26" s="247">
        <v>1504</v>
      </c>
      <c r="E26" s="247">
        <v>3492</v>
      </c>
      <c r="F26" s="247"/>
      <c r="G26" s="247">
        <v>3559</v>
      </c>
      <c r="H26" s="247">
        <v>4547</v>
      </c>
      <c r="I26" s="247">
        <v>5411</v>
      </c>
      <c r="J26" s="247">
        <v>7137</v>
      </c>
      <c r="K26" s="247"/>
      <c r="L26" s="247">
        <v>7076</v>
      </c>
      <c r="M26" s="247">
        <v>8710</v>
      </c>
      <c r="N26" s="181"/>
      <c r="O26" s="247">
        <v>8106</v>
      </c>
      <c r="P26" s="179"/>
      <c r="Q26" s="247">
        <v>15786</v>
      </c>
      <c r="R26" s="161"/>
      <c r="S26" s="289"/>
      <c r="T26" s="282"/>
      <c r="U26" s="282"/>
      <c r="V26" s="282"/>
      <c r="W26" s="282"/>
      <c r="X26" s="282"/>
      <c r="Y26" s="282"/>
      <c r="Z26" s="282"/>
      <c r="AA26" s="282"/>
      <c r="AB26" s="282"/>
      <c r="AC26" s="282"/>
    </row>
    <row r="27" spans="1:29">
      <c r="A27" s="244" t="s">
        <v>42</v>
      </c>
      <c r="B27" s="251">
        <v>18647</v>
      </c>
      <c r="C27" s="251">
        <v>742</v>
      </c>
      <c r="D27" s="251">
        <v>25387</v>
      </c>
      <c r="E27" s="251">
        <v>200864</v>
      </c>
      <c r="F27" s="251"/>
      <c r="G27" s="251">
        <v>4246</v>
      </c>
      <c r="H27" s="251">
        <v>-5443</v>
      </c>
      <c r="I27" s="251">
        <v>3085</v>
      </c>
      <c r="J27" s="251">
        <v>33941</v>
      </c>
      <c r="K27" s="251"/>
      <c r="L27" s="251">
        <v>90</v>
      </c>
      <c r="M27" s="251">
        <v>6603</v>
      </c>
      <c r="N27" s="181"/>
      <c r="O27" s="251">
        <v>-1197</v>
      </c>
      <c r="P27" s="179"/>
      <c r="Q27" s="251">
        <v>6693</v>
      </c>
      <c r="R27" s="161"/>
      <c r="S27" s="289"/>
      <c r="T27" s="282"/>
      <c r="U27" s="282"/>
      <c r="V27" s="282"/>
      <c r="W27" s="282"/>
      <c r="X27" s="282"/>
      <c r="Y27" s="282"/>
      <c r="Z27" s="282"/>
      <c r="AA27" s="282"/>
      <c r="AB27" s="282"/>
      <c r="AC27" s="282"/>
    </row>
    <row r="28" spans="1:29">
      <c r="A28" s="253" t="s">
        <v>43</v>
      </c>
      <c r="B28" s="266">
        <v>58075</v>
      </c>
      <c r="C28" s="266">
        <v>6983</v>
      </c>
      <c r="D28" s="266">
        <v>96668</v>
      </c>
      <c r="E28" s="266">
        <v>196104</v>
      </c>
      <c r="F28" s="266"/>
      <c r="G28" s="266">
        <v>-52796</v>
      </c>
      <c r="H28" s="266">
        <v>-59188</v>
      </c>
      <c r="I28" s="266">
        <v>176780</v>
      </c>
      <c r="J28" s="266">
        <v>-149650</v>
      </c>
      <c r="K28" s="266"/>
      <c r="L28" s="266">
        <v>35461</v>
      </c>
      <c r="M28" s="266">
        <v>65004</v>
      </c>
      <c r="N28" s="181"/>
      <c r="O28" s="266">
        <v>-111984</v>
      </c>
      <c r="P28" s="179"/>
      <c r="Q28" s="266">
        <v>100465</v>
      </c>
      <c r="R28" s="161"/>
      <c r="S28" s="289"/>
      <c r="T28" s="282"/>
      <c r="U28" s="282"/>
      <c r="V28" s="282"/>
      <c r="W28" s="282"/>
      <c r="X28" s="282"/>
      <c r="Y28" s="282"/>
      <c r="Z28" s="282"/>
      <c r="AA28" s="282"/>
      <c r="AB28" s="282"/>
      <c r="AC28" s="282"/>
    </row>
    <row r="29" spans="1:29">
      <c r="A29" s="244" t="s">
        <v>290</v>
      </c>
      <c r="B29" s="248">
        <v>394191</v>
      </c>
      <c r="C29" s="248">
        <v>192165</v>
      </c>
      <c r="D29" s="248">
        <v>450905</v>
      </c>
      <c r="E29" s="248">
        <v>732323</v>
      </c>
      <c r="F29" s="248"/>
      <c r="G29" s="248">
        <v>-100768</v>
      </c>
      <c r="H29" s="248">
        <v>162734</v>
      </c>
      <c r="I29" s="248">
        <v>381784</v>
      </c>
      <c r="J29" s="248">
        <v>-338478</v>
      </c>
      <c r="K29" s="248"/>
      <c r="L29" s="248">
        <v>335221</v>
      </c>
      <c r="M29" s="248">
        <v>359058</v>
      </c>
      <c r="N29" s="181"/>
      <c r="O29" s="248">
        <v>61966</v>
      </c>
      <c r="P29" s="179"/>
      <c r="Q29" s="248">
        <v>694279</v>
      </c>
      <c r="R29" s="161"/>
      <c r="S29" s="289"/>
      <c r="T29" s="282"/>
      <c r="U29" s="282"/>
      <c r="V29" s="282"/>
      <c r="W29" s="282"/>
      <c r="X29" s="282"/>
      <c r="Y29" s="282"/>
      <c r="Z29" s="282"/>
      <c r="AA29" s="282"/>
      <c r="AB29" s="282"/>
      <c r="AC29" s="282"/>
    </row>
    <row r="30" spans="1:29">
      <c r="A30" s="246" t="s">
        <v>262</v>
      </c>
      <c r="B30" s="267">
        <v>-39161</v>
      </c>
      <c r="C30" s="267">
        <v>777</v>
      </c>
      <c r="D30" s="267">
        <v>-16542</v>
      </c>
      <c r="E30" s="267">
        <v>-271019</v>
      </c>
      <c r="F30" s="267"/>
      <c r="G30" s="267">
        <v>-8580</v>
      </c>
      <c r="H30" s="267">
        <v>-18924</v>
      </c>
      <c r="I30" s="267">
        <v>-19092</v>
      </c>
      <c r="J30" s="267">
        <v>-39425</v>
      </c>
      <c r="K30" s="267"/>
      <c r="L30" s="267">
        <v>-19654</v>
      </c>
      <c r="M30" s="267">
        <v>-16897</v>
      </c>
      <c r="N30" s="181"/>
      <c r="O30" s="267">
        <v>-27504</v>
      </c>
      <c r="P30" s="179"/>
      <c r="Q30" s="267">
        <v>-36551</v>
      </c>
      <c r="R30" s="161"/>
      <c r="S30" s="289"/>
      <c r="T30" s="282"/>
      <c r="U30" s="282"/>
      <c r="V30" s="282"/>
      <c r="W30" s="282"/>
      <c r="X30" s="282"/>
      <c r="Y30" s="282"/>
      <c r="Z30" s="282"/>
      <c r="AA30" s="282"/>
      <c r="AB30" s="282"/>
      <c r="AC30" s="282"/>
    </row>
    <row r="31" spans="1:29">
      <c r="A31" s="255" t="s">
        <v>59</v>
      </c>
      <c r="B31" s="254">
        <v>355030</v>
      </c>
      <c r="C31" s="254">
        <v>192942</v>
      </c>
      <c r="D31" s="254">
        <v>434363</v>
      </c>
      <c r="E31" s="254">
        <v>461304</v>
      </c>
      <c r="F31" s="254"/>
      <c r="G31" s="254">
        <v>-109348</v>
      </c>
      <c r="H31" s="254">
        <v>143810</v>
      </c>
      <c r="I31" s="254">
        <v>362692</v>
      </c>
      <c r="J31" s="254">
        <v>-377903</v>
      </c>
      <c r="K31" s="254"/>
      <c r="L31" s="254">
        <v>315567</v>
      </c>
      <c r="M31" s="254">
        <v>342161</v>
      </c>
      <c r="N31" s="254"/>
      <c r="O31" s="254">
        <v>34462</v>
      </c>
      <c r="P31" s="254"/>
      <c r="Q31" s="254">
        <v>657728</v>
      </c>
      <c r="S31" s="289"/>
      <c r="T31" s="282"/>
      <c r="U31" s="282"/>
      <c r="V31" s="282"/>
      <c r="W31" s="282"/>
      <c r="X31" s="282"/>
      <c r="Y31" s="282"/>
      <c r="Z31" s="282"/>
      <c r="AA31" s="282"/>
      <c r="AB31" s="282"/>
      <c r="AC31" s="282"/>
    </row>
    <row r="32" spans="1:29">
      <c r="A32" s="246" t="s">
        <v>291</v>
      </c>
      <c r="B32" s="267">
        <v>-209834</v>
      </c>
      <c r="C32" s="267">
        <v>-101262</v>
      </c>
      <c r="D32" s="267">
        <v>-231411</v>
      </c>
      <c r="E32" s="267">
        <v>-272028</v>
      </c>
      <c r="F32" s="267"/>
      <c r="G32" s="267">
        <v>51086</v>
      </c>
      <c r="H32" s="267">
        <v>-80200</v>
      </c>
      <c r="I32" s="267">
        <v>-191171</v>
      </c>
      <c r="J32" s="267">
        <v>190658</v>
      </c>
      <c r="K32" s="267"/>
      <c r="L32" s="267">
        <v>-166510</v>
      </c>
      <c r="M32" s="267">
        <v>-177338</v>
      </c>
      <c r="N32" s="248"/>
      <c r="O32" s="267">
        <v>-29114</v>
      </c>
      <c r="P32" s="251"/>
      <c r="Q32" s="267">
        <v>-343848</v>
      </c>
      <c r="S32" s="289"/>
      <c r="T32" s="282"/>
      <c r="U32" s="282"/>
      <c r="V32" s="282"/>
      <c r="W32" s="282"/>
      <c r="X32" s="282"/>
      <c r="Y32" s="282"/>
      <c r="Z32" s="282"/>
      <c r="AA32" s="282"/>
      <c r="AB32" s="282"/>
      <c r="AC32" s="282"/>
    </row>
    <row r="33" spans="1:29" ht="28.5">
      <c r="A33" s="255" t="s">
        <v>68</v>
      </c>
      <c r="B33" s="254">
        <v>145196</v>
      </c>
      <c r="C33" s="254">
        <v>91680</v>
      </c>
      <c r="D33" s="254">
        <v>202952</v>
      </c>
      <c r="E33" s="254">
        <v>189276</v>
      </c>
      <c r="F33" s="254"/>
      <c r="G33" s="254">
        <v>-58262</v>
      </c>
      <c r="H33" s="254">
        <v>63610</v>
      </c>
      <c r="I33" s="254">
        <v>171521</v>
      </c>
      <c r="J33" s="254">
        <v>-187245</v>
      </c>
      <c r="K33" s="254"/>
      <c r="L33" s="254">
        <v>149057</v>
      </c>
      <c r="M33" s="254">
        <v>164823</v>
      </c>
      <c r="N33" s="254"/>
      <c r="O33" s="254">
        <v>5348</v>
      </c>
      <c r="P33" s="254"/>
      <c r="Q33" s="254">
        <v>313880</v>
      </c>
      <c r="S33" s="289"/>
      <c r="T33" s="282"/>
      <c r="U33" s="282"/>
      <c r="V33" s="282"/>
      <c r="W33" s="282"/>
      <c r="X33" s="282"/>
      <c r="Y33" s="282"/>
      <c r="Z33" s="282"/>
      <c r="AA33" s="282"/>
      <c r="AB33" s="282"/>
      <c r="AC33" s="282"/>
    </row>
    <row r="34" spans="1:29" ht="15" customHeight="1">
      <c r="A34" s="246" t="s">
        <v>292</v>
      </c>
      <c r="B34" s="247">
        <v>0</v>
      </c>
      <c r="C34" s="247">
        <v>-4772</v>
      </c>
      <c r="D34" s="247">
        <v>-4383</v>
      </c>
      <c r="E34" s="247">
        <v>-4383</v>
      </c>
      <c r="F34" s="247"/>
      <c r="G34" s="247">
        <v>-4383</v>
      </c>
      <c r="H34" s="247">
        <v>-4383</v>
      </c>
      <c r="I34" s="247">
        <v>-4383</v>
      </c>
      <c r="J34" s="247">
        <v>-4382</v>
      </c>
      <c r="K34" s="247"/>
      <c r="L34" s="247">
        <v>-4383</v>
      </c>
      <c r="M34" s="247">
        <v>-4383</v>
      </c>
      <c r="N34" s="248"/>
      <c r="O34" s="247">
        <v>-8766</v>
      </c>
      <c r="P34" s="248"/>
      <c r="Q34" s="247">
        <v>-8766</v>
      </c>
      <c r="S34" s="289"/>
      <c r="T34" s="282"/>
      <c r="U34" s="282"/>
      <c r="V34" s="282"/>
      <c r="W34" s="282"/>
      <c r="X34" s="282"/>
      <c r="Y34" s="282"/>
      <c r="Z34" s="282"/>
      <c r="AA34" s="282"/>
      <c r="AB34" s="282"/>
      <c r="AC34" s="282"/>
    </row>
    <row r="35" spans="1:29" ht="15" customHeight="1">
      <c r="A35" s="244" t="s">
        <v>293</v>
      </c>
      <c r="B35" s="251">
        <v>0</v>
      </c>
      <c r="C35" s="251">
        <v>0</v>
      </c>
      <c r="D35" s="251">
        <v>0</v>
      </c>
      <c r="E35" s="251">
        <v>0</v>
      </c>
      <c r="F35" s="251"/>
      <c r="G35" s="251">
        <v>0</v>
      </c>
      <c r="H35" s="251">
        <v>-4569</v>
      </c>
      <c r="I35" s="251">
        <v>-4781</v>
      </c>
      <c r="J35" s="251">
        <v>-4781</v>
      </c>
      <c r="K35" s="251"/>
      <c r="L35" s="251">
        <v>-4781</v>
      </c>
      <c r="M35" s="251">
        <v>-4781</v>
      </c>
      <c r="N35" s="248"/>
      <c r="O35" s="251">
        <v>-4569</v>
      </c>
      <c r="P35" s="251"/>
      <c r="Q35" s="251">
        <v>-9562</v>
      </c>
      <c r="S35" s="289"/>
      <c r="T35" s="282"/>
      <c r="U35" s="282"/>
      <c r="V35" s="282"/>
      <c r="W35" s="282"/>
      <c r="X35" s="282"/>
      <c r="Y35" s="282"/>
      <c r="Z35" s="282"/>
      <c r="AA35" s="282"/>
      <c r="AB35" s="282"/>
      <c r="AC35" s="282"/>
    </row>
    <row r="36" spans="1:29" ht="28.5">
      <c r="A36" s="253" t="s">
        <v>294</v>
      </c>
      <c r="B36" s="268">
        <v>145196</v>
      </c>
      <c r="C36" s="268">
        <v>86908</v>
      </c>
      <c r="D36" s="268">
        <v>198569</v>
      </c>
      <c r="E36" s="268">
        <v>184893</v>
      </c>
      <c r="F36" s="268"/>
      <c r="G36" s="268">
        <v>-62645</v>
      </c>
      <c r="H36" s="268">
        <v>54658</v>
      </c>
      <c r="I36" s="268">
        <v>162357</v>
      </c>
      <c r="J36" s="268">
        <v>-196408</v>
      </c>
      <c r="K36" s="268"/>
      <c r="L36" s="268">
        <v>139893</v>
      </c>
      <c r="M36" s="268">
        <v>155659</v>
      </c>
      <c r="N36" s="256"/>
      <c r="O36" s="268">
        <v>-7987</v>
      </c>
      <c r="P36" s="277"/>
      <c r="Q36" s="268">
        <v>295552</v>
      </c>
      <c r="S36" s="289"/>
      <c r="T36" s="282"/>
      <c r="U36" s="282"/>
      <c r="V36" s="282"/>
      <c r="W36" s="282"/>
      <c r="X36" s="282"/>
      <c r="Y36" s="282"/>
      <c r="Z36" s="282"/>
      <c r="AA36" s="282"/>
      <c r="AB36" s="282"/>
      <c r="AC36" s="282"/>
    </row>
    <row r="37" spans="1:29">
      <c r="A37" s="196" t="s">
        <v>295</v>
      </c>
      <c r="B37" s="269"/>
      <c r="C37" s="269"/>
      <c r="D37" s="269"/>
      <c r="E37" s="269"/>
      <c r="F37" s="269"/>
      <c r="G37" s="269"/>
      <c r="H37" s="269"/>
      <c r="I37" s="269"/>
      <c r="J37" s="269"/>
      <c r="K37" s="269"/>
      <c r="L37" s="269"/>
      <c r="M37" s="269"/>
      <c r="N37" s="248"/>
      <c r="O37" s="269"/>
      <c r="P37" s="278"/>
      <c r="Q37" s="269"/>
      <c r="S37" s="26"/>
      <c r="T37" s="282"/>
      <c r="U37" s="282"/>
      <c r="V37" s="282"/>
      <c r="W37" s="282"/>
      <c r="X37" s="282"/>
      <c r="Y37" s="282"/>
      <c r="Z37" s="282"/>
      <c r="AA37" s="282"/>
      <c r="AB37" s="282"/>
      <c r="AC37" s="282"/>
    </row>
    <row r="38" spans="1:29">
      <c r="A38" s="244" t="s">
        <v>296</v>
      </c>
      <c r="B38" s="257">
        <v>0.75</v>
      </c>
      <c r="C38" s="257">
        <v>0.44</v>
      </c>
      <c r="D38" s="257">
        <v>1</v>
      </c>
      <c r="E38" s="257">
        <v>0.92</v>
      </c>
      <c r="F38" s="257"/>
      <c r="G38" s="257">
        <v>-0.34</v>
      </c>
      <c r="H38" s="257">
        <v>0.25</v>
      </c>
      <c r="I38" s="257">
        <v>0.77</v>
      </c>
      <c r="J38" s="257">
        <v>-1</v>
      </c>
      <c r="K38" s="257"/>
      <c r="L38" s="257">
        <v>0.67</v>
      </c>
      <c r="M38" s="257">
        <v>0.75</v>
      </c>
      <c r="N38" s="257"/>
      <c r="O38" s="257">
        <v>-0.09</v>
      </c>
      <c r="P38" s="257"/>
      <c r="Q38" s="257">
        <v>1.41</v>
      </c>
      <c r="S38" s="26"/>
      <c r="T38" s="282"/>
      <c r="U38" s="282"/>
      <c r="V38" s="282"/>
      <c r="W38" s="282"/>
      <c r="X38" s="282"/>
      <c r="Y38" s="282"/>
      <c r="Z38" s="282"/>
      <c r="AA38" s="282"/>
      <c r="AB38" s="282"/>
      <c r="AC38" s="282"/>
    </row>
    <row r="39" spans="1:29">
      <c r="A39" s="246" t="s">
        <v>297</v>
      </c>
      <c r="B39" s="258">
        <v>0.75</v>
      </c>
      <c r="C39" s="258">
        <v>0.44</v>
      </c>
      <c r="D39" s="258">
        <v>1</v>
      </c>
      <c r="E39" s="258">
        <v>0.92</v>
      </c>
      <c r="F39" s="258"/>
      <c r="G39" s="258">
        <v>-0.34</v>
      </c>
      <c r="H39" s="258">
        <v>0.25</v>
      </c>
      <c r="I39" s="258">
        <v>0.77</v>
      </c>
      <c r="J39" s="258">
        <v>-1</v>
      </c>
      <c r="K39" s="258"/>
      <c r="L39" s="258">
        <v>0.67</v>
      </c>
      <c r="M39" s="258">
        <v>0.75</v>
      </c>
      <c r="N39" s="257"/>
      <c r="O39" s="258">
        <v>-0.09</v>
      </c>
      <c r="P39" s="257"/>
      <c r="Q39" s="258">
        <v>1.41</v>
      </c>
      <c r="S39" s="26"/>
      <c r="T39" s="282"/>
      <c r="U39" s="282"/>
      <c r="V39" s="282"/>
      <c r="W39" s="282"/>
      <c r="X39" s="282"/>
      <c r="Y39" s="282"/>
      <c r="Z39" s="282"/>
      <c r="AA39" s="282"/>
      <c r="AB39" s="282"/>
      <c r="AC39" s="282"/>
    </row>
    <row r="40" spans="1:29" ht="28.5">
      <c r="A40" s="244" t="s">
        <v>298</v>
      </c>
      <c r="B40" s="248">
        <v>186537367</v>
      </c>
      <c r="C40" s="248">
        <v>190591756</v>
      </c>
      <c r="D40" s="248">
        <v>192882082</v>
      </c>
      <c r="E40" s="248">
        <v>193609614</v>
      </c>
      <c r="F40" s="248"/>
      <c r="G40" s="248">
        <v>198432603</v>
      </c>
      <c r="H40" s="248">
        <v>200711475</v>
      </c>
      <c r="I40" s="248">
        <v>200347996</v>
      </c>
      <c r="J40" s="248">
        <v>200269856</v>
      </c>
      <c r="K40" s="248"/>
      <c r="L40" s="248">
        <v>200832323</v>
      </c>
      <c r="M40" s="248">
        <v>199578950</v>
      </c>
      <c r="N40" s="248"/>
      <c r="O40" s="248">
        <v>199578334</v>
      </c>
      <c r="P40" s="248"/>
      <c r="Q40" s="248">
        <v>200202174</v>
      </c>
      <c r="S40" s="26"/>
      <c r="T40" s="282"/>
      <c r="U40" s="282"/>
      <c r="V40" s="282"/>
      <c r="W40" s="282"/>
      <c r="X40" s="282"/>
      <c r="Y40" s="282"/>
      <c r="Z40" s="282"/>
      <c r="AA40" s="282"/>
      <c r="AB40" s="282"/>
      <c r="AC40" s="282"/>
    </row>
    <row r="41" spans="1:29" ht="28.5">
      <c r="A41" s="246" t="s">
        <v>299</v>
      </c>
      <c r="B41" s="247">
        <v>186537367</v>
      </c>
      <c r="C41" s="247">
        <v>190591756</v>
      </c>
      <c r="D41" s="247">
        <v>192882082</v>
      </c>
      <c r="E41" s="247">
        <v>193609614</v>
      </c>
      <c r="F41" s="247"/>
      <c r="G41" s="247">
        <v>198432603</v>
      </c>
      <c r="H41" s="247">
        <v>200711475</v>
      </c>
      <c r="I41" s="247">
        <v>200347996</v>
      </c>
      <c r="J41" s="247">
        <v>200269856</v>
      </c>
      <c r="K41" s="247"/>
      <c r="L41" s="247">
        <v>200832323</v>
      </c>
      <c r="M41" s="247">
        <v>199578950</v>
      </c>
      <c r="N41" s="248"/>
      <c r="O41" s="247">
        <v>199578334</v>
      </c>
      <c r="P41" s="248"/>
      <c r="Q41" s="247">
        <v>200202174</v>
      </c>
      <c r="S41" s="26"/>
      <c r="T41" s="282"/>
      <c r="U41" s="282"/>
      <c r="V41" s="282"/>
      <c r="W41" s="282"/>
      <c r="X41" s="282"/>
      <c r="Y41" s="282"/>
      <c r="Z41" s="282"/>
      <c r="AA41" s="282"/>
      <c r="AB41" s="282"/>
      <c r="AC41" s="282"/>
    </row>
  </sheetData>
  <pageMargins left="0.7" right="0.7" top="0.75" bottom="0.75" header="0.3" footer="0.3"/>
  <pageSetup paperSize="5"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5">
    <pageSetUpPr fitToPage="1"/>
  </sheetPr>
  <dimension ref="A1:AC36"/>
  <sheetViews>
    <sheetView showGridLines="0" zoomScale="85" zoomScaleNormal="85" zoomScaleSheetLayoutView="85" workbookViewId="0"/>
  </sheetViews>
  <sheetFormatPr defaultRowHeight="16.5"/>
  <cols>
    <col min="1" max="1" width="57.7109375" style="135" customWidth="1"/>
    <col min="2" max="5" width="12.7109375" style="169" customWidth="1"/>
    <col min="6" max="6" width="0.5703125" style="169" customWidth="1"/>
    <col min="7" max="10" width="12.7109375" style="169" customWidth="1"/>
    <col min="11" max="11" width="0.5703125" style="169" customWidth="1"/>
    <col min="12" max="13" width="12.7109375" style="169" customWidth="1"/>
    <col min="14" max="14" width="0.5703125" style="170" customWidth="1"/>
    <col min="15" max="15" width="12.7109375" style="169" customWidth="1"/>
    <col min="16" max="16" width="0.5703125" style="170" customWidth="1"/>
    <col min="17" max="17" width="12.7109375" style="169" customWidth="1"/>
    <col min="18" max="16384" width="9.140625" style="135"/>
  </cols>
  <sheetData>
    <row r="1" spans="1:29" s="161" customFormat="1" ht="21.75" thickBot="1">
      <c r="A1" s="192" t="s">
        <v>305</v>
      </c>
      <c r="B1" s="132"/>
      <c r="C1" s="132"/>
      <c r="D1" s="132"/>
      <c r="E1" s="132"/>
      <c r="F1" s="132"/>
      <c r="G1" s="132"/>
      <c r="H1" s="132"/>
      <c r="I1" s="132"/>
      <c r="J1" s="132"/>
      <c r="K1" s="132"/>
      <c r="L1" s="132"/>
      <c r="M1" s="132"/>
      <c r="N1" s="131"/>
      <c r="O1" s="132"/>
      <c r="P1" s="131"/>
      <c r="Q1" s="132"/>
    </row>
    <row r="2" spans="1:29" s="161" customFormat="1" ht="18" customHeight="1">
      <c r="A2" s="135"/>
      <c r="B2" s="168"/>
      <c r="C2" s="168"/>
      <c r="D2" s="168"/>
      <c r="E2" s="168"/>
      <c r="F2" s="135"/>
      <c r="G2" s="135"/>
      <c r="H2" s="135"/>
      <c r="I2" s="135"/>
      <c r="J2" s="135"/>
      <c r="K2" s="135"/>
      <c r="L2" s="135"/>
      <c r="M2" s="135"/>
      <c r="N2" s="167"/>
      <c r="O2" s="135"/>
      <c r="P2" s="137"/>
      <c r="Q2" s="135"/>
    </row>
    <row r="3" spans="1:29" s="161" customFormat="1" ht="18" customHeight="1">
      <c r="A3" s="260" t="s">
        <v>77</v>
      </c>
      <c r="B3" s="262" t="s">
        <v>206</v>
      </c>
      <c r="C3" s="262" t="s">
        <v>232</v>
      </c>
      <c r="D3" s="262" t="s">
        <v>241</v>
      </c>
      <c r="E3" s="262" t="s">
        <v>244</v>
      </c>
      <c r="F3" s="262"/>
      <c r="G3" s="262" t="s">
        <v>257</v>
      </c>
      <c r="H3" s="261" t="s">
        <v>259</v>
      </c>
      <c r="I3" s="261" t="s">
        <v>260</v>
      </c>
      <c r="J3" s="261" t="s">
        <v>263</v>
      </c>
      <c r="K3" s="261"/>
      <c r="L3" s="261" t="s">
        <v>281</v>
      </c>
      <c r="M3" s="261" t="s">
        <v>307</v>
      </c>
      <c r="N3" s="217"/>
      <c r="O3" s="262" t="s">
        <v>308</v>
      </c>
      <c r="P3" s="232"/>
      <c r="Q3" s="262" t="s">
        <v>309</v>
      </c>
    </row>
    <row r="4" spans="1:29" s="161" customFormat="1" ht="14.25">
      <c r="A4" s="239" t="s">
        <v>238</v>
      </c>
      <c r="B4" s="240">
        <v>145196</v>
      </c>
      <c r="C4" s="240">
        <v>86908</v>
      </c>
      <c r="D4" s="240">
        <v>198569</v>
      </c>
      <c r="E4" s="240">
        <v>184893</v>
      </c>
      <c r="F4" s="240"/>
      <c r="G4" s="240">
        <v>-62645</v>
      </c>
      <c r="H4" s="240">
        <v>54658</v>
      </c>
      <c r="I4" s="240">
        <v>162357</v>
      </c>
      <c r="J4" s="240">
        <v>-196408</v>
      </c>
      <c r="K4" s="240"/>
      <c r="L4" s="240">
        <v>139893</v>
      </c>
      <c r="M4" s="240">
        <v>155659</v>
      </c>
      <c r="N4" s="181"/>
      <c r="O4" s="240">
        <v>-7987</v>
      </c>
      <c r="P4" s="179"/>
      <c r="Q4" s="240">
        <v>295552</v>
      </c>
      <c r="S4" s="284"/>
      <c r="T4" s="284"/>
      <c r="U4" s="284"/>
      <c r="V4" s="284"/>
      <c r="W4" s="284"/>
      <c r="X4" s="284"/>
      <c r="Y4" s="284"/>
      <c r="Z4" s="284"/>
      <c r="AA4" s="284"/>
      <c r="AB4" s="284"/>
      <c r="AC4" s="284"/>
    </row>
    <row r="5" spans="1:29" s="161" customFormat="1" ht="14.25">
      <c r="A5" s="206" t="s">
        <v>231</v>
      </c>
      <c r="B5" s="158">
        <v>0</v>
      </c>
      <c r="C5" s="158">
        <v>4772</v>
      </c>
      <c r="D5" s="158">
        <v>4383</v>
      </c>
      <c r="E5" s="158">
        <v>4383</v>
      </c>
      <c r="F5" s="158"/>
      <c r="G5" s="158">
        <v>4383</v>
      </c>
      <c r="H5" s="158">
        <v>8952</v>
      </c>
      <c r="I5" s="158">
        <v>9164</v>
      </c>
      <c r="J5" s="158">
        <v>9163</v>
      </c>
      <c r="K5" s="158"/>
      <c r="L5" s="158">
        <v>9164</v>
      </c>
      <c r="M5" s="158">
        <v>9164</v>
      </c>
      <c r="N5" s="181"/>
      <c r="O5" s="158">
        <v>13335</v>
      </c>
      <c r="P5" s="179"/>
      <c r="Q5" s="158">
        <v>18328</v>
      </c>
      <c r="S5" s="284"/>
      <c r="T5" s="284"/>
      <c r="U5" s="284"/>
      <c r="V5" s="284"/>
      <c r="W5" s="284"/>
      <c r="X5" s="284"/>
      <c r="Y5" s="284"/>
      <c r="Z5" s="284"/>
      <c r="AA5" s="284"/>
      <c r="AB5" s="284"/>
      <c r="AC5" s="284"/>
    </row>
    <row r="6" spans="1:29" s="161" customFormat="1" ht="28.5">
      <c r="A6" s="205" t="s">
        <v>60</v>
      </c>
      <c r="B6" s="160">
        <v>3384</v>
      </c>
      <c r="C6" s="160">
        <v>4535</v>
      </c>
      <c r="D6" s="160">
        <v>1048</v>
      </c>
      <c r="E6" s="160">
        <v>-76</v>
      </c>
      <c r="F6" s="160"/>
      <c r="G6" s="160">
        <v>5979</v>
      </c>
      <c r="H6" s="160">
        <v>8716</v>
      </c>
      <c r="I6" s="160">
        <v>11340</v>
      </c>
      <c r="J6" s="160">
        <v>5613</v>
      </c>
      <c r="K6" s="160"/>
      <c r="L6" s="160">
        <v>8662</v>
      </c>
      <c r="M6" s="160">
        <v>5143</v>
      </c>
      <c r="N6" s="181"/>
      <c r="O6" s="160">
        <v>14695</v>
      </c>
      <c r="P6" s="179"/>
      <c r="Q6" s="160">
        <v>13805</v>
      </c>
      <c r="S6" s="284"/>
      <c r="T6" s="284"/>
      <c r="U6" s="284"/>
      <c r="V6" s="284"/>
      <c r="W6" s="284"/>
      <c r="X6" s="284"/>
      <c r="Y6" s="284"/>
      <c r="Z6" s="284"/>
      <c r="AA6" s="284"/>
      <c r="AB6" s="284"/>
      <c r="AC6" s="284"/>
    </row>
    <row r="7" spans="1:29" s="161" customFormat="1" ht="28.5">
      <c r="A7" s="206" t="s">
        <v>86</v>
      </c>
      <c r="B7" s="158">
        <v>206450</v>
      </c>
      <c r="C7" s="158">
        <v>96727</v>
      </c>
      <c r="D7" s="158">
        <v>230363</v>
      </c>
      <c r="E7" s="158">
        <v>272104</v>
      </c>
      <c r="F7" s="158"/>
      <c r="G7" s="158">
        <v>-57065</v>
      </c>
      <c r="H7" s="158">
        <v>71484</v>
      </c>
      <c r="I7" s="158">
        <v>179831</v>
      </c>
      <c r="J7" s="158">
        <v>-196271</v>
      </c>
      <c r="K7" s="158"/>
      <c r="L7" s="158">
        <v>157848</v>
      </c>
      <c r="M7" s="158">
        <v>172195</v>
      </c>
      <c r="N7" s="181"/>
      <c r="O7" s="158">
        <v>14419</v>
      </c>
      <c r="P7" s="179"/>
      <c r="Q7" s="158">
        <v>330043</v>
      </c>
      <c r="S7" s="284"/>
      <c r="T7" s="284"/>
      <c r="U7" s="284"/>
      <c r="V7" s="284"/>
      <c r="W7" s="284"/>
      <c r="X7" s="284"/>
      <c r="Y7" s="284"/>
      <c r="Z7" s="284"/>
      <c r="AA7" s="284"/>
      <c r="AB7" s="284"/>
      <c r="AC7" s="284"/>
    </row>
    <row r="8" spans="1:29" s="161" customFormat="1" ht="14.25">
      <c r="A8" s="239" t="s">
        <v>239</v>
      </c>
      <c r="B8" s="240">
        <v>355030</v>
      </c>
      <c r="C8" s="240">
        <v>192942</v>
      </c>
      <c r="D8" s="240">
        <v>434363</v>
      </c>
      <c r="E8" s="240">
        <v>461304</v>
      </c>
      <c r="F8" s="240"/>
      <c r="G8" s="240">
        <v>-109348</v>
      </c>
      <c r="H8" s="240">
        <v>143810</v>
      </c>
      <c r="I8" s="240">
        <v>362692</v>
      </c>
      <c r="J8" s="240">
        <v>-377903</v>
      </c>
      <c r="K8" s="240"/>
      <c r="L8" s="240">
        <v>315567</v>
      </c>
      <c r="M8" s="240">
        <v>342161</v>
      </c>
      <c r="N8" s="181"/>
      <c r="O8" s="240">
        <v>34462</v>
      </c>
      <c r="P8" s="179"/>
      <c r="Q8" s="240">
        <v>657728</v>
      </c>
      <c r="S8" s="284"/>
      <c r="T8" s="284"/>
      <c r="U8" s="284"/>
      <c r="V8" s="284"/>
      <c r="W8" s="284"/>
      <c r="X8" s="284"/>
      <c r="Y8" s="284"/>
      <c r="Z8" s="284"/>
      <c r="AA8" s="284"/>
      <c r="AB8" s="284"/>
      <c r="AC8" s="284"/>
    </row>
    <row r="9" spans="1:29" s="161" customFormat="1" ht="14.25">
      <c r="A9" s="206" t="s">
        <v>80</v>
      </c>
      <c r="B9" s="158">
        <v>39161</v>
      </c>
      <c r="C9" s="158">
        <v>-777</v>
      </c>
      <c r="D9" s="158">
        <v>16542</v>
      </c>
      <c r="E9" s="158">
        <v>271019</v>
      </c>
      <c r="F9" s="158"/>
      <c r="G9" s="158">
        <v>8580</v>
      </c>
      <c r="H9" s="158">
        <v>18924</v>
      </c>
      <c r="I9" s="158">
        <v>19092</v>
      </c>
      <c r="J9" s="158">
        <v>39425</v>
      </c>
      <c r="K9" s="158"/>
      <c r="L9" s="158">
        <v>19654</v>
      </c>
      <c r="M9" s="158">
        <v>16897</v>
      </c>
      <c r="N9" s="181"/>
      <c r="O9" s="158">
        <v>27504</v>
      </c>
      <c r="P9" s="179"/>
      <c r="Q9" s="158">
        <v>36551</v>
      </c>
      <c r="S9" s="284"/>
      <c r="T9" s="284"/>
      <c r="U9" s="284"/>
      <c r="V9" s="284"/>
      <c r="W9" s="284"/>
      <c r="X9" s="284"/>
      <c r="Y9" s="284"/>
      <c r="Z9" s="284"/>
      <c r="AA9" s="284"/>
      <c r="AB9" s="284"/>
      <c r="AC9" s="284"/>
    </row>
    <row r="10" spans="1:29" s="161" customFormat="1" ht="14.25">
      <c r="A10" s="239" t="s">
        <v>240</v>
      </c>
      <c r="B10" s="240">
        <v>394191</v>
      </c>
      <c r="C10" s="240">
        <v>192165</v>
      </c>
      <c r="D10" s="240">
        <v>450905</v>
      </c>
      <c r="E10" s="240">
        <v>732323</v>
      </c>
      <c r="F10" s="240"/>
      <c r="G10" s="240">
        <v>-100768</v>
      </c>
      <c r="H10" s="240">
        <v>162734</v>
      </c>
      <c r="I10" s="240">
        <v>381784</v>
      </c>
      <c r="J10" s="240">
        <v>-338478</v>
      </c>
      <c r="K10" s="240"/>
      <c r="L10" s="240">
        <v>335221</v>
      </c>
      <c r="M10" s="240">
        <v>359058</v>
      </c>
      <c r="N10" s="181"/>
      <c r="O10" s="240">
        <v>61966</v>
      </c>
      <c r="P10" s="179"/>
      <c r="Q10" s="240">
        <v>694279</v>
      </c>
      <c r="S10" s="284"/>
      <c r="T10" s="284"/>
      <c r="U10" s="284"/>
      <c r="V10" s="284"/>
      <c r="W10" s="284"/>
      <c r="X10" s="284"/>
      <c r="Y10" s="284"/>
      <c r="Z10" s="284"/>
      <c r="AA10" s="284"/>
      <c r="AB10" s="284"/>
      <c r="AC10" s="284"/>
    </row>
    <row r="11" spans="1:29" s="161" customFormat="1" ht="15.75">
      <c r="A11" s="205" t="s">
        <v>266</v>
      </c>
      <c r="B11" s="160">
        <v>-812</v>
      </c>
      <c r="C11" s="160">
        <v>3087</v>
      </c>
      <c r="D11" s="160">
        <v>8514</v>
      </c>
      <c r="E11" s="160">
        <v>6707</v>
      </c>
      <c r="F11" s="160"/>
      <c r="G11" s="160">
        <v>1852</v>
      </c>
      <c r="H11" s="160">
        <v>-6905</v>
      </c>
      <c r="I11" s="160">
        <v>1253</v>
      </c>
      <c r="J11" s="160">
        <v>-1831</v>
      </c>
      <c r="K11" s="160"/>
      <c r="L11" s="160">
        <v>5463</v>
      </c>
      <c r="M11" s="160">
        <v>18135</v>
      </c>
      <c r="N11" s="181"/>
      <c r="O11" s="160">
        <v>-5053</v>
      </c>
      <c r="P11" s="179"/>
      <c r="Q11" s="160">
        <v>23598</v>
      </c>
      <c r="S11" s="284"/>
      <c r="T11" s="284"/>
      <c r="U11" s="284"/>
      <c r="V11" s="284"/>
      <c r="W11" s="284"/>
      <c r="X11" s="284"/>
      <c r="Y11" s="284"/>
      <c r="Z11" s="284"/>
      <c r="AA11" s="284"/>
      <c r="AB11" s="284"/>
      <c r="AC11" s="284"/>
    </row>
    <row r="12" spans="1:29" s="161" customFormat="1" ht="14.25">
      <c r="A12" s="206" t="s">
        <v>314</v>
      </c>
      <c r="B12" s="158">
        <v>0</v>
      </c>
      <c r="C12" s="158">
        <v>0</v>
      </c>
      <c r="D12" s="158">
        <v>0</v>
      </c>
      <c r="E12" s="158">
        <v>0</v>
      </c>
      <c r="F12" s="158"/>
      <c r="G12" s="158">
        <v>0</v>
      </c>
      <c r="H12" s="158">
        <v>0</v>
      </c>
      <c r="I12" s="158">
        <v>0</v>
      </c>
      <c r="J12" s="158">
        <v>0</v>
      </c>
      <c r="K12" s="158"/>
      <c r="L12" s="158">
        <v>0</v>
      </c>
      <c r="M12" s="158">
        <v>10006</v>
      </c>
      <c r="N12" s="181"/>
      <c r="O12" s="158">
        <v>0</v>
      </c>
      <c r="P12" s="179"/>
      <c r="Q12" s="158">
        <v>10006</v>
      </c>
      <c r="S12" s="284"/>
      <c r="T12" s="284"/>
      <c r="U12" s="284"/>
      <c r="V12" s="284"/>
      <c r="W12" s="284"/>
      <c r="X12" s="284"/>
      <c r="Y12" s="284"/>
      <c r="Z12" s="284"/>
      <c r="AA12" s="284"/>
      <c r="AB12" s="284"/>
      <c r="AC12" s="284"/>
    </row>
    <row r="13" spans="1:29" s="161" customFormat="1" ht="14.25">
      <c r="A13" s="205" t="s">
        <v>253</v>
      </c>
      <c r="B13" s="160">
        <v>0</v>
      </c>
      <c r="C13" s="160">
        <v>0</v>
      </c>
      <c r="D13" s="160">
        <v>0</v>
      </c>
      <c r="E13" s="160">
        <v>-200240</v>
      </c>
      <c r="F13" s="160"/>
      <c r="G13" s="160">
        <v>0</v>
      </c>
      <c r="H13" s="160">
        <v>0</v>
      </c>
      <c r="I13" s="160">
        <v>0</v>
      </c>
      <c r="J13" s="160">
        <v>-35405</v>
      </c>
      <c r="K13" s="160"/>
      <c r="L13" s="160">
        <v>0</v>
      </c>
      <c r="M13" s="160">
        <v>0</v>
      </c>
      <c r="N13" s="181"/>
      <c r="O13" s="160">
        <v>0</v>
      </c>
      <c r="P13" s="179"/>
      <c r="Q13" s="160">
        <v>0</v>
      </c>
      <c r="S13" s="284"/>
      <c r="T13" s="284"/>
      <c r="U13" s="284"/>
      <c r="V13" s="284"/>
      <c r="W13" s="284"/>
      <c r="X13" s="284"/>
      <c r="Y13" s="284"/>
      <c r="Z13" s="284"/>
      <c r="AA13" s="284"/>
      <c r="AB13" s="284"/>
      <c r="AC13" s="284"/>
    </row>
    <row r="14" spans="1:29" s="161" customFormat="1" ht="28.5">
      <c r="A14" s="206" t="s">
        <v>55</v>
      </c>
      <c r="B14" s="158">
        <v>-3384</v>
      </c>
      <c r="C14" s="158">
        <v>-4535</v>
      </c>
      <c r="D14" s="158">
        <v>-1048</v>
      </c>
      <c r="E14" s="158">
        <v>76</v>
      </c>
      <c r="F14" s="158"/>
      <c r="G14" s="158">
        <v>-5979</v>
      </c>
      <c r="H14" s="158">
        <v>-8716</v>
      </c>
      <c r="I14" s="158">
        <v>-11340</v>
      </c>
      <c r="J14" s="158">
        <v>-5613</v>
      </c>
      <c r="K14" s="158"/>
      <c r="L14" s="158">
        <v>-8662</v>
      </c>
      <c r="M14" s="158">
        <v>-5143</v>
      </c>
      <c r="N14" s="181"/>
      <c r="O14" s="158">
        <v>-14695</v>
      </c>
      <c r="P14" s="179"/>
      <c r="Q14" s="158">
        <v>-13805</v>
      </c>
      <c r="S14" s="284"/>
      <c r="T14" s="284"/>
      <c r="U14" s="284"/>
      <c r="V14" s="284"/>
      <c r="W14" s="284"/>
      <c r="X14" s="284"/>
      <c r="Y14" s="284"/>
      <c r="Z14" s="284"/>
      <c r="AA14" s="284"/>
      <c r="AB14" s="284"/>
      <c r="AC14" s="284"/>
    </row>
    <row r="15" spans="1:29" s="161" customFormat="1" ht="15.75">
      <c r="A15" s="205" t="s">
        <v>267</v>
      </c>
      <c r="B15" s="160">
        <v>-172545</v>
      </c>
      <c r="C15" s="160">
        <v>70525</v>
      </c>
      <c r="D15" s="160">
        <v>-285599</v>
      </c>
      <c r="E15" s="160">
        <v>-300946</v>
      </c>
      <c r="F15" s="160"/>
      <c r="G15" s="160">
        <v>250541</v>
      </c>
      <c r="H15" s="160">
        <v>-20619</v>
      </c>
      <c r="I15" s="160">
        <v>-26447</v>
      </c>
      <c r="J15" s="160">
        <v>579413</v>
      </c>
      <c r="K15" s="160"/>
      <c r="L15" s="160">
        <v>-184383</v>
      </c>
      <c r="M15" s="160">
        <v>-129679</v>
      </c>
      <c r="N15" s="181"/>
      <c r="O15" s="160">
        <v>229922</v>
      </c>
      <c r="P15" s="179"/>
      <c r="Q15" s="160">
        <v>-314062</v>
      </c>
      <c r="S15" s="284"/>
      <c r="T15" s="284"/>
      <c r="U15" s="284"/>
      <c r="V15" s="284"/>
      <c r="W15" s="284"/>
      <c r="X15" s="284"/>
      <c r="Y15" s="284"/>
      <c r="Z15" s="284"/>
      <c r="AA15" s="284"/>
      <c r="AB15" s="284"/>
      <c r="AC15" s="284"/>
    </row>
    <row r="16" spans="1:29" s="161" customFormat="1" ht="15.75">
      <c r="A16" s="206" t="s">
        <v>268</v>
      </c>
      <c r="B16" s="158">
        <v>59265</v>
      </c>
      <c r="C16" s="158">
        <v>-22126</v>
      </c>
      <c r="D16" s="158">
        <v>94446</v>
      </c>
      <c r="E16" s="158">
        <v>94734</v>
      </c>
      <c r="F16" s="158"/>
      <c r="G16" s="158">
        <v>-76388</v>
      </c>
      <c r="H16" s="158">
        <v>9125</v>
      </c>
      <c r="I16" s="158">
        <v>8903</v>
      </c>
      <c r="J16" s="158">
        <v>-216452</v>
      </c>
      <c r="K16" s="158"/>
      <c r="L16" s="158">
        <v>75762</v>
      </c>
      <c r="M16" s="158">
        <v>40799</v>
      </c>
      <c r="N16" s="181"/>
      <c r="O16" s="158">
        <v>-67263</v>
      </c>
      <c r="P16" s="179"/>
      <c r="Q16" s="158">
        <v>116561</v>
      </c>
      <c r="S16" s="284"/>
      <c r="T16" s="284"/>
      <c r="U16" s="284"/>
      <c r="V16" s="284"/>
      <c r="W16" s="284"/>
      <c r="X16" s="284"/>
      <c r="Y16" s="284"/>
      <c r="Z16" s="284"/>
      <c r="AA16" s="284"/>
      <c r="AB16" s="284"/>
      <c r="AC16" s="284"/>
    </row>
    <row r="17" spans="1:29" s="161" customFormat="1" ht="15.75">
      <c r="A17" s="205" t="s">
        <v>269</v>
      </c>
      <c r="B17" s="160">
        <v>1136</v>
      </c>
      <c r="C17" s="160">
        <v>1578</v>
      </c>
      <c r="D17" s="160">
        <v>2475</v>
      </c>
      <c r="E17" s="160">
        <v>1791</v>
      </c>
      <c r="F17" s="160"/>
      <c r="G17" s="160">
        <v>14564</v>
      </c>
      <c r="H17" s="160">
        <v>17850</v>
      </c>
      <c r="I17" s="160">
        <v>26085</v>
      </c>
      <c r="J17" s="160">
        <v>32552</v>
      </c>
      <c r="K17" s="160"/>
      <c r="L17" s="160">
        <v>20962</v>
      </c>
      <c r="M17" s="160">
        <v>20675</v>
      </c>
      <c r="N17" s="181"/>
      <c r="O17" s="160">
        <v>32414</v>
      </c>
      <c r="P17" s="179"/>
      <c r="Q17" s="160">
        <v>41637</v>
      </c>
      <c r="S17" s="284"/>
      <c r="T17" s="284"/>
      <c r="U17" s="284"/>
      <c r="V17" s="284"/>
      <c r="W17" s="284"/>
      <c r="X17" s="284"/>
      <c r="Y17" s="284"/>
      <c r="Z17" s="284"/>
      <c r="AA17" s="284"/>
      <c r="AB17" s="284"/>
      <c r="AC17" s="284"/>
    </row>
    <row r="18" spans="1:29" s="161" customFormat="1" ht="14.25">
      <c r="A18" s="206" t="s">
        <v>3</v>
      </c>
      <c r="B18" s="158">
        <v>15896</v>
      </c>
      <c r="C18" s="158">
        <v>17032</v>
      </c>
      <c r="D18" s="158">
        <v>15909</v>
      </c>
      <c r="E18" s="158">
        <v>16117</v>
      </c>
      <c r="F18" s="158"/>
      <c r="G18" s="158">
        <v>17435</v>
      </c>
      <c r="H18" s="158">
        <v>16028</v>
      </c>
      <c r="I18" s="158">
        <v>17668</v>
      </c>
      <c r="J18" s="158">
        <v>17098</v>
      </c>
      <c r="K18" s="158"/>
      <c r="L18" s="158">
        <v>18423</v>
      </c>
      <c r="M18" s="158">
        <v>18237</v>
      </c>
      <c r="N18" s="181"/>
      <c r="O18" s="158">
        <v>33463</v>
      </c>
      <c r="P18" s="179"/>
      <c r="Q18" s="158">
        <v>36660</v>
      </c>
      <c r="S18" s="284"/>
      <c r="T18" s="284"/>
      <c r="U18" s="284"/>
      <c r="V18" s="284"/>
      <c r="W18" s="284"/>
      <c r="X18" s="284"/>
      <c r="Y18" s="284"/>
      <c r="Z18" s="284"/>
      <c r="AA18" s="284"/>
      <c r="AB18" s="284"/>
      <c r="AC18" s="284"/>
    </row>
    <row r="19" spans="1:29" s="161" customFormat="1" ht="14.25">
      <c r="A19" s="205" t="s">
        <v>250</v>
      </c>
      <c r="B19" s="160">
        <v>-20778</v>
      </c>
      <c r="C19" s="160">
        <v>-3561</v>
      </c>
      <c r="D19" s="160">
        <v>-37675</v>
      </c>
      <c r="E19" s="160">
        <v>-32695</v>
      </c>
      <c r="F19" s="160"/>
      <c r="G19" s="160">
        <v>35997</v>
      </c>
      <c r="H19" s="160">
        <v>-3419</v>
      </c>
      <c r="I19" s="160">
        <v>49</v>
      </c>
      <c r="J19" s="160">
        <v>29470</v>
      </c>
      <c r="K19" s="160"/>
      <c r="L19" s="160">
        <v>-12328</v>
      </c>
      <c r="M19" s="160">
        <v>-31893</v>
      </c>
      <c r="N19" s="181"/>
      <c r="O19" s="160">
        <v>32578</v>
      </c>
      <c r="P19" s="179"/>
      <c r="Q19" s="160">
        <v>-44221</v>
      </c>
      <c r="S19" s="284"/>
      <c r="T19" s="284"/>
      <c r="U19" s="284"/>
      <c r="V19" s="284"/>
      <c r="W19" s="284"/>
      <c r="X19" s="284"/>
      <c r="Y19" s="284"/>
      <c r="Z19" s="284"/>
      <c r="AA19" s="284"/>
      <c r="AB19" s="284"/>
      <c r="AC19" s="284"/>
    </row>
    <row r="20" spans="1:29" s="161" customFormat="1" ht="28.5">
      <c r="A20" s="206" t="s">
        <v>270</v>
      </c>
      <c r="B20" s="158">
        <v>-35877</v>
      </c>
      <c r="C20" s="158">
        <v>1019</v>
      </c>
      <c r="D20" s="158">
        <v>-68621</v>
      </c>
      <c r="E20" s="158">
        <v>7374</v>
      </c>
      <c r="F20" s="158"/>
      <c r="G20" s="158">
        <v>66910</v>
      </c>
      <c r="H20" s="158">
        <v>72451</v>
      </c>
      <c r="I20" s="158">
        <v>-155710</v>
      </c>
      <c r="J20" s="158">
        <v>207787</v>
      </c>
      <c r="K20" s="158"/>
      <c r="L20" s="158">
        <v>-19308</v>
      </c>
      <c r="M20" s="158">
        <v>-45378</v>
      </c>
      <c r="N20" s="181"/>
      <c r="O20" s="158">
        <v>139361</v>
      </c>
      <c r="P20" s="179"/>
      <c r="Q20" s="158">
        <v>-64686</v>
      </c>
      <c r="S20" s="284"/>
      <c r="T20" s="284"/>
      <c r="U20" s="284"/>
      <c r="V20" s="284"/>
      <c r="W20" s="284"/>
      <c r="X20" s="284"/>
      <c r="Y20" s="284"/>
      <c r="Z20" s="284"/>
      <c r="AA20" s="284"/>
      <c r="AB20" s="284"/>
      <c r="AC20" s="284"/>
    </row>
    <row r="21" spans="1:29" s="161" customFormat="1" ht="14.25">
      <c r="A21" s="207" t="s">
        <v>283</v>
      </c>
      <c r="B21" s="197">
        <v>237092</v>
      </c>
      <c r="C21" s="197">
        <v>255184</v>
      </c>
      <c r="D21" s="197">
        <v>179306</v>
      </c>
      <c r="E21" s="197">
        <v>325241</v>
      </c>
      <c r="F21" s="197">
        <v>0</v>
      </c>
      <c r="G21" s="197">
        <v>204164</v>
      </c>
      <c r="H21" s="197">
        <v>238529</v>
      </c>
      <c r="I21" s="197">
        <v>242245</v>
      </c>
      <c r="J21" s="197">
        <v>268541</v>
      </c>
      <c r="K21" s="197"/>
      <c r="L21" s="197">
        <v>231150</v>
      </c>
      <c r="M21" s="197">
        <v>254817</v>
      </c>
      <c r="N21" s="181"/>
      <c r="O21" s="197">
        <v>442693</v>
      </c>
      <c r="P21" s="179"/>
      <c r="Q21" s="197">
        <v>485967</v>
      </c>
      <c r="S21" s="284"/>
      <c r="T21" s="284"/>
      <c r="U21" s="284"/>
      <c r="V21" s="284"/>
      <c r="W21" s="284"/>
      <c r="X21" s="284"/>
      <c r="Y21" s="284"/>
      <c r="Z21" s="284"/>
      <c r="AA21" s="284"/>
      <c r="AB21" s="284"/>
      <c r="AC21" s="284"/>
    </row>
    <row r="22" spans="1:29" s="161" customFormat="1" ht="14.25">
      <c r="A22" s="205" t="s">
        <v>56</v>
      </c>
      <c r="B22" s="160">
        <v>-6348</v>
      </c>
      <c r="C22" s="160">
        <v>-6724</v>
      </c>
      <c r="D22" s="160">
        <v>-7272</v>
      </c>
      <c r="E22" s="160">
        <v>-5993</v>
      </c>
      <c r="F22" s="160"/>
      <c r="G22" s="160">
        <v>-11198</v>
      </c>
      <c r="H22" s="160">
        <v>-13838</v>
      </c>
      <c r="I22" s="160">
        <v>-9734</v>
      </c>
      <c r="J22" s="160">
        <v>-9445</v>
      </c>
      <c r="K22" s="160"/>
      <c r="L22" s="160">
        <v>-14636</v>
      </c>
      <c r="M22" s="160">
        <v>-14878</v>
      </c>
      <c r="N22" s="181"/>
      <c r="O22" s="160">
        <v>-25036</v>
      </c>
      <c r="P22" s="179"/>
      <c r="Q22" s="160">
        <v>-29514</v>
      </c>
      <c r="S22" s="284"/>
      <c r="T22" s="284"/>
      <c r="U22" s="284"/>
      <c r="V22" s="284"/>
      <c r="W22" s="284"/>
      <c r="X22" s="284"/>
      <c r="Y22" s="284"/>
      <c r="Z22" s="284"/>
      <c r="AA22" s="284"/>
      <c r="AB22" s="284"/>
      <c r="AC22" s="284"/>
    </row>
    <row r="23" spans="1:29" s="161" customFormat="1" ht="14.25">
      <c r="A23" s="206" t="s">
        <v>231</v>
      </c>
      <c r="B23" s="158">
        <v>0</v>
      </c>
      <c r="C23" s="158">
        <v>-4772</v>
      </c>
      <c r="D23" s="158">
        <v>-4383</v>
      </c>
      <c r="E23" s="158">
        <v>-4383</v>
      </c>
      <c r="F23" s="158"/>
      <c r="G23" s="158">
        <v>-4383</v>
      </c>
      <c r="H23" s="158">
        <v>-8952</v>
      </c>
      <c r="I23" s="158">
        <v>-9164</v>
      </c>
      <c r="J23" s="158">
        <v>-9163</v>
      </c>
      <c r="K23" s="158"/>
      <c r="L23" s="158">
        <v>-9164</v>
      </c>
      <c r="M23" s="158">
        <v>-9164</v>
      </c>
      <c r="N23" s="181"/>
      <c r="O23" s="158">
        <v>-13335</v>
      </c>
      <c r="P23" s="179"/>
      <c r="Q23" s="158">
        <v>-18328</v>
      </c>
      <c r="S23" s="284"/>
      <c r="T23" s="284"/>
      <c r="U23" s="284"/>
      <c r="V23" s="284"/>
      <c r="W23" s="284"/>
      <c r="X23" s="284"/>
      <c r="Y23" s="284"/>
      <c r="Z23" s="284"/>
      <c r="AA23" s="284"/>
      <c r="AB23" s="284"/>
      <c r="AC23" s="284"/>
    </row>
    <row r="24" spans="1:29" s="161" customFormat="1" ht="14.25">
      <c r="A24" s="207" t="s">
        <v>27</v>
      </c>
      <c r="B24" s="197">
        <v>230744</v>
      </c>
      <c r="C24" s="197">
        <v>243688</v>
      </c>
      <c r="D24" s="197">
        <v>167651</v>
      </c>
      <c r="E24" s="197">
        <v>314865</v>
      </c>
      <c r="F24" s="197">
        <v>0</v>
      </c>
      <c r="G24" s="197">
        <v>188583</v>
      </c>
      <c r="H24" s="197">
        <v>215739</v>
      </c>
      <c r="I24" s="197">
        <v>223347</v>
      </c>
      <c r="J24" s="197">
        <v>249933</v>
      </c>
      <c r="K24" s="197"/>
      <c r="L24" s="197">
        <v>207350</v>
      </c>
      <c r="M24" s="197">
        <v>230775</v>
      </c>
      <c r="N24" s="181"/>
      <c r="O24" s="197">
        <v>404322</v>
      </c>
      <c r="P24" s="179"/>
      <c r="Q24" s="197">
        <v>438125</v>
      </c>
      <c r="S24" s="284"/>
      <c r="T24" s="284"/>
      <c r="U24" s="284"/>
      <c r="V24" s="284"/>
      <c r="W24" s="284"/>
      <c r="X24" s="284"/>
      <c r="Y24" s="284"/>
      <c r="Z24" s="284"/>
      <c r="AA24" s="284"/>
      <c r="AB24" s="284"/>
      <c r="AC24" s="284"/>
    </row>
    <row r="25" spans="1:29" s="161" customFormat="1" ht="14.25">
      <c r="A25" s="205" t="s">
        <v>231</v>
      </c>
      <c r="B25" s="160">
        <v>0</v>
      </c>
      <c r="C25" s="160">
        <v>4772</v>
      </c>
      <c r="D25" s="160">
        <v>4383</v>
      </c>
      <c r="E25" s="160">
        <v>4383</v>
      </c>
      <c r="F25" s="160"/>
      <c r="G25" s="160">
        <v>4383</v>
      </c>
      <c r="H25" s="160">
        <v>8952</v>
      </c>
      <c r="I25" s="160">
        <v>9164</v>
      </c>
      <c r="J25" s="160">
        <v>9163</v>
      </c>
      <c r="K25" s="160"/>
      <c r="L25" s="160">
        <v>9164</v>
      </c>
      <c r="M25" s="160">
        <v>9164</v>
      </c>
      <c r="N25" s="181"/>
      <c r="O25" s="160">
        <v>13335</v>
      </c>
      <c r="P25" s="179"/>
      <c r="Q25" s="160">
        <v>18328</v>
      </c>
      <c r="S25" s="284"/>
      <c r="T25" s="284"/>
      <c r="U25" s="284"/>
      <c r="V25" s="284"/>
      <c r="W25" s="284"/>
      <c r="X25" s="284"/>
      <c r="Y25" s="284"/>
      <c r="Z25" s="284"/>
      <c r="AA25" s="284"/>
      <c r="AB25" s="284"/>
      <c r="AC25" s="284"/>
    </row>
    <row r="26" spans="1:29" s="161" customFormat="1" ht="14.25">
      <c r="A26" s="206" t="s">
        <v>56</v>
      </c>
      <c r="B26" s="158">
        <v>6348</v>
      </c>
      <c r="C26" s="158">
        <v>6724</v>
      </c>
      <c r="D26" s="158">
        <v>7272</v>
      </c>
      <c r="E26" s="158">
        <v>5993</v>
      </c>
      <c r="F26" s="158"/>
      <c r="G26" s="158">
        <v>11198</v>
      </c>
      <c r="H26" s="158">
        <v>13838</v>
      </c>
      <c r="I26" s="158">
        <v>9734</v>
      </c>
      <c r="J26" s="158">
        <v>9445</v>
      </c>
      <c r="K26" s="158"/>
      <c r="L26" s="158">
        <v>14636</v>
      </c>
      <c r="M26" s="158">
        <v>14878</v>
      </c>
      <c r="N26" s="181"/>
      <c r="O26" s="158">
        <v>25036</v>
      </c>
      <c r="P26" s="179"/>
      <c r="Q26" s="158">
        <v>29514</v>
      </c>
      <c r="S26" s="284"/>
      <c r="T26" s="284"/>
      <c r="U26" s="284"/>
      <c r="V26" s="284"/>
      <c r="W26" s="284"/>
      <c r="X26" s="284"/>
      <c r="Y26" s="284"/>
      <c r="Z26" s="284"/>
      <c r="AA26" s="284"/>
      <c r="AB26" s="284"/>
      <c r="AC26" s="284"/>
    </row>
    <row r="27" spans="1:29" s="161" customFormat="1" ht="14.25">
      <c r="A27" s="205" t="s">
        <v>249</v>
      </c>
      <c r="B27" s="160">
        <v>-185735</v>
      </c>
      <c r="C27" s="160">
        <v>-193054</v>
      </c>
      <c r="D27" s="160">
        <v>-54802</v>
      </c>
      <c r="E27" s="160">
        <v>-197768</v>
      </c>
      <c r="F27" s="160"/>
      <c r="G27" s="160">
        <v>-122302</v>
      </c>
      <c r="H27" s="160">
        <v>-114474</v>
      </c>
      <c r="I27" s="160">
        <v>-93031</v>
      </c>
      <c r="J27" s="160">
        <v>-50381</v>
      </c>
      <c r="K27" s="160"/>
      <c r="L27" s="160">
        <v>-63789</v>
      </c>
      <c r="M27" s="160">
        <v>-33335</v>
      </c>
      <c r="N27" s="181"/>
      <c r="O27" s="160">
        <v>-236776</v>
      </c>
      <c r="P27" s="179"/>
      <c r="Q27" s="160">
        <v>-97124</v>
      </c>
      <c r="S27" s="284"/>
      <c r="T27" s="284"/>
      <c r="U27" s="284"/>
      <c r="V27" s="284"/>
      <c r="W27" s="284"/>
      <c r="X27" s="284"/>
      <c r="Y27" s="284"/>
      <c r="Z27" s="284"/>
      <c r="AA27" s="284"/>
      <c r="AB27" s="284"/>
      <c r="AC27" s="284"/>
    </row>
    <row r="28" spans="1:29" s="161" customFormat="1" ht="14.25">
      <c r="A28" s="206" t="s">
        <v>26</v>
      </c>
      <c r="B28" s="158">
        <v>88723</v>
      </c>
      <c r="C28" s="158">
        <v>79083</v>
      </c>
      <c r="D28" s="158">
        <v>35673</v>
      </c>
      <c r="E28" s="158">
        <v>75359</v>
      </c>
      <c r="F28" s="158"/>
      <c r="G28" s="158">
        <v>63647</v>
      </c>
      <c r="H28" s="158">
        <v>69810</v>
      </c>
      <c r="I28" s="158">
        <v>54180</v>
      </c>
      <c r="J28" s="158">
        <v>37992</v>
      </c>
      <c r="K28" s="158"/>
      <c r="L28" s="158">
        <v>41139</v>
      </c>
      <c r="M28" s="158">
        <v>13306</v>
      </c>
      <c r="N28" s="181"/>
      <c r="O28" s="158">
        <v>133457</v>
      </c>
      <c r="P28" s="179"/>
      <c r="Q28" s="158">
        <v>54445</v>
      </c>
      <c r="S28" s="284"/>
      <c r="T28" s="284"/>
      <c r="U28" s="284"/>
      <c r="V28" s="284"/>
      <c r="W28" s="284"/>
      <c r="X28" s="284"/>
      <c r="Y28" s="284"/>
      <c r="Z28" s="284"/>
      <c r="AA28" s="284"/>
      <c r="AB28" s="284"/>
      <c r="AC28" s="284"/>
    </row>
    <row r="29" spans="1:29" s="161" customFormat="1" ht="14.25">
      <c r="A29" s="205" t="s">
        <v>248</v>
      </c>
      <c r="B29" s="160">
        <v>-18436</v>
      </c>
      <c r="C29" s="160">
        <v>-13658</v>
      </c>
      <c r="D29" s="160">
        <v>-10339</v>
      </c>
      <c r="E29" s="160">
        <v>-25809</v>
      </c>
      <c r="F29" s="160"/>
      <c r="G29" s="160">
        <v>-23393</v>
      </c>
      <c r="H29" s="160">
        <v>-19373</v>
      </c>
      <c r="I29" s="160">
        <v>-17787</v>
      </c>
      <c r="J29" s="160">
        <v>-9158</v>
      </c>
      <c r="K29" s="160"/>
      <c r="L29" s="160">
        <v>-11436</v>
      </c>
      <c r="M29" s="160">
        <v>-11281</v>
      </c>
      <c r="N29" s="181"/>
      <c r="O29" s="160">
        <v>-42766</v>
      </c>
      <c r="P29" s="179"/>
      <c r="Q29" s="160">
        <v>-22717</v>
      </c>
      <c r="S29" s="284"/>
      <c r="T29" s="284"/>
      <c r="U29" s="284"/>
      <c r="V29" s="284"/>
      <c r="W29" s="284"/>
      <c r="X29" s="284"/>
      <c r="Y29" s="284"/>
      <c r="Z29" s="284"/>
      <c r="AA29" s="284"/>
      <c r="AB29" s="284"/>
      <c r="AC29" s="284"/>
    </row>
    <row r="30" spans="1:29" s="161" customFormat="1" ht="14.25">
      <c r="A30" s="206" t="s">
        <v>271</v>
      </c>
      <c r="B30" s="158">
        <v>12831</v>
      </c>
      <c r="C30" s="158">
        <v>12909</v>
      </c>
      <c r="D30" s="158">
        <v>12351</v>
      </c>
      <c r="E30" s="158">
        <v>10262</v>
      </c>
      <c r="F30" s="158"/>
      <c r="G30" s="158">
        <v>10783</v>
      </c>
      <c r="H30" s="158">
        <v>11179</v>
      </c>
      <c r="I30" s="158">
        <v>11451</v>
      </c>
      <c r="J30" s="158">
        <v>8617</v>
      </c>
      <c r="K30" s="158"/>
      <c r="L30" s="158">
        <v>12692</v>
      </c>
      <c r="M30" s="158">
        <v>15014</v>
      </c>
      <c r="N30" s="181"/>
      <c r="O30" s="158">
        <v>21962</v>
      </c>
      <c r="P30" s="179"/>
      <c r="Q30" s="158">
        <v>27706</v>
      </c>
      <c r="S30" s="284"/>
      <c r="T30" s="284"/>
      <c r="U30" s="284"/>
      <c r="V30" s="284"/>
      <c r="W30" s="284"/>
      <c r="X30" s="284"/>
      <c r="Y30" s="284"/>
      <c r="Z30" s="284"/>
      <c r="AA30" s="284"/>
      <c r="AB30" s="284"/>
      <c r="AC30" s="284"/>
    </row>
    <row r="31" spans="1:29" s="161" customFormat="1" ht="14.25">
      <c r="A31" s="208" t="s">
        <v>78</v>
      </c>
      <c r="B31" s="198">
        <v>134475</v>
      </c>
      <c r="C31" s="198">
        <v>140464</v>
      </c>
      <c r="D31" s="198">
        <v>162189</v>
      </c>
      <c r="E31" s="198">
        <v>187285</v>
      </c>
      <c r="F31" s="198">
        <v>0</v>
      </c>
      <c r="G31" s="198">
        <v>132899</v>
      </c>
      <c r="H31" s="198">
        <v>185671</v>
      </c>
      <c r="I31" s="198">
        <v>197058</v>
      </c>
      <c r="J31" s="198">
        <v>255611</v>
      </c>
      <c r="K31" s="198"/>
      <c r="L31" s="198">
        <v>209756</v>
      </c>
      <c r="M31" s="198">
        <v>238521</v>
      </c>
      <c r="N31" s="181"/>
      <c r="O31" s="198">
        <v>318570</v>
      </c>
      <c r="P31" s="179"/>
      <c r="Q31" s="198">
        <v>448277</v>
      </c>
      <c r="S31" s="284"/>
      <c r="T31" s="284"/>
      <c r="U31" s="284"/>
      <c r="V31" s="284"/>
      <c r="W31" s="284"/>
      <c r="X31" s="284"/>
      <c r="Y31" s="284"/>
      <c r="Z31" s="284"/>
      <c r="AA31" s="284"/>
      <c r="AB31" s="284"/>
      <c r="AC31" s="284"/>
    </row>
    <row r="32" spans="1:29" s="161" customFormat="1" ht="18" customHeight="1">
      <c r="A32" s="163"/>
      <c r="B32" s="180"/>
      <c r="C32" s="180"/>
      <c r="D32" s="180"/>
      <c r="E32" s="180"/>
      <c r="F32" s="180"/>
      <c r="G32" s="180"/>
      <c r="H32" s="180"/>
      <c r="I32" s="180"/>
      <c r="J32" s="180"/>
      <c r="K32" s="180"/>
      <c r="L32" s="180"/>
      <c r="M32" s="180"/>
      <c r="N32" s="181"/>
      <c r="O32" s="180"/>
      <c r="P32" s="181"/>
      <c r="Q32" s="180"/>
    </row>
    <row r="33" spans="1:17" s="161" customFormat="1" ht="18" customHeight="1">
      <c r="A33" s="290" t="s">
        <v>312</v>
      </c>
      <c r="B33" s="290"/>
      <c r="C33" s="290"/>
      <c r="D33" s="290"/>
      <c r="E33" s="290"/>
      <c r="F33" s="290"/>
      <c r="G33" s="290"/>
      <c r="H33" s="290"/>
      <c r="I33" s="290"/>
      <c r="J33" s="290"/>
      <c r="K33" s="290"/>
      <c r="L33" s="290"/>
      <c r="M33" s="290"/>
      <c r="N33" s="290"/>
      <c r="O33" s="290"/>
      <c r="P33" s="290"/>
      <c r="Q33" s="290"/>
    </row>
    <row r="34" spans="1:17" s="161" customFormat="1" ht="18" customHeight="1">
      <c r="A34" s="290"/>
      <c r="B34" s="290"/>
      <c r="C34" s="290"/>
      <c r="D34" s="290"/>
      <c r="E34" s="290"/>
      <c r="F34" s="290"/>
      <c r="G34" s="290"/>
      <c r="H34" s="290"/>
      <c r="I34" s="290"/>
      <c r="J34" s="290"/>
      <c r="K34" s="290"/>
      <c r="L34" s="290"/>
      <c r="M34" s="290"/>
      <c r="N34" s="290"/>
      <c r="O34" s="290"/>
      <c r="P34" s="290"/>
      <c r="Q34" s="290"/>
    </row>
    <row r="35" spans="1:17" s="161" customFormat="1" ht="18" customHeight="1">
      <c r="A35" s="290"/>
      <c r="B35" s="290"/>
      <c r="C35" s="290"/>
      <c r="D35" s="290"/>
      <c r="E35" s="290"/>
      <c r="F35" s="290"/>
      <c r="G35" s="290"/>
      <c r="H35" s="290"/>
      <c r="I35" s="290"/>
      <c r="J35" s="290"/>
      <c r="K35" s="290"/>
      <c r="L35" s="290"/>
      <c r="M35" s="290"/>
      <c r="N35" s="290"/>
      <c r="O35" s="290"/>
      <c r="P35" s="290"/>
      <c r="Q35" s="290"/>
    </row>
    <row r="36" spans="1:17" s="161" customFormat="1" ht="18" customHeight="1">
      <c r="A36" s="290"/>
      <c r="B36" s="290"/>
      <c r="C36" s="290"/>
      <c r="D36" s="290"/>
      <c r="E36" s="290"/>
      <c r="F36" s="290"/>
      <c r="G36" s="290"/>
      <c r="H36" s="290"/>
      <c r="I36" s="290"/>
      <c r="J36" s="290"/>
      <c r="K36" s="290"/>
      <c r="L36" s="290"/>
      <c r="M36" s="290"/>
      <c r="N36" s="290"/>
      <c r="O36" s="290"/>
      <c r="P36" s="290"/>
      <c r="Q36" s="290"/>
    </row>
  </sheetData>
  <mergeCells count="1">
    <mergeCell ref="A33:Q36"/>
  </mergeCells>
  <pageMargins left="0.7" right="0.7" top="0.75" bottom="0.75" header="0.3" footer="0.3"/>
  <pageSetup paperSize="5"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73">
    <pageSetUpPr fitToPage="1"/>
  </sheetPr>
  <dimension ref="A1:AC30"/>
  <sheetViews>
    <sheetView showGridLines="0" zoomScale="85" zoomScaleNormal="85" zoomScaleSheetLayoutView="85" workbookViewId="0"/>
  </sheetViews>
  <sheetFormatPr defaultRowHeight="16.5"/>
  <cols>
    <col min="1" max="1" width="67" style="135" customWidth="1"/>
    <col min="2" max="5" width="12.7109375" style="169" customWidth="1"/>
    <col min="6" max="6" width="0.5703125" style="169" customWidth="1"/>
    <col min="7" max="10" width="12.7109375" style="169" customWidth="1"/>
    <col min="11" max="11" width="0.5703125" style="169" customWidth="1"/>
    <col min="12" max="13" width="12.7109375" style="169" customWidth="1"/>
    <col min="14" max="14" width="0.5703125" style="170" customWidth="1"/>
    <col min="15" max="15" width="12.7109375" style="169" customWidth="1"/>
    <col min="16" max="16" width="0.5703125" style="166" customWidth="1"/>
    <col min="17" max="17" width="12.7109375" style="169" customWidth="1"/>
    <col min="18" max="16384" width="9.140625" style="135"/>
  </cols>
  <sheetData>
    <row r="1" spans="1:29" s="161" customFormat="1" ht="21.75" thickBot="1">
      <c r="A1" s="192" t="s">
        <v>306</v>
      </c>
      <c r="B1" s="132"/>
      <c r="C1" s="132"/>
      <c r="D1" s="132"/>
      <c r="E1" s="132"/>
      <c r="F1" s="132"/>
      <c r="G1" s="132"/>
      <c r="H1" s="132"/>
      <c r="I1" s="132"/>
      <c r="J1" s="132"/>
      <c r="K1" s="132"/>
      <c r="L1" s="132"/>
      <c r="M1" s="132"/>
      <c r="N1" s="131"/>
      <c r="O1" s="132"/>
      <c r="P1" s="133"/>
      <c r="Q1" s="132"/>
    </row>
    <row r="2" spans="1:29" s="161" customFormat="1">
      <c r="A2" s="135"/>
      <c r="B2" s="135"/>
      <c r="C2" s="135"/>
      <c r="D2" s="135"/>
      <c r="E2" s="135"/>
      <c r="F2" s="135"/>
      <c r="G2" s="135"/>
      <c r="H2" s="135"/>
      <c r="I2" s="135"/>
      <c r="J2" s="135"/>
      <c r="K2" s="135"/>
      <c r="L2" s="135"/>
      <c r="M2" s="135"/>
      <c r="N2" s="167"/>
      <c r="O2" s="167"/>
      <c r="P2" s="167"/>
      <c r="Q2" s="167"/>
    </row>
    <row r="3" spans="1:29" s="161" customFormat="1">
      <c r="A3" s="260" t="s">
        <v>77</v>
      </c>
      <c r="B3" s="262" t="s">
        <v>206</v>
      </c>
      <c r="C3" s="262" t="s">
        <v>232</v>
      </c>
      <c r="D3" s="262" t="s">
        <v>241</v>
      </c>
      <c r="E3" s="262" t="s">
        <v>244</v>
      </c>
      <c r="F3" s="262"/>
      <c r="G3" s="262" t="s">
        <v>257</v>
      </c>
      <c r="H3" s="261" t="s">
        <v>259</v>
      </c>
      <c r="I3" s="261" t="s">
        <v>260</v>
      </c>
      <c r="J3" s="261" t="s">
        <v>263</v>
      </c>
      <c r="K3" s="261"/>
      <c r="L3" s="261" t="s">
        <v>281</v>
      </c>
      <c r="M3" s="261" t="s">
        <v>307</v>
      </c>
      <c r="N3" s="217"/>
      <c r="O3" s="262" t="s">
        <v>308</v>
      </c>
      <c r="P3" s="232"/>
      <c r="Q3" s="262" t="s">
        <v>309</v>
      </c>
    </row>
    <row r="4" spans="1:29" s="161" customFormat="1" ht="14.25">
      <c r="A4" s="239" t="s">
        <v>238</v>
      </c>
      <c r="B4" s="241">
        <v>145196</v>
      </c>
      <c r="C4" s="241">
        <v>86908</v>
      </c>
      <c r="D4" s="241">
        <v>198569</v>
      </c>
      <c r="E4" s="241">
        <v>184893</v>
      </c>
      <c r="F4" s="241"/>
      <c r="G4" s="241">
        <v>-62645</v>
      </c>
      <c r="H4" s="241">
        <v>54658</v>
      </c>
      <c r="I4" s="241">
        <v>162357</v>
      </c>
      <c r="J4" s="241">
        <v>-196408</v>
      </c>
      <c r="K4" s="241"/>
      <c r="L4" s="241">
        <v>139893</v>
      </c>
      <c r="M4" s="241">
        <v>155659</v>
      </c>
      <c r="N4" s="226"/>
      <c r="O4" s="241">
        <v>-7987</v>
      </c>
      <c r="P4" s="209"/>
      <c r="Q4" s="241">
        <v>295552</v>
      </c>
      <c r="S4" s="283"/>
      <c r="T4" s="283"/>
      <c r="U4" s="283"/>
      <c r="V4" s="283"/>
      <c r="W4" s="283"/>
      <c r="X4" s="283"/>
      <c r="Y4" s="283"/>
      <c r="Z4" s="283"/>
      <c r="AA4" s="283"/>
      <c r="AB4" s="283"/>
      <c r="AC4" s="283"/>
    </row>
    <row r="5" spans="1:29" s="161" customFormat="1" ht="14.25">
      <c r="A5" s="205" t="s">
        <v>81</v>
      </c>
      <c r="B5" s="183">
        <v>-84215</v>
      </c>
      <c r="C5" s="183">
        <v>-94451</v>
      </c>
      <c r="D5" s="183">
        <v>-100641</v>
      </c>
      <c r="E5" s="183">
        <v>-75571</v>
      </c>
      <c r="F5" s="183"/>
      <c r="G5" s="183">
        <v>-133023</v>
      </c>
      <c r="H5" s="183">
        <v>-76602</v>
      </c>
      <c r="I5" s="183">
        <v>-86468</v>
      </c>
      <c r="J5" s="183">
        <v>-92651</v>
      </c>
      <c r="K5" s="183"/>
      <c r="L5" s="183">
        <v>-113345</v>
      </c>
      <c r="M5" s="183">
        <v>-92201</v>
      </c>
      <c r="N5" s="227"/>
      <c r="O5" s="183">
        <v>-209625</v>
      </c>
      <c r="P5" s="182"/>
      <c r="Q5" s="183">
        <v>-205546</v>
      </c>
      <c r="S5" s="283"/>
      <c r="T5" s="283"/>
      <c r="U5" s="283"/>
      <c r="V5" s="283"/>
      <c r="W5" s="283"/>
      <c r="X5" s="283"/>
      <c r="Y5" s="283"/>
      <c r="Z5" s="283"/>
      <c r="AA5" s="283"/>
      <c r="AB5" s="283"/>
      <c r="AC5" s="283"/>
    </row>
    <row r="6" spans="1:29" s="161" customFormat="1" ht="14.25">
      <c r="A6" s="206" t="s">
        <v>61</v>
      </c>
      <c r="B6" s="182">
        <v>-2859</v>
      </c>
      <c r="C6" s="182">
        <v>-3295</v>
      </c>
      <c r="D6" s="182">
        <v>-3265</v>
      </c>
      <c r="E6" s="182">
        <v>-2403</v>
      </c>
      <c r="F6" s="182"/>
      <c r="G6" s="182">
        <v>-5384</v>
      </c>
      <c r="H6" s="182">
        <v>-4153</v>
      </c>
      <c r="I6" s="182">
        <v>-4150</v>
      </c>
      <c r="J6" s="182">
        <v>-4432</v>
      </c>
      <c r="K6" s="182"/>
      <c r="L6" s="182">
        <v>-4959</v>
      </c>
      <c r="M6" s="182">
        <v>-4115</v>
      </c>
      <c r="N6" s="227"/>
      <c r="O6" s="182">
        <v>-9537</v>
      </c>
      <c r="P6" s="182"/>
      <c r="Q6" s="182">
        <v>-9074</v>
      </c>
      <c r="S6" s="283"/>
      <c r="T6" s="283"/>
      <c r="U6" s="283"/>
      <c r="V6" s="283"/>
      <c r="W6" s="283"/>
      <c r="X6" s="283"/>
      <c r="Y6" s="283"/>
      <c r="Z6" s="283"/>
      <c r="AA6" s="283"/>
      <c r="AB6" s="283"/>
      <c r="AC6" s="283"/>
    </row>
    <row r="7" spans="1:29" s="161" customFormat="1" ht="14.25">
      <c r="A7" s="205" t="s">
        <v>62</v>
      </c>
      <c r="B7" s="274">
        <v>-2264</v>
      </c>
      <c r="C7" s="274">
        <v>0</v>
      </c>
      <c r="D7" s="274">
        <v>-3218</v>
      </c>
      <c r="E7" s="274">
        <v>-3599</v>
      </c>
      <c r="F7" s="274"/>
      <c r="G7" s="274">
        <v>0</v>
      </c>
      <c r="H7" s="274">
        <v>0</v>
      </c>
      <c r="I7" s="274">
        <v>-3633</v>
      </c>
      <c r="J7" s="274">
        <v>0</v>
      </c>
      <c r="K7" s="274"/>
      <c r="L7" s="274">
        <v>-1114</v>
      </c>
      <c r="M7" s="274">
        <v>-2848</v>
      </c>
      <c r="N7" s="227"/>
      <c r="O7" s="274">
        <v>0</v>
      </c>
      <c r="P7" s="182"/>
      <c r="Q7" s="274">
        <v>-4030</v>
      </c>
      <c r="S7" s="283"/>
      <c r="T7" s="283"/>
      <c r="U7" s="283"/>
      <c r="V7" s="283"/>
      <c r="W7" s="283"/>
      <c r="X7" s="283"/>
      <c r="Y7" s="283"/>
      <c r="Z7" s="283"/>
      <c r="AA7" s="283"/>
      <c r="AB7" s="283"/>
      <c r="AC7" s="283"/>
    </row>
    <row r="8" spans="1:29" s="161" customFormat="1" ht="14.25">
      <c r="A8" s="206" t="s">
        <v>82</v>
      </c>
      <c r="B8" s="275">
        <v>55858</v>
      </c>
      <c r="C8" s="275">
        <v>-10838</v>
      </c>
      <c r="D8" s="275">
        <v>91445</v>
      </c>
      <c r="E8" s="275">
        <v>103320</v>
      </c>
      <c r="F8" s="275"/>
      <c r="G8" s="275">
        <v>-201052</v>
      </c>
      <c r="H8" s="275">
        <v>-26097</v>
      </c>
      <c r="I8" s="275">
        <v>68106</v>
      </c>
      <c r="J8" s="275">
        <v>-293491</v>
      </c>
      <c r="K8" s="275"/>
      <c r="L8" s="275">
        <v>20475</v>
      </c>
      <c r="M8" s="275">
        <v>56495</v>
      </c>
      <c r="N8" s="227"/>
      <c r="O8" s="275">
        <v>-227149</v>
      </c>
      <c r="P8" s="182"/>
      <c r="Q8" s="275">
        <v>76902</v>
      </c>
      <c r="S8" s="283"/>
      <c r="T8" s="283"/>
      <c r="U8" s="283"/>
      <c r="V8" s="283"/>
      <c r="W8" s="283"/>
      <c r="X8" s="283"/>
      <c r="Y8" s="283"/>
      <c r="Z8" s="283"/>
      <c r="AA8" s="283"/>
      <c r="AB8" s="283"/>
      <c r="AC8" s="283"/>
    </row>
    <row r="9" spans="1:29" s="161" customFormat="1" ht="14.25">
      <c r="A9" s="205" t="s">
        <v>63</v>
      </c>
      <c r="B9" s="183">
        <v>186537367</v>
      </c>
      <c r="C9" s="183">
        <v>190591756</v>
      </c>
      <c r="D9" s="183">
        <v>192882082</v>
      </c>
      <c r="E9" s="183">
        <v>193609614</v>
      </c>
      <c r="F9" s="183"/>
      <c r="G9" s="183">
        <v>198432603</v>
      </c>
      <c r="H9" s="183">
        <v>200711475</v>
      </c>
      <c r="I9" s="183">
        <v>200347996</v>
      </c>
      <c r="J9" s="183">
        <v>200269856</v>
      </c>
      <c r="K9" s="183"/>
      <c r="L9" s="183">
        <v>200832323</v>
      </c>
      <c r="M9" s="183">
        <v>199578950</v>
      </c>
      <c r="N9" s="227"/>
      <c r="O9" s="183">
        <v>199578334</v>
      </c>
      <c r="P9" s="182"/>
      <c r="Q9" s="183">
        <v>200202174</v>
      </c>
      <c r="S9" s="283"/>
      <c r="T9" s="283"/>
      <c r="U9" s="283"/>
      <c r="V9" s="283"/>
      <c r="W9" s="283"/>
      <c r="X9" s="283"/>
      <c r="Y9" s="283"/>
      <c r="Z9" s="283"/>
      <c r="AA9" s="283"/>
      <c r="AB9" s="283"/>
      <c r="AC9" s="283"/>
    </row>
    <row r="10" spans="1:29" s="161" customFormat="1" ht="28.5">
      <c r="A10" s="239" t="s">
        <v>64</v>
      </c>
      <c r="B10" s="242">
        <v>0.75</v>
      </c>
      <c r="C10" s="242">
        <v>0.44</v>
      </c>
      <c r="D10" s="242">
        <v>1</v>
      </c>
      <c r="E10" s="242">
        <v>0.92</v>
      </c>
      <c r="F10" s="242"/>
      <c r="G10" s="242">
        <v>-0.34</v>
      </c>
      <c r="H10" s="242">
        <v>0.25</v>
      </c>
      <c r="I10" s="242">
        <v>0.77</v>
      </c>
      <c r="J10" s="242">
        <v>-1</v>
      </c>
      <c r="K10" s="242"/>
      <c r="L10" s="242">
        <v>0.67</v>
      </c>
      <c r="M10" s="242">
        <v>0.75</v>
      </c>
      <c r="N10" s="226"/>
      <c r="O10" s="242">
        <v>-0.09</v>
      </c>
      <c r="P10" s="210"/>
      <c r="Q10" s="242">
        <v>1.41</v>
      </c>
      <c r="S10" s="283"/>
      <c r="T10" s="283"/>
      <c r="U10" s="283"/>
      <c r="V10" s="283"/>
      <c r="W10" s="283"/>
      <c r="X10" s="283"/>
      <c r="Y10" s="283"/>
      <c r="Z10" s="283"/>
      <c r="AA10" s="283"/>
      <c r="AB10" s="283"/>
      <c r="AC10" s="283"/>
    </row>
    <row r="11" spans="1:29" s="161" customFormat="1" ht="14.25">
      <c r="A11" s="159" t="s">
        <v>65</v>
      </c>
      <c r="B11" s="185">
        <v>0.45</v>
      </c>
      <c r="C11" s="185">
        <v>0.49</v>
      </c>
      <c r="D11" s="185">
        <v>0.52</v>
      </c>
      <c r="E11" s="185">
        <v>0.39</v>
      </c>
      <c r="F11" s="185"/>
      <c r="G11" s="185">
        <v>0.66</v>
      </c>
      <c r="H11" s="185">
        <v>0.38</v>
      </c>
      <c r="I11" s="185">
        <v>0.43</v>
      </c>
      <c r="J11" s="185">
        <v>0.46</v>
      </c>
      <c r="K11" s="185"/>
      <c r="L11" s="185">
        <v>0.56000000000000005</v>
      </c>
      <c r="M11" s="185">
        <v>0.46</v>
      </c>
      <c r="N11" s="227"/>
      <c r="O11" s="185">
        <v>1.04</v>
      </c>
      <c r="P11" s="184"/>
      <c r="Q11" s="185">
        <v>1.02</v>
      </c>
      <c r="S11" s="283"/>
      <c r="T11" s="283"/>
      <c r="U11" s="283"/>
      <c r="V11" s="283"/>
      <c r="W11" s="283"/>
      <c r="X11" s="283"/>
      <c r="Y11" s="283"/>
      <c r="Z11" s="283"/>
      <c r="AA11" s="283"/>
      <c r="AB11" s="283"/>
      <c r="AC11" s="283"/>
    </row>
    <row r="12" spans="1:29" s="161" customFormat="1" ht="14.25">
      <c r="A12" s="157" t="s">
        <v>66</v>
      </c>
      <c r="B12" s="184">
        <v>0.3</v>
      </c>
      <c r="C12" s="184">
        <v>-4.9999999999999989E-2</v>
      </c>
      <c r="D12" s="184">
        <v>0.48</v>
      </c>
      <c r="E12" s="184">
        <v>0.53</v>
      </c>
      <c r="F12" s="184"/>
      <c r="G12" s="184">
        <v>-1</v>
      </c>
      <c r="H12" s="184">
        <v>-0.13</v>
      </c>
      <c r="I12" s="184">
        <v>0.34</v>
      </c>
      <c r="J12" s="184">
        <v>-1.46</v>
      </c>
      <c r="K12" s="184"/>
      <c r="L12" s="184">
        <v>0.10999999999999999</v>
      </c>
      <c r="M12" s="184">
        <v>0.28999999999999998</v>
      </c>
      <c r="N12" s="227"/>
      <c r="O12" s="184">
        <v>-1.1300000000000001</v>
      </c>
      <c r="P12" s="184"/>
      <c r="Q12" s="184">
        <v>0.3899999999999999</v>
      </c>
      <c r="S12" s="283"/>
      <c r="T12" s="283"/>
      <c r="U12" s="283"/>
      <c r="V12" s="283"/>
      <c r="W12" s="283"/>
      <c r="X12" s="283"/>
      <c r="Y12" s="283"/>
      <c r="Z12" s="283"/>
      <c r="AA12" s="283"/>
      <c r="AB12" s="283"/>
      <c r="AC12" s="283"/>
    </row>
    <row r="13" spans="1:29" s="161" customFormat="1" ht="14.25">
      <c r="A13" s="239" t="s">
        <v>238</v>
      </c>
      <c r="B13" s="241">
        <v>145196</v>
      </c>
      <c r="C13" s="241">
        <v>86908</v>
      </c>
      <c r="D13" s="241">
        <v>198569</v>
      </c>
      <c r="E13" s="241">
        <v>184893</v>
      </c>
      <c r="F13" s="241"/>
      <c r="G13" s="241">
        <v>-62645</v>
      </c>
      <c r="H13" s="241">
        <v>54658</v>
      </c>
      <c r="I13" s="241">
        <v>162357</v>
      </c>
      <c r="J13" s="241">
        <v>-196408</v>
      </c>
      <c r="K13" s="241"/>
      <c r="L13" s="241">
        <v>139893</v>
      </c>
      <c r="M13" s="241">
        <v>155659</v>
      </c>
      <c r="N13" s="226"/>
      <c r="O13" s="241">
        <v>-7987</v>
      </c>
      <c r="P13" s="209"/>
      <c r="Q13" s="241">
        <v>295552</v>
      </c>
      <c r="S13" s="283"/>
      <c r="T13" s="283"/>
      <c r="U13" s="283"/>
      <c r="V13" s="283"/>
      <c r="W13" s="283"/>
      <c r="X13" s="283"/>
      <c r="Y13" s="283"/>
      <c r="Z13" s="283"/>
      <c r="AA13" s="283"/>
      <c r="AB13" s="283"/>
      <c r="AC13" s="283"/>
    </row>
    <row r="14" spans="1:29" s="161" customFormat="1" ht="30">
      <c r="A14" s="205" t="s">
        <v>255</v>
      </c>
      <c r="B14" s="186">
        <v>248995</v>
      </c>
      <c r="C14" s="186">
        <v>105257</v>
      </c>
      <c r="D14" s="186">
        <v>252336</v>
      </c>
      <c r="E14" s="186">
        <v>547430</v>
      </c>
      <c r="F14" s="186"/>
      <c r="G14" s="186">
        <v>-38123</v>
      </c>
      <c r="H14" s="186">
        <v>108076</v>
      </c>
      <c r="I14" s="186">
        <v>219427</v>
      </c>
      <c r="J14" s="186">
        <v>-142070</v>
      </c>
      <c r="K14" s="186"/>
      <c r="L14" s="186">
        <v>195328</v>
      </c>
      <c r="M14" s="186">
        <v>203399</v>
      </c>
      <c r="N14" s="227"/>
      <c r="O14" s="186">
        <v>69953</v>
      </c>
      <c r="P14" s="187"/>
      <c r="Q14" s="186">
        <v>398727</v>
      </c>
      <c r="S14" s="283"/>
      <c r="T14" s="283"/>
      <c r="U14" s="283"/>
      <c r="V14" s="283"/>
      <c r="W14" s="283"/>
      <c r="X14" s="283"/>
      <c r="Y14" s="283"/>
      <c r="Z14" s="283"/>
      <c r="AA14" s="283"/>
      <c r="AB14" s="283"/>
      <c r="AC14" s="283"/>
    </row>
    <row r="15" spans="1:29" s="161" customFormat="1" ht="14.25">
      <c r="A15" s="239" t="s">
        <v>67</v>
      </c>
      <c r="B15" s="241">
        <v>394191</v>
      </c>
      <c r="C15" s="241">
        <v>192165</v>
      </c>
      <c r="D15" s="241">
        <v>450905</v>
      </c>
      <c r="E15" s="241">
        <v>732323</v>
      </c>
      <c r="F15" s="241"/>
      <c r="G15" s="241">
        <v>-100768</v>
      </c>
      <c r="H15" s="241">
        <v>162734</v>
      </c>
      <c r="I15" s="241">
        <v>381784</v>
      </c>
      <c r="J15" s="241">
        <v>-338478</v>
      </c>
      <c r="K15" s="241"/>
      <c r="L15" s="241">
        <v>335221</v>
      </c>
      <c r="M15" s="241">
        <v>359058</v>
      </c>
      <c r="N15" s="226"/>
      <c r="O15" s="241">
        <v>61966</v>
      </c>
      <c r="P15" s="209"/>
      <c r="Q15" s="241">
        <v>694279</v>
      </c>
      <c r="S15" s="283"/>
      <c r="T15" s="283"/>
      <c r="U15" s="283"/>
      <c r="V15" s="283"/>
      <c r="W15" s="283"/>
      <c r="X15" s="283"/>
      <c r="Y15" s="283"/>
      <c r="Z15" s="283"/>
      <c r="AA15" s="283"/>
      <c r="AB15" s="283"/>
      <c r="AC15" s="283"/>
    </row>
    <row r="16" spans="1:29" s="161" customFormat="1" ht="30">
      <c r="A16" s="205" t="s">
        <v>300</v>
      </c>
      <c r="B16" s="186">
        <v>-157099</v>
      </c>
      <c r="C16" s="186">
        <v>63019</v>
      </c>
      <c r="D16" s="186">
        <v>-271599</v>
      </c>
      <c r="E16" s="186">
        <v>-407082</v>
      </c>
      <c r="F16" s="186"/>
      <c r="G16" s="186">
        <v>304932</v>
      </c>
      <c r="H16" s="186">
        <v>75795</v>
      </c>
      <c r="I16" s="186">
        <v>-139539</v>
      </c>
      <c r="J16" s="186">
        <v>607019</v>
      </c>
      <c r="K16" s="186"/>
      <c r="L16" s="186">
        <v>-104071</v>
      </c>
      <c r="M16" s="186">
        <v>-104241</v>
      </c>
      <c r="N16" s="227"/>
      <c r="O16" s="186">
        <v>380727</v>
      </c>
      <c r="P16" s="187"/>
      <c r="Q16" s="186">
        <v>-208312</v>
      </c>
      <c r="S16" s="283"/>
      <c r="T16" s="283"/>
      <c r="U16" s="283"/>
      <c r="V16" s="283"/>
      <c r="W16" s="283"/>
      <c r="X16" s="283"/>
      <c r="Y16" s="283"/>
      <c r="Z16" s="283"/>
      <c r="AA16" s="283"/>
      <c r="AB16" s="283"/>
      <c r="AC16" s="283"/>
    </row>
    <row r="17" spans="1:29" s="161" customFormat="1" ht="14.25">
      <c r="A17" s="207" t="s">
        <v>283</v>
      </c>
      <c r="B17" s="203">
        <v>237092</v>
      </c>
      <c r="C17" s="203">
        <v>255184</v>
      </c>
      <c r="D17" s="203">
        <v>179306</v>
      </c>
      <c r="E17" s="203">
        <v>325241</v>
      </c>
      <c r="F17" s="203">
        <v>0</v>
      </c>
      <c r="G17" s="203">
        <v>204164</v>
      </c>
      <c r="H17" s="203">
        <v>238529</v>
      </c>
      <c r="I17" s="203">
        <v>242245</v>
      </c>
      <c r="J17" s="203">
        <v>268541</v>
      </c>
      <c r="K17" s="203"/>
      <c r="L17" s="203">
        <v>231150</v>
      </c>
      <c r="M17" s="203">
        <v>254817</v>
      </c>
      <c r="N17" s="226"/>
      <c r="O17" s="203">
        <v>442693</v>
      </c>
      <c r="P17" s="211"/>
      <c r="Q17" s="203">
        <v>485967</v>
      </c>
      <c r="S17" s="283"/>
      <c r="T17" s="283"/>
      <c r="U17" s="283"/>
      <c r="V17" s="283"/>
      <c r="W17" s="283"/>
      <c r="X17" s="283"/>
      <c r="Y17" s="283"/>
      <c r="Z17" s="283"/>
      <c r="AA17" s="283"/>
      <c r="AB17" s="283"/>
      <c r="AC17" s="283"/>
    </row>
    <row r="18" spans="1:29" s="161" customFormat="1" ht="14.25">
      <c r="A18" s="205" t="s">
        <v>28</v>
      </c>
      <c r="B18" s="183">
        <v>-6348</v>
      </c>
      <c r="C18" s="183">
        <v>-6724</v>
      </c>
      <c r="D18" s="183">
        <v>-7272</v>
      </c>
      <c r="E18" s="183">
        <v>-5993</v>
      </c>
      <c r="F18" s="183"/>
      <c r="G18" s="183">
        <v>-11198</v>
      </c>
      <c r="H18" s="183">
        <v>-13838</v>
      </c>
      <c r="I18" s="183">
        <v>-9734</v>
      </c>
      <c r="J18" s="183">
        <v>-9445</v>
      </c>
      <c r="K18" s="183"/>
      <c r="L18" s="183">
        <v>-14636</v>
      </c>
      <c r="M18" s="183">
        <v>-14878</v>
      </c>
      <c r="N18" s="227"/>
      <c r="O18" s="183">
        <v>-25036</v>
      </c>
      <c r="P18" s="182"/>
      <c r="Q18" s="183">
        <v>-29514</v>
      </c>
      <c r="S18" s="283"/>
      <c r="T18" s="283"/>
      <c r="U18" s="283"/>
      <c r="V18" s="283"/>
      <c r="W18" s="283"/>
      <c r="X18" s="283"/>
      <c r="Y18" s="283"/>
      <c r="Z18" s="283"/>
      <c r="AA18" s="283"/>
      <c r="AB18" s="283"/>
      <c r="AC18" s="283"/>
    </row>
    <row r="19" spans="1:29" s="161" customFormat="1" ht="14.25">
      <c r="A19" s="206" t="s">
        <v>231</v>
      </c>
      <c r="B19" s="188">
        <v>0</v>
      </c>
      <c r="C19" s="188">
        <v>-4772</v>
      </c>
      <c r="D19" s="188">
        <v>-4383</v>
      </c>
      <c r="E19" s="188">
        <v>-4383</v>
      </c>
      <c r="F19" s="188"/>
      <c r="G19" s="188">
        <v>-4383</v>
      </c>
      <c r="H19" s="188">
        <v>-8952</v>
      </c>
      <c r="I19" s="188">
        <v>-9164</v>
      </c>
      <c r="J19" s="188">
        <v>-9163</v>
      </c>
      <c r="K19" s="188"/>
      <c r="L19" s="188">
        <v>-9164</v>
      </c>
      <c r="M19" s="188">
        <v>-9164</v>
      </c>
      <c r="N19" s="228"/>
      <c r="O19" s="188">
        <v>-13335</v>
      </c>
      <c r="P19" s="188"/>
      <c r="Q19" s="188">
        <v>-18328</v>
      </c>
      <c r="S19" s="283"/>
      <c r="T19" s="283"/>
      <c r="U19" s="283"/>
      <c r="V19" s="283"/>
      <c r="W19" s="283"/>
      <c r="X19" s="283"/>
      <c r="Y19" s="283"/>
      <c r="Z19" s="283"/>
      <c r="AA19" s="283"/>
      <c r="AB19" s="283"/>
      <c r="AC19" s="283"/>
    </row>
    <row r="20" spans="1:29" s="161" customFormat="1" ht="14.25">
      <c r="A20" s="207" t="s">
        <v>27</v>
      </c>
      <c r="B20" s="203">
        <v>230744</v>
      </c>
      <c r="C20" s="203">
        <v>243688</v>
      </c>
      <c r="D20" s="203">
        <v>167651</v>
      </c>
      <c r="E20" s="203">
        <v>314865</v>
      </c>
      <c r="F20" s="203">
        <v>0</v>
      </c>
      <c r="G20" s="203">
        <v>188583</v>
      </c>
      <c r="H20" s="203">
        <v>215739</v>
      </c>
      <c r="I20" s="203">
        <v>223347</v>
      </c>
      <c r="J20" s="203">
        <v>249933</v>
      </c>
      <c r="K20" s="203"/>
      <c r="L20" s="203">
        <v>207350</v>
      </c>
      <c r="M20" s="203">
        <v>230775</v>
      </c>
      <c r="N20" s="226"/>
      <c r="O20" s="203">
        <v>404322</v>
      </c>
      <c r="P20" s="211"/>
      <c r="Q20" s="203">
        <v>438125</v>
      </c>
      <c r="S20" s="283"/>
      <c r="T20" s="283"/>
      <c r="U20" s="283"/>
      <c r="V20" s="283"/>
      <c r="W20" s="283"/>
      <c r="X20" s="283"/>
      <c r="Y20" s="283"/>
      <c r="Z20" s="283"/>
      <c r="AA20" s="283"/>
      <c r="AB20" s="283"/>
      <c r="AC20" s="283"/>
    </row>
    <row r="21" spans="1:29" s="161" customFormat="1" ht="14.25">
      <c r="A21" s="159" t="s">
        <v>58</v>
      </c>
      <c r="B21" s="183">
        <v>409150111</v>
      </c>
      <c r="C21" s="183">
        <v>409441046</v>
      </c>
      <c r="D21" s="183">
        <v>409232208</v>
      </c>
      <c r="E21" s="183">
        <v>409373371</v>
      </c>
      <c r="F21" s="183"/>
      <c r="G21" s="183">
        <v>412456787</v>
      </c>
      <c r="H21" s="183">
        <v>413498890</v>
      </c>
      <c r="I21" s="183">
        <v>413514496</v>
      </c>
      <c r="J21" s="183">
        <v>413509322</v>
      </c>
      <c r="K21" s="183"/>
      <c r="L21" s="183">
        <v>412540942</v>
      </c>
      <c r="M21" s="183">
        <v>411783077</v>
      </c>
      <c r="N21" s="227"/>
      <c r="O21" s="183">
        <v>413498890</v>
      </c>
      <c r="P21" s="182"/>
      <c r="Q21" s="183">
        <v>411783077</v>
      </c>
      <c r="S21" s="283"/>
      <c r="T21" s="283"/>
      <c r="U21" s="283"/>
      <c r="V21" s="283"/>
      <c r="W21" s="283"/>
      <c r="X21" s="283"/>
      <c r="Y21" s="283"/>
      <c r="Z21" s="283"/>
      <c r="AA21" s="283"/>
      <c r="AB21" s="283"/>
      <c r="AC21" s="283"/>
    </row>
    <row r="22" spans="1:29" s="161" customFormat="1" ht="14.25">
      <c r="A22" s="157" t="s">
        <v>278</v>
      </c>
      <c r="B22" s="195">
        <v>0.56000000000000005</v>
      </c>
      <c r="C22" s="195">
        <v>0.6</v>
      </c>
      <c r="D22" s="195">
        <v>0.41</v>
      </c>
      <c r="E22" s="195">
        <v>0.77</v>
      </c>
      <c r="F22" s="195"/>
      <c r="G22" s="195">
        <v>0.46</v>
      </c>
      <c r="H22" s="195">
        <v>0.52</v>
      </c>
      <c r="I22" s="195">
        <v>0.54</v>
      </c>
      <c r="J22" s="195">
        <v>0.6</v>
      </c>
      <c r="K22" s="195"/>
      <c r="L22" s="195">
        <v>0.5</v>
      </c>
      <c r="M22" s="195">
        <v>0.56000000000000005</v>
      </c>
      <c r="N22" s="227"/>
      <c r="O22" s="195">
        <v>0.98</v>
      </c>
      <c r="P22" s="195"/>
      <c r="Q22" s="195">
        <v>1.06</v>
      </c>
      <c r="S22" s="283"/>
      <c r="T22" s="283"/>
      <c r="U22" s="283"/>
      <c r="V22" s="283"/>
      <c r="W22" s="283"/>
      <c r="X22" s="283"/>
      <c r="Y22" s="283"/>
      <c r="Z22" s="283"/>
      <c r="AA22" s="283"/>
      <c r="AB22" s="283"/>
      <c r="AC22" s="283"/>
    </row>
    <row r="23" spans="1:29" s="161" customFormat="1" ht="15.75">
      <c r="A23" s="205" t="s">
        <v>279</v>
      </c>
      <c r="B23" s="186">
        <v>-96269</v>
      </c>
      <c r="C23" s="186">
        <v>-103224</v>
      </c>
      <c r="D23" s="186">
        <v>-5462</v>
      </c>
      <c r="E23" s="186">
        <v>-127580</v>
      </c>
      <c r="F23" s="186"/>
      <c r="G23" s="186">
        <v>-55684</v>
      </c>
      <c r="H23" s="186">
        <v>-30068</v>
      </c>
      <c r="I23" s="186">
        <v>-26289</v>
      </c>
      <c r="J23" s="186">
        <v>5678</v>
      </c>
      <c r="K23" s="186"/>
      <c r="L23" s="186">
        <v>2406</v>
      </c>
      <c r="M23" s="186">
        <v>7746</v>
      </c>
      <c r="N23" s="227"/>
      <c r="O23" s="186">
        <v>-85752</v>
      </c>
      <c r="P23" s="187"/>
      <c r="Q23" s="186">
        <v>10152</v>
      </c>
      <c r="S23" s="283"/>
      <c r="T23" s="283"/>
      <c r="U23" s="283"/>
      <c r="V23" s="283"/>
      <c r="W23" s="283"/>
      <c r="X23" s="283"/>
      <c r="Y23" s="283"/>
      <c r="Z23" s="283"/>
      <c r="AA23" s="283"/>
      <c r="AB23" s="283"/>
      <c r="AC23" s="283"/>
    </row>
    <row r="24" spans="1:29" s="161" customFormat="1" ht="14.25">
      <c r="A24" s="243" t="s">
        <v>78</v>
      </c>
      <c r="B24" s="234">
        <v>134475</v>
      </c>
      <c r="C24" s="234">
        <v>140464</v>
      </c>
      <c r="D24" s="234">
        <v>162189</v>
      </c>
      <c r="E24" s="234">
        <v>187285</v>
      </c>
      <c r="F24" s="234"/>
      <c r="G24" s="234">
        <v>132899</v>
      </c>
      <c r="H24" s="234">
        <v>185671</v>
      </c>
      <c r="I24" s="234">
        <v>197058</v>
      </c>
      <c r="J24" s="234">
        <v>255611</v>
      </c>
      <c r="K24" s="234"/>
      <c r="L24" s="234">
        <v>209756</v>
      </c>
      <c r="M24" s="234">
        <v>238521</v>
      </c>
      <c r="N24" s="229"/>
      <c r="O24" s="234">
        <v>318570</v>
      </c>
      <c r="P24" s="209"/>
      <c r="Q24" s="234">
        <v>448277</v>
      </c>
      <c r="S24" s="283"/>
      <c r="T24" s="283"/>
      <c r="U24" s="283"/>
      <c r="V24" s="283"/>
      <c r="W24" s="283"/>
      <c r="X24" s="283"/>
      <c r="Y24" s="283"/>
      <c r="Z24" s="283"/>
      <c r="AA24" s="283"/>
      <c r="AB24" s="283"/>
      <c r="AC24" s="283"/>
    </row>
    <row r="25" spans="1:29" s="161" customFormat="1" ht="14.25">
      <c r="A25" s="157" t="s">
        <v>58</v>
      </c>
      <c r="B25" s="148">
        <v>409150111</v>
      </c>
      <c r="C25" s="148">
        <v>409441046</v>
      </c>
      <c r="D25" s="148">
        <v>409232208</v>
      </c>
      <c r="E25" s="148">
        <v>409373371</v>
      </c>
      <c r="F25" s="148"/>
      <c r="G25" s="148">
        <v>412456787</v>
      </c>
      <c r="H25" s="148">
        <v>413498890</v>
      </c>
      <c r="I25" s="148">
        <v>413514496</v>
      </c>
      <c r="J25" s="148">
        <v>413509322</v>
      </c>
      <c r="K25" s="148"/>
      <c r="L25" s="148">
        <v>412540942</v>
      </c>
      <c r="M25" s="148">
        <v>411783077</v>
      </c>
      <c r="N25" s="188"/>
      <c r="O25" s="148">
        <v>413498890</v>
      </c>
      <c r="P25" s="148"/>
      <c r="Q25" s="148">
        <v>411783077</v>
      </c>
      <c r="S25" s="283"/>
      <c r="T25" s="283"/>
      <c r="U25" s="283"/>
      <c r="V25" s="283"/>
      <c r="W25" s="283"/>
      <c r="X25" s="283"/>
      <c r="Y25" s="283"/>
      <c r="Z25" s="283"/>
      <c r="AA25" s="283"/>
      <c r="AB25" s="283"/>
      <c r="AC25" s="283"/>
    </row>
    <row r="26" spans="1:29" s="161" customFormat="1" ht="14.25">
      <c r="A26" s="159" t="s">
        <v>243</v>
      </c>
      <c r="B26" s="193">
        <v>0.33</v>
      </c>
      <c r="C26" s="193">
        <v>0.34</v>
      </c>
      <c r="D26" s="193">
        <v>0.4</v>
      </c>
      <c r="E26" s="193">
        <v>0.46</v>
      </c>
      <c r="F26" s="193"/>
      <c r="G26" s="193">
        <v>0.32</v>
      </c>
      <c r="H26" s="193">
        <v>0.45</v>
      </c>
      <c r="I26" s="193">
        <v>0.48</v>
      </c>
      <c r="J26" s="193">
        <v>0.62</v>
      </c>
      <c r="K26" s="193"/>
      <c r="L26" s="193">
        <v>0.51</v>
      </c>
      <c r="M26" s="193">
        <v>0.57999999999999996</v>
      </c>
      <c r="N26" s="145"/>
      <c r="O26" s="193">
        <v>0.77</v>
      </c>
      <c r="P26" s="194"/>
      <c r="Q26" s="193">
        <v>1.0900000000000001</v>
      </c>
      <c r="S26" s="283"/>
      <c r="T26" s="283"/>
      <c r="U26" s="283"/>
      <c r="V26" s="283"/>
      <c r="W26" s="283"/>
      <c r="X26" s="283"/>
      <c r="Y26" s="283"/>
      <c r="Z26" s="283"/>
      <c r="AA26" s="283"/>
      <c r="AB26" s="283"/>
      <c r="AC26" s="283"/>
    </row>
    <row r="27" spans="1:29" s="161" customFormat="1" ht="14.25">
      <c r="B27" s="189"/>
      <c r="C27" s="189"/>
      <c r="D27" s="189"/>
      <c r="E27" s="189"/>
      <c r="F27" s="189"/>
      <c r="G27" s="189"/>
      <c r="H27" s="189"/>
      <c r="I27" s="189"/>
      <c r="J27" s="189"/>
      <c r="K27" s="189"/>
      <c r="L27" s="189"/>
      <c r="M27" s="189"/>
      <c r="N27" s="191"/>
      <c r="O27" s="189"/>
      <c r="P27" s="190"/>
      <c r="Q27" s="189"/>
    </row>
    <row r="28" spans="1:29" s="161" customFormat="1" ht="14.25">
      <c r="A28" s="142" t="s">
        <v>280</v>
      </c>
      <c r="B28" s="189"/>
      <c r="C28" s="189"/>
      <c r="D28" s="189"/>
      <c r="E28" s="189"/>
      <c r="F28" s="189"/>
      <c r="G28" s="189"/>
      <c r="H28" s="189"/>
      <c r="I28" s="189"/>
      <c r="J28" s="189"/>
      <c r="K28" s="189"/>
      <c r="L28" s="189"/>
      <c r="M28" s="189"/>
      <c r="N28" s="191"/>
      <c r="O28" s="189"/>
      <c r="P28" s="190"/>
      <c r="Q28" s="189"/>
    </row>
    <row r="29" spans="1:29" s="161" customFormat="1" ht="14.25">
      <c r="A29" s="141"/>
      <c r="B29" s="189"/>
      <c r="C29" s="189"/>
      <c r="D29" s="189"/>
      <c r="E29" s="189"/>
      <c r="F29" s="189"/>
      <c r="G29" s="189"/>
      <c r="H29" s="189"/>
      <c r="I29" s="189"/>
      <c r="J29" s="189"/>
      <c r="K29" s="189"/>
      <c r="L29" s="189"/>
      <c r="M29" s="189"/>
      <c r="N29" s="191"/>
      <c r="O29" s="189"/>
      <c r="P29" s="190"/>
      <c r="Q29" s="189"/>
    </row>
    <row r="30" spans="1:29" s="161" customFormat="1" ht="14.25">
      <c r="A30" s="141"/>
      <c r="B30" s="189"/>
      <c r="C30" s="189"/>
      <c r="D30" s="189"/>
      <c r="E30" s="189"/>
      <c r="F30" s="189"/>
      <c r="G30" s="189"/>
      <c r="H30" s="189"/>
      <c r="I30" s="189"/>
      <c r="J30" s="189"/>
      <c r="K30" s="189"/>
      <c r="L30" s="189"/>
      <c r="M30" s="189"/>
      <c r="N30" s="191"/>
      <c r="O30" s="189"/>
      <c r="P30" s="190"/>
      <c r="Q30" s="189"/>
    </row>
  </sheetData>
  <pageMargins left="0.7" right="0.7" top="0.75" bottom="0.75" header="0.3" footer="0.3"/>
  <pageSetup paperSize="5"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Cover</vt:lpstr>
      <vt:lpstr>Summary </vt:lpstr>
      <vt:lpstr>Credit</vt:lpstr>
      <vt:lpstr>Private Equity</vt:lpstr>
      <vt:lpstr>Real Assets</vt:lpstr>
      <vt:lpstr>Combined Segments</vt:lpstr>
      <vt:lpstr>GAAP Income Statement</vt:lpstr>
      <vt:lpstr>Reconciliation</vt:lpstr>
      <vt:lpstr>Per Share Reconciliation</vt:lpstr>
      <vt:lpstr>Essbase - Mgmt View</vt:lpstr>
      <vt:lpstr>Mgmt ENI YTD</vt:lpstr>
      <vt:lpstr>YTD Variance</vt:lpstr>
      <vt:lpstr>Essbase - Mgmt DE</vt:lpstr>
      <vt:lpstr>'Combined Segments'!Print_Area</vt:lpstr>
      <vt:lpstr>Credit!Print_Area</vt:lpstr>
      <vt:lpstr>'GAAP Income Statement'!Print_Area</vt:lpstr>
      <vt:lpstr>'Mgmt ENI YTD'!Print_Area</vt:lpstr>
      <vt:lpstr>'Private Equity'!Print_Area</vt:lpstr>
      <vt:lpstr>Reconciliation!Print_Area</vt:lpstr>
      <vt:lpstr>'Summary '!Print_Area</vt:lpstr>
      <vt:lpstr>'YTD Variance'!Print_Area</vt:lpstr>
    </vt:vector>
  </TitlesOfParts>
  <Company>Apollo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Mangan</dc:creator>
  <cp:lastModifiedBy>Taylor Fichtman</cp:lastModifiedBy>
  <cp:lastPrinted>2019-07-30T20:09:49Z</cp:lastPrinted>
  <dcterms:created xsi:type="dcterms:W3CDTF">2014-09-03T16:20:07Z</dcterms:created>
  <dcterms:modified xsi:type="dcterms:W3CDTF">2019-07-31T11:40:48Z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